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На неделю" sheetId="1" r:id="rId1"/>
  </sheets>
  <externalReferences>
    <externalReference r:id="rId2"/>
  </externalReferences>
  <definedNames>
    <definedName name="_xlnm._FilterDatabase" localSheetId="0" hidden="1">'На неделю'!$B$1:$N$8</definedName>
  </definedNames>
  <calcPr calcId="125725" calcOnSave="0"/>
</workbook>
</file>

<file path=xl/calcChain.xml><?xml version="1.0" encoding="utf-8"?>
<calcChain xmlns="http://schemas.openxmlformats.org/spreadsheetml/2006/main">
  <c r="AY1367" i="1"/>
  <c r="AN1367"/>
  <c r="BJ1367" s="1"/>
  <c r="AM1367"/>
  <c r="BJ1366"/>
  <c r="AY1366"/>
  <c r="AX1366"/>
  <c r="AN1366"/>
  <c r="AM1366"/>
  <c r="BI1366" s="1"/>
  <c r="AY1365"/>
  <c r="AN1365"/>
  <c r="BJ1365" s="1"/>
  <c r="AM1365"/>
  <c r="BJ1364"/>
  <c r="BI1364"/>
  <c r="AX1364"/>
  <c r="AN1364"/>
  <c r="AY1364" s="1"/>
  <c r="AM1364"/>
  <c r="AY1363"/>
  <c r="AN1363"/>
  <c r="BJ1363" s="1"/>
  <c r="AM1363"/>
  <c r="BJ1362"/>
  <c r="BI1362"/>
  <c r="AX1362"/>
  <c r="AN1362"/>
  <c r="AY1362" s="1"/>
  <c r="AM1362"/>
  <c r="AY1361"/>
  <c r="AN1361"/>
  <c r="BJ1361" s="1"/>
  <c r="AM1361"/>
  <c r="BJ1360"/>
  <c r="BI1360"/>
  <c r="BH1360"/>
  <c r="BG1360"/>
  <c r="BF1360"/>
  <c r="BE1360"/>
  <c r="BD1360"/>
  <c r="BC1360"/>
  <c r="BB1360"/>
  <c r="BA1360"/>
  <c r="AY1360"/>
  <c r="AX1360"/>
  <c r="AW1360"/>
  <c r="AV1360"/>
  <c r="AU1360"/>
  <c r="AT1360"/>
  <c r="AS1360"/>
  <c r="AR1360"/>
  <c r="AQ1360"/>
  <c r="AP1360"/>
  <c r="AO1360"/>
  <c r="H1360"/>
  <c r="D1360"/>
  <c r="C1360"/>
  <c r="K1360" s="1"/>
  <c r="BJ1359"/>
  <c r="BI1359"/>
  <c r="BH1359"/>
  <c r="BG1359"/>
  <c r="BF1359"/>
  <c r="BE1359"/>
  <c r="BD1359"/>
  <c r="BC1359"/>
  <c r="BB1359"/>
  <c r="BA1359"/>
  <c r="AY1359"/>
  <c r="AX1359"/>
  <c r="AW1359"/>
  <c r="AV1359"/>
  <c r="AU1359"/>
  <c r="AT1359"/>
  <c r="AS1359"/>
  <c r="AR1359"/>
  <c r="AQ1359"/>
  <c r="AP1359"/>
  <c r="K1359"/>
  <c r="J1359"/>
  <c r="I1359"/>
  <c r="H1359"/>
  <c r="G1359"/>
  <c r="F1359"/>
  <c r="E1359"/>
  <c r="D1359"/>
  <c r="C1359"/>
  <c r="BJ1358"/>
  <c r="AY1358"/>
  <c r="AX1358"/>
  <c r="AN1358"/>
  <c r="AM1358"/>
  <c r="BI1358" s="1"/>
  <c r="BI1357"/>
  <c r="AN1357"/>
  <c r="AM1357"/>
  <c r="AX1357" s="1"/>
  <c r="BJ1356"/>
  <c r="AY1356"/>
  <c r="AX1356"/>
  <c r="AN1356"/>
  <c r="AM1356"/>
  <c r="BI1356" s="1"/>
  <c r="BI1355"/>
  <c r="AN1355"/>
  <c r="AM1355"/>
  <c r="AX1355" s="1"/>
  <c r="BJ1354"/>
  <c r="AX1354"/>
  <c r="AN1354"/>
  <c r="AY1354" s="1"/>
  <c r="AM1354"/>
  <c r="BI1354" s="1"/>
  <c r="BI1353"/>
  <c r="AN1353"/>
  <c r="AM1353"/>
  <c r="AX1353" s="1"/>
  <c r="BJ1352"/>
  <c r="BI1352"/>
  <c r="AX1352"/>
  <c r="AN1352"/>
  <c r="AY1352" s="1"/>
  <c r="AM1352"/>
  <c r="BJ1351"/>
  <c r="BI1351"/>
  <c r="BH1351"/>
  <c r="BG1351"/>
  <c r="BF1351"/>
  <c r="BE1351"/>
  <c r="BD1351"/>
  <c r="BC1351"/>
  <c r="BB1351"/>
  <c r="BA1351"/>
  <c r="AY1351"/>
  <c r="AX1351"/>
  <c r="AW1351"/>
  <c r="AV1351"/>
  <c r="AU1351"/>
  <c r="AT1351"/>
  <c r="AS1351"/>
  <c r="AR1351"/>
  <c r="AQ1351"/>
  <c r="AP1351"/>
  <c r="AO1351"/>
  <c r="K1351"/>
  <c r="C1351"/>
  <c r="BJ1350"/>
  <c r="BI1350"/>
  <c r="BH1350"/>
  <c r="BG1350"/>
  <c r="BF1350"/>
  <c r="BE1350"/>
  <c r="BD1350"/>
  <c r="BC1350"/>
  <c r="BB1350"/>
  <c r="BA1350"/>
  <c r="AY1350"/>
  <c r="AX1350"/>
  <c r="AW1350"/>
  <c r="AV1350"/>
  <c r="AU1350"/>
  <c r="AT1350"/>
  <c r="AS1350"/>
  <c r="AR1350"/>
  <c r="AQ1350"/>
  <c r="AP1350"/>
  <c r="K1350"/>
  <c r="J1350"/>
  <c r="I1350"/>
  <c r="H1350"/>
  <c r="G1350"/>
  <c r="F1350"/>
  <c r="E1350"/>
  <c r="D1350"/>
  <c r="C1350"/>
  <c r="BJ1349"/>
  <c r="BI1349"/>
  <c r="AN1349"/>
  <c r="AY1349" s="1"/>
  <c r="AM1349"/>
  <c r="AX1349" s="1"/>
  <c r="BJ1348"/>
  <c r="AY1348"/>
  <c r="AN1348"/>
  <c r="AM1348"/>
  <c r="BJ1347"/>
  <c r="BI1347"/>
  <c r="AN1347"/>
  <c r="AY1347" s="1"/>
  <c r="AM1347"/>
  <c r="AX1347" s="1"/>
  <c r="BJ1346"/>
  <c r="AY1346"/>
  <c r="AN1346"/>
  <c r="AM1346"/>
  <c r="BJ1345"/>
  <c r="BI1345"/>
  <c r="AN1345"/>
  <c r="AY1345" s="1"/>
  <c r="AM1345"/>
  <c r="AX1345" s="1"/>
  <c r="BJ1344"/>
  <c r="AY1344"/>
  <c r="AN1344"/>
  <c r="AM1344"/>
  <c r="BJ1343"/>
  <c r="BI1343"/>
  <c r="AN1343"/>
  <c r="AY1343" s="1"/>
  <c r="AM1343"/>
  <c r="AX1343" s="1"/>
  <c r="BJ1342"/>
  <c r="BI1342"/>
  <c r="BH1342"/>
  <c r="BG1342"/>
  <c r="BF1342"/>
  <c r="BE1342"/>
  <c r="BD1342"/>
  <c r="BC1342"/>
  <c r="BB1342"/>
  <c r="BA1342"/>
  <c r="AY1342"/>
  <c r="AX1342"/>
  <c r="AW1342"/>
  <c r="AV1342"/>
  <c r="AU1342"/>
  <c r="AT1342"/>
  <c r="AS1342"/>
  <c r="AR1342"/>
  <c r="AQ1342"/>
  <c r="AP1342"/>
  <c r="AO1342"/>
  <c r="J1342"/>
  <c r="I1342"/>
  <c r="F1342"/>
  <c r="E1342"/>
  <c r="C1342"/>
  <c r="K1342" s="1"/>
  <c r="B1342"/>
  <c r="BJ1341"/>
  <c r="BI1341"/>
  <c r="BH1341"/>
  <c r="BG1341"/>
  <c r="BF1341"/>
  <c r="BE1341"/>
  <c r="BD1341"/>
  <c r="BC1341"/>
  <c r="BB1341"/>
  <c r="BA1341"/>
  <c r="AY1341"/>
  <c r="AX1341"/>
  <c r="AW1341"/>
  <c r="AV1341"/>
  <c r="AU1341"/>
  <c r="AT1341"/>
  <c r="AS1341"/>
  <c r="AR1341"/>
  <c r="AQ1341"/>
  <c r="AP1341"/>
  <c r="K1341"/>
  <c r="J1341"/>
  <c r="I1341"/>
  <c r="H1341"/>
  <c r="G1341"/>
  <c r="F1341"/>
  <c r="E1341"/>
  <c r="D1341"/>
  <c r="C1341"/>
  <c r="AY1340"/>
  <c r="AN1340"/>
  <c r="BJ1340" s="1"/>
  <c r="AM1340"/>
  <c r="BI1339"/>
  <c r="AX1339"/>
  <c r="AN1339"/>
  <c r="AY1339" s="1"/>
  <c r="AM1339"/>
  <c r="AN1338"/>
  <c r="BJ1338" s="1"/>
  <c r="AM1338"/>
  <c r="BI1337"/>
  <c r="AX1337"/>
  <c r="AN1337"/>
  <c r="AY1337" s="1"/>
  <c r="AM1337"/>
  <c r="BI1336"/>
  <c r="AX1336"/>
  <c r="AN1336"/>
  <c r="AM1336"/>
  <c r="BI1335"/>
  <c r="AX1335"/>
  <c r="AN1335"/>
  <c r="BJ1335" s="1"/>
  <c r="AM1335"/>
  <c r="BI1334"/>
  <c r="AX1334"/>
  <c r="AN1334"/>
  <c r="AM1334"/>
  <c r="BJ1333"/>
  <c r="BI1333"/>
  <c r="BH1333"/>
  <c r="BG1333"/>
  <c r="BF1333"/>
  <c r="BE1333"/>
  <c r="BD1333"/>
  <c r="BC1333"/>
  <c r="BB1333"/>
  <c r="BA1333"/>
  <c r="AY1333"/>
  <c r="AX1333"/>
  <c r="AW1333"/>
  <c r="AV1333"/>
  <c r="AU1333"/>
  <c r="AT1333"/>
  <c r="AS1333"/>
  <c r="AR1333"/>
  <c r="AQ1333"/>
  <c r="AP1333"/>
  <c r="AO1333"/>
  <c r="I1333"/>
  <c r="E1333"/>
  <c r="C1333"/>
  <c r="H1333" s="1"/>
  <c r="BJ1332"/>
  <c r="BI1332"/>
  <c r="BH1332"/>
  <c r="BG1332"/>
  <c r="BF1332"/>
  <c r="BE1332"/>
  <c r="BD1332"/>
  <c r="BC1332"/>
  <c r="BB1332"/>
  <c r="BA1332"/>
  <c r="AY1332"/>
  <c r="AX1332"/>
  <c r="AW1332"/>
  <c r="AV1332"/>
  <c r="AU1332"/>
  <c r="AT1332"/>
  <c r="AS1332"/>
  <c r="AR1332"/>
  <c r="AQ1332"/>
  <c r="AP1332"/>
  <c r="K1332"/>
  <c r="J1332"/>
  <c r="I1332"/>
  <c r="H1332"/>
  <c r="G1332"/>
  <c r="F1332"/>
  <c r="E1332"/>
  <c r="D1332"/>
  <c r="C1332"/>
  <c r="BJ1331"/>
  <c r="AY1331"/>
  <c r="AN1331"/>
  <c r="AM1331"/>
  <c r="D1331"/>
  <c r="BJ1330"/>
  <c r="AY1330"/>
  <c r="AN1330"/>
  <c r="AM1330"/>
  <c r="BI1330" s="1"/>
  <c r="J1330"/>
  <c r="AK1330" s="1"/>
  <c r="B1330"/>
  <c r="BJ1329"/>
  <c r="AY1329"/>
  <c r="AN1329"/>
  <c r="AM1329"/>
  <c r="BJ1328"/>
  <c r="AY1328"/>
  <c r="AN1328"/>
  <c r="AM1328"/>
  <c r="BI1328" s="1"/>
  <c r="B1328"/>
  <c r="BJ1327"/>
  <c r="AY1327"/>
  <c r="AN1327"/>
  <c r="AM1327"/>
  <c r="BJ1326"/>
  <c r="AY1326"/>
  <c r="AN1326"/>
  <c r="AM1326"/>
  <c r="BI1326" s="1"/>
  <c r="J1326"/>
  <c r="AK1326" s="1"/>
  <c r="B1326"/>
  <c r="BJ1325"/>
  <c r="AY1325"/>
  <c r="AN1325"/>
  <c r="AM1325"/>
  <c r="BJ1324"/>
  <c r="BI1324"/>
  <c r="BH1324"/>
  <c r="BG1324"/>
  <c r="BF1324"/>
  <c r="BE1324"/>
  <c r="BD1324"/>
  <c r="BC1324"/>
  <c r="BB1324"/>
  <c r="BA1324"/>
  <c r="AY1324"/>
  <c r="AX1324"/>
  <c r="AW1324"/>
  <c r="AV1324"/>
  <c r="AU1324"/>
  <c r="AT1324"/>
  <c r="AS1324"/>
  <c r="AR1324"/>
  <c r="AQ1324"/>
  <c r="AP1324"/>
  <c r="AO1324"/>
  <c r="J1324"/>
  <c r="H1324"/>
  <c r="F1324"/>
  <c r="D1324"/>
  <c r="C1324"/>
  <c r="K1324" s="1"/>
  <c r="B1324"/>
  <c r="B1331" s="1"/>
  <c r="H1331" s="1"/>
  <c r="AI1331" s="1"/>
  <c r="BJ1323"/>
  <c r="BI1323"/>
  <c r="BH1323"/>
  <c r="BG1323"/>
  <c r="BF1323"/>
  <c r="BE1323"/>
  <c r="BD1323"/>
  <c r="BC1323"/>
  <c r="BB1323"/>
  <c r="BA1323"/>
  <c r="AY1323"/>
  <c r="AX1323"/>
  <c r="AW1323"/>
  <c r="AV1323"/>
  <c r="AU1323"/>
  <c r="AT1323"/>
  <c r="AS1323"/>
  <c r="AR1323"/>
  <c r="AQ1323"/>
  <c r="AP1323"/>
  <c r="K1323"/>
  <c r="J1323"/>
  <c r="I1323"/>
  <c r="H1323"/>
  <c r="G1323"/>
  <c r="F1323"/>
  <c r="E1323"/>
  <c r="D1323"/>
  <c r="C1323"/>
  <c r="BI1322"/>
  <c r="AX1322"/>
  <c r="AN1322"/>
  <c r="BJ1322" s="1"/>
  <c r="AM1322"/>
  <c r="BI1321"/>
  <c r="AX1321"/>
  <c r="AN1321"/>
  <c r="AM1321"/>
  <c r="BI1320"/>
  <c r="AX1320"/>
  <c r="AN1320"/>
  <c r="BJ1320" s="1"/>
  <c r="AM1320"/>
  <c r="BI1319"/>
  <c r="AX1319"/>
  <c r="AN1319"/>
  <c r="AM1319"/>
  <c r="BI1318"/>
  <c r="AX1318"/>
  <c r="AN1318"/>
  <c r="AM1318"/>
  <c r="BI1317"/>
  <c r="AX1317"/>
  <c r="AN1317"/>
  <c r="AM1317"/>
  <c r="BI1316"/>
  <c r="AX1316"/>
  <c r="AN1316"/>
  <c r="AM1316"/>
  <c r="BJ1315"/>
  <c r="BI1315"/>
  <c r="BH1315"/>
  <c r="BG1315"/>
  <c r="BF1315"/>
  <c r="BE1315"/>
  <c r="BD1315"/>
  <c r="BC1315"/>
  <c r="BB1315"/>
  <c r="BA1315"/>
  <c r="AY1315"/>
  <c r="AX1315"/>
  <c r="AW1315"/>
  <c r="AV1315"/>
  <c r="AU1315"/>
  <c r="AT1315"/>
  <c r="AS1315"/>
  <c r="AR1315"/>
  <c r="AQ1315"/>
  <c r="AP1315"/>
  <c r="AO1315"/>
  <c r="I1315"/>
  <c r="G1315"/>
  <c r="E1315"/>
  <c r="C1315"/>
  <c r="BJ1314"/>
  <c r="BI1314"/>
  <c r="BH1314"/>
  <c r="BG1314"/>
  <c r="BF1314"/>
  <c r="BE1314"/>
  <c r="BD1314"/>
  <c r="BC1314"/>
  <c r="BB1314"/>
  <c r="BA1314"/>
  <c r="AY1314"/>
  <c r="AX1314"/>
  <c r="AW1314"/>
  <c r="AV1314"/>
  <c r="AU1314"/>
  <c r="AT1314"/>
  <c r="AS1314"/>
  <c r="AR1314"/>
  <c r="AQ1314"/>
  <c r="AP1314"/>
  <c r="K1314"/>
  <c r="J1314"/>
  <c r="I1314"/>
  <c r="H1314"/>
  <c r="G1314"/>
  <c r="F1314"/>
  <c r="E1314"/>
  <c r="D1314"/>
  <c r="C1314"/>
  <c r="BJ1313"/>
  <c r="AN1313"/>
  <c r="AY1313" s="1"/>
  <c r="AM1313"/>
  <c r="BJ1312"/>
  <c r="AY1312"/>
  <c r="AN1312"/>
  <c r="AM1312"/>
  <c r="J1312"/>
  <c r="AK1312" s="1"/>
  <c r="D1312"/>
  <c r="B1312"/>
  <c r="AN1311"/>
  <c r="BJ1311" s="1"/>
  <c r="AM1311"/>
  <c r="BJ1310"/>
  <c r="AY1310"/>
  <c r="AN1310"/>
  <c r="AM1310"/>
  <c r="J1310"/>
  <c r="AK1310" s="1"/>
  <c r="D1310"/>
  <c r="B1310"/>
  <c r="BI1309"/>
  <c r="AN1309"/>
  <c r="BJ1309" s="1"/>
  <c r="AM1309"/>
  <c r="AX1309" s="1"/>
  <c r="AG1309"/>
  <c r="I1309"/>
  <c r="AJ1309" s="1"/>
  <c r="F1309"/>
  <c r="D1309"/>
  <c r="B1309"/>
  <c r="J1309" s="1"/>
  <c r="AK1309" s="1"/>
  <c r="BJ1308"/>
  <c r="AY1308"/>
  <c r="AN1308"/>
  <c r="AM1308"/>
  <c r="J1308"/>
  <c r="AK1308" s="1"/>
  <c r="D1308"/>
  <c r="B1308"/>
  <c r="AR1307"/>
  <c r="AN1307"/>
  <c r="BJ1307" s="1"/>
  <c r="AM1307"/>
  <c r="AG1307"/>
  <c r="BC1307" s="1"/>
  <c r="I1307"/>
  <c r="AJ1307" s="1"/>
  <c r="F1307"/>
  <c r="D1307"/>
  <c r="B1307"/>
  <c r="J1307" s="1"/>
  <c r="AK1307" s="1"/>
  <c r="BJ1306"/>
  <c r="BI1306"/>
  <c r="BH1306"/>
  <c r="BG1306"/>
  <c r="BF1306"/>
  <c r="BE1306"/>
  <c r="BD1306"/>
  <c r="BC1306"/>
  <c r="BB1306"/>
  <c r="BA1306"/>
  <c r="AY1306"/>
  <c r="AX1306"/>
  <c r="AW1306"/>
  <c r="AV1306"/>
  <c r="AU1306"/>
  <c r="AT1306"/>
  <c r="AS1306"/>
  <c r="AR1306"/>
  <c r="AQ1306"/>
  <c r="AP1306"/>
  <c r="AO1306"/>
  <c r="J1306"/>
  <c r="I1306"/>
  <c r="H1306"/>
  <c r="F1306"/>
  <c r="E1306"/>
  <c r="D1306"/>
  <c r="C1306"/>
  <c r="K1306" s="1"/>
  <c r="B1306"/>
  <c r="B1313" s="1"/>
  <c r="BJ1305"/>
  <c r="BI1305"/>
  <c r="BH1305"/>
  <c r="BG1305"/>
  <c r="BF1305"/>
  <c r="BE1305"/>
  <c r="BD1305"/>
  <c r="BC1305"/>
  <c r="BB1305"/>
  <c r="BA1305"/>
  <c r="AY1305"/>
  <c r="AX1305"/>
  <c r="AW1305"/>
  <c r="AV1305"/>
  <c r="AU1305"/>
  <c r="AT1305"/>
  <c r="AS1305"/>
  <c r="AR1305"/>
  <c r="AQ1305"/>
  <c r="AP1305"/>
  <c r="K1305"/>
  <c r="J1305"/>
  <c r="I1305"/>
  <c r="H1305"/>
  <c r="G1305"/>
  <c r="F1305"/>
  <c r="E1305"/>
  <c r="D1305"/>
  <c r="C1305"/>
  <c r="BJ1304"/>
  <c r="AY1304"/>
  <c r="AN1304"/>
  <c r="AM1304"/>
  <c r="D1304"/>
  <c r="BJ1303"/>
  <c r="AY1303"/>
  <c r="AN1303"/>
  <c r="AM1303"/>
  <c r="BI1303" s="1"/>
  <c r="J1303"/>
  <c r="AK1303" s="1"/>
  <c r="B1303"/>
  <c r="BJ1302"/>
  <c r="AY1302"/>
  <c r="AN1302"/>
  <c r="AM1302"/>
  <c r="BJ1301"/>
  <c r="AY1301"/>
  <c r="AN1301"/>
  <c r="AM1301"/>
  <c r="BI1301" s="1"/>
  <c r="B1301"/>
  <c r="BJ1300"/>
  <c r="AY1300"/>
  <c r="AN1300"/>
  <c r="AM1300"/>
  <c r="BJ1299"/>
  <c r="AY1299"/>
  <c r="AN1299"/>
  <c r="AM1299"/>
  <c r="BI1299" s="1"/>
  <c r="J1299"/>
  <c r="AK1299" s="1"/>
  <c r="B1299"/>
  <c r="BJ1298"/>
  <c r="AY1298"/>
  <c r="AN1298"/>
  <c r="AM1298"/>
  <c r="BJ1297"/>
  <c r="BI1297"/>
  <c r="BH1297"/>
  <c r="BG1297"/>
  <c r="BF1297"/>
  <c r="BE1297"/>
  <c r="BD1297"/>
  <c r="BC1297"/>
  <c r="BB1297"/>
  <c r="BA1297"/>
  <c r="AY1297"/>
  <c r="AX1297"/>
  <c r="AW1297"/>
  <c r="AV1297"/>
  <c r="AU1297"/>
  <c r="AT1297"/>
  <c r="AS1297"/>
  <c r="AR1297"/>
  <c r="AQ1297"/>
  <c r="AP1297"/>
  <c r="AO1297"/>
  <c r="J1297"/>
  <c r="H1297"/>
  <c r="F1297"/>
  <c r="D1297"/>
  <c r="C1297"/>
  <c r="K1297" s="1"/>
  <c r="B1297"/>
  <c r="B1304" s="1"/>
  <c r="H1304" s="1"/>
  <c r="AI1304" s="1"/>
  <c r="BJ1296"/>
  <c r="BI1296"/>
  <c r="BH1296"/>
  <c r="BG1296"/>
  <c r="BF1296"/>
  <c r="BE1296"/>
  <c r="BD1296"/>
  <c r="BC1296"/>
  <c r="BB1296"/>
  <c r="BA1296"/>
  <c r="AY1296"/>
  <c r="AX1296"/>
  <c r="AW1296"/>
  <c r="AV1296"/>
  <c r="AU1296"/>
  <c r="AT1296"/>
  <c r="AS1296"/>
  <c r="AR1296"/>
  <c r="AQ1296"/>
  <c r="AP1296"/>
  <c r="K1296"/>
  <c r="J1296"/>
  <c r="I1296"/>
  <c r="H1296"/>
  <c r="G1296"/>
  <c r="F1296"/>
  <c r="E1296"/>
  <c r="D1296"/>
  <c r="C1296"/>
  <c r="BI1295"/>
  <c r="AX1295"/>
  <c r="AN1295"/>
  <c r="BJ1295" s="1"/>
  <c r="AM1295"/>
  <c r="BI1294"/>
  <c r="AX1294"/>
  <c r="AN1294"/>
  <c r="AM1294"/>
  <c r="BI1293"/>
  <c r="AX1293"/>
  <c r="AN1293"/>
  <c r="BJ1293" s="1"/>
  <c r="AM1293"/>
  <c r="BI1292"/>
  <c r="AX1292"/>
  <c r="AN1292"/>
  <c r="AM1292"/>
  <c r="BI1291"/>
  <c r="AX1291"/>
  <c r="AN1291"/>
  <c r="BJ1291" s="1"/>
  <c r="AM1291"/>
  <c r="BI1290"/>
  <c r="AX1290"/>
  <c r="AN1290"/>
  <c r="AM1290"/>
  <c r="BI1289"/>
  <c r="AX1289"/>
  <c r="AN1289"/>
  <c r="BJ1289" s="1"/>
  <c r="AM1289"/>
  <c r="BJ1288"/>
  <c r="BI1288"/>
  <c r="BH1288"/>
  <c r="BG1288"/>
  <c r="BF1288"/>
  <c r="BE1288"/>
  <c r="BD1288"/>
  <c r="BC1288"/>
  <c r="BB1288"/>
  <c r="BA1288"/>
  <c r="AY1288"/>
  <c r="AX1288"/>
  <c r="AW1288"/>
  <c r="AV1288"/>
  <c r="AU1288"/>
  <c r="AT1288"/>
  <c r="AS1288"/>
  <c r="AR1288"/>
  <c r="AQ1288"/>
  <c r="AP1288"/>
  <c r="AO1288"/>
  <c r="G1288"/>
  <c r="C1288"/>
  <c r="K1288" s="1"/>
  <c r="BJ1287"/>
  <c r="BI1287"/>
  <c r="BH1287"/>
  <c r="BG1287"/>
  <c r="BF1287"/>
  <c r="BE1287"/>
  <c r="BD1287"/>
  <c r="BC1287"/>
  <c r="BB1287"/>
  <c r="BA1287"/>
  <c r="AY1287"/>
  <c r="AX1287"/>
  <c r="AW1287"/>
  <c r="AV1287"/>
  <c r="AU1287"/>
  <c r="AT1287"/>
  <c r="AS1287"/>
  <c r="AR1287"/>
  <c r="AQ1287"/>
  <c r="AP1287"/>
  <c r="K1287"/>
  <c r="J1287"/>
  <c r="I1287"/>
  <c r="H1287"/>
  <c r="G1287"/>
  <c r="F1287"/>
  <c r="E1287"/>
  <c r="D1287"/>
  <c r="C1287"/>
  <c r="BJ1286"/>
  <c r="AY1286"/>
  <c r="AN1286"/>
  <c r="AM1286"/>
  <c r="BI1286" s="1"/>
  <c r="J1286"/>
  <c r="AK1286" s="1"/>
  <c r="B1286"/>
  <c r="BJ1285"/>
  <c r="AY1285"/>
  <c r="AN1285"/>
  <c r="AM1285"/>
  <c r="AE1285"/>
  <c r="D1285"/>
  <c r="BJ1284"/>
  <c r="AY1284"/>
  <c r="AN1284"/>
  <c r="AM1284"/>
  <c r="J1284"/>
  <c r="AK1284" s="1"/>
  <c r="F1284"/>
  <c r="AG1284" s="1"/>
  <c r="B1284"/>
  <c r="BJ1283"/>
  <c r="AY1283"/>
  <c r="AN1283"/>
  <c r="AM1283"/>
  <c r="AK1283"/>
  <c r="J1283"/>
  <c r="B1283"/>
  <c r="BJ1282"/>
  <c r="AY1282"/>
  <c r="AN1282"/>
  <c r="AM1282"/>
  <c r="AG1282"/>
  <c r="F1282"/>
  <c r="B1282"/>
  <c r="J1282" s="1"/>
  <c r="AK1282" s="1"/>
  <c r="BJ1281"/>
  <c r="AY1281"/>
  <c r="AN1281"/>
  <c r="AM1281"/>
  <c r="B1281"/>
  <c r="BJ1280"/>
  <c r="AY1280"/>
  <c r="AN1280"/>
  <c r="AM1280"/>
  <c r="J1280"/>
  <c r="AK1280" s="1"/>
  <c r="F1280"/>
  <c r="AG1280" s="1"/>
  <c r="B1280"/>
  <c r="BJ1279"/>
  <c r="BI1279"/>
  <c r="BH1279"/>
  <c r="BG1279"/>
  <c r="BF1279"/>
  <c r="BE1279"/>
  <c r="BD1279"/>
  <c r="BC1279"/>
  <c r="BB1279"/>
  <c r="BA1279"/>
  <c r="AY1279"/>
  <c r="AX1279"/>
  <c r="AW1279"/>
  <c r="AV1279"/>
  <c r="AU1279"/>
  <c r="AT1279"/>
  <c r="AS1279"/>
  <c r="AR1279"/>
  <c r="AQ1279"/>
  <c r="AP1279"/>
  <c r="AO1279"/>
  <c r="J1279"/>
  <c r="I1279"/>
  <c r="H1279"/>
  <c r="F1279"/>
  <c r="E1279"/>
  <c r="D1279"/>
  <c r="C1279"/>
  <c r="K1279" s="1"/>
  <c r="B1279"/>
  <c r="B1285" s="1"/>
  <c r="H1285" s="1"/>
  <c r="AI1285" s="1"/>
  <c r="BJ1278"/>
  <c r="BI1278"/>
  <c r="BH1278"/>
  <c r="BG1278"/>
  <c r="BF1278"/>
  <c r="BE1278"/>
  <c r="BD1278"/>
  <c r="BC1278"/>
  <c r="BB1278"/>
  <c r="BA1278"/>
  <c r="AY1278"/>
  <c r="AX1278"/>
  <c r="AW1278"/>
  <c r="AV1278"/>
  <c r="AU1278"/>
  <c r="AT1278"/>
  <c r="AS1278"/>
  <c r="AR1278"/>
  <c r="AQ1278"/>
  <c r="AP1278"/>
  <c r="K1278"/>
  <c r="J1278"/>
  <c r="I1278"/>
  <c r="H1278"/>
  <c r="G1278"/>
  <c r="F1278"/>
  <c r="E1278"/>
  <c r="D1278"/>
  <c r="C1278"/>
  <c r="AN1277"/>
  <c r="BJ1277" s="1"/>
  <c r="AM1277"/>
  <c r="BI1276"/>
  <c r="AX1276"/>
  <c r="AN1276"/>
  <c r="AY1276" s="1"/>
  <c r="AM1276"/>
  <c r="BI1275"/>
  <c r="AX1275"/>
  <c r="AN1275"/>
  <c r="BJ1275" s="1"/>
  <c r="AM1275"/>
  <c r="BI1274"/>
  <c r="AX1274"/>
  <c r="AN1274"/>
  <c r="AY1274" s="1"/>
  <c r="AM1274"/>
  <c r="AN1273"/>
  <c r="BJ1273" s="1"/>
  <c r="AM1273"/>
  <c r="BI1272"/>
  <c r="AX1272"/>
  <c r="AN1272"/>
  <c r="AY1272" s="1"/>
  <c r="AM1272"/>
  <c r="BI1271"/>
  <c r="AX1271"/>
  <c r="AN1271"/>
  <c r="BJ1271" s="1"/>
  <c r="AM1271"/>
  <c r="BJ1270"/>
  <c r="BI1270"/>
  <c r="BH1270"/>
  <c r="BG1270"/>
  <c r="BF1270"/>
  <c r="BE1270"/>
  <c r="BD1270"/>
  <c r="BC1270"/>
  <c r="BB1270"/>
  <c r="BA1270"/>
  <c r="AY1270"/>
  <c r="AX1270"/>
  <c r="AW1270"/>
  <c r="AV1270"/>
  <c r="AU1270"/>
  <c r="AT1270"/>
  <c r="AS1270"/>
  <c r="AR1270"/>
  <c r="AQ1270"/>
  <c r="AP1270"/>
  <c r="AO1270"/>
  <c r="K1270"/>
  <c r="E1270"/>
  <c r="C1270"/>
  <c r="H1270" s="1"/>
  <c r="BJ1269"/>
  <c r="BI1269"/>
  <c r="BH1269"/>
  <c r="BG1269"/>
  <c r="BF1269"/>
  <c r="BE1269"/>
  <c r="BD1269"/>
  <c r="BC1269"/>
  <c r="BB1269"/>
  <c r="BA1269"/>
  <c r="AY1269"/>
  <c r="AX1269"/>
  <c r="AW1269"/>
  <c r="AV1269"/>
  <c r="AU1269"/>
  <c r="AT1269"/>
  <c r="AS1269"/>
  <c r="AR1269"/>
  <c r="AQ1269"/>
  <c r="AP1269"/>
  <c r="K1269"/>
  <c r="J1269"/>
  <c r="I1269"/>
  <c r="H1269"/>
  <c r="G1269"/>
  <c r="F1269"/>
  <c r="E1269"/>
  <c r="D1269"/>
  <c r="C1269"/>
  <c r="BJ1268"/>
  <c r="AY1268"/>
  <c r="AN1268"/>
  <c r="AM1268"/>
  <c r="AN1267"/>
  <c r="BJ1267" s="1"/>
  <c r="AM1267"/>
  <c r="BJ1266"/>
  <c r="AY1266"/>
  <c r="AN1266"/>
  <c r="AM1266"/>
  <c r="BI1265"/>
  <c r="AN1265"/>
  <c r="BJ1265" s="1"/>
  <c r="AM1265"/>
  <c r="AX1265" s="1"/>
  <c r="BJ1264"/>
  <c r="AY1264"/>
  <c r="AN1264"/>
  <c r="AM1264"/>
  <c r="AN1263"/>
  <c r="BJ1263" s="1"/>
  <c r="AM1263"/>
  <c r="BJ1262"/>
  <c r="AY1262"/>
  <c r="AN1262"/>
  <c r="AM1262"/>
  <c r="BJ1261"/>
  <c r="BI1261"/>
  <c r="BH1261"/>
  <c r="BG1261"/>
  <c r="BF1261"/>
  <c r="BE1261"/>
  <c r="BD1261"/>
  <c r="BC1261"/>
  <c r="BB1261"/>
  <c r="BA1261"/>
  <c r="AY1261"/>
  <c r="AX1261"/>
  <c r="AW1261"/>
  <c r="AV1261"/>
  <c r="AU1261"/>
  <c r="AT1261"/>
  <c r="AS1261"/>
  <c r="AR1261"/>
  <c r="AQ1261"/>
  <c r="AP1261"/>
  <c r="AO1261"/>
  <c r="I1261"/>
  <c r="G1261"/>
  <c r="E1261"/>
  <c r="C1261"/>
  <c r="BJ1260"/>
  <c r="BI1260"/>
  <c r="BH1260"/>
  <c r="BG1260"/>
  <c r="BF1260"/>
  <c r="BE1260"/>
  <c r="BD1260"/>
  <c r="BC1260"/>
  <c r="BB1260"/>
  <c r="BA1260"/>
  <c r="AY1260"/>
  <c r="AX1260"/>
  <c r="AW1260"/>
  <c r="AV1260"/>
  <c r="AU1260"/>
  <c r="AT1260"/>
  <c r="AS1260"/>
  <c r="AR1260"/>
  <c r="AQ1260"/>
  <c r="AP1260"/>
  <c r="K1260"/>
  <c r="J1260"/>
  <c r="I1260"/>
  <c r="H1260"/>
  <c r="G1260"/>
  <c r="F1260"/>
  <c r="E1260"/>
  <c r="D1260"/>
  <c r="C1260"/>
  <c r="BJ1259"/>
  <c r="AY1259"/>
  <c r="AN1259"/>
  <c r="AM1259"/>
  <c r="BJ1258"/>
  <c r="AY1258"/>
  <c r="AN1258"/>
  <c r="AM1258"/>
  <c r="BJ1257"/>
  <c r="AY1257"/>
  <c r="AN1257"/>
  <c r="AM1257"/>
  <c r="BJ1256"/>
  <c r="AY1256"/>
  <c r="AN1256"/>
  <c r="AM1256"/>
  <c r="BJ1255"/>
  <c r="AY1255"/>
  <c r="AN1255"/>
  <c r="AM1255"/>
  <c r="BJ1254"/>
  <c r="AY1254"/>
  <c r="AN1254"/>
  <c r="AM1254"/>
  <c r="BJ1253"/>
  <c r="AY1253"/>
  <c r="AN1253"/>
  <c r="AM1253"/>
  <c r="BJ1252"/>
  <c r="BI1252"/>
  <c r="BH1252"/>
  <c r="BG1252"/>
  <c r="BF1252"/>
  <c r="BE1252"/>
  <c r="BD1252"/>
  <c r="BC1252"/>
  <c r="BB1252"/>
  <c r="BA1252"/>
  <c r="AY1252"/>
  <c r="AX1252"/>
  <c r="AW1252"/>
  <c r="AV1252"/>
  <c r="AU1252"/>
  <c r="AT1252"/>
  <c r="AS1252"/>
  <c r="AR1252"/>
  <c r="AQ1252"/>
  <c r="AP1252"/>
  <c r="AO1252"/>
  <c r="J1252"/>
  <c r="I1252"/>
  <c r="H1252"/>
  <c r="F1252"/>
  <c r="E1252"/>
  <c r="D1252"/>
  <c r="C1252"/>
  <c r="K1252" s="1"/>
  <c r="B1252"/>
  <c r="BJ1251"/>
  <c r="BI1251"/>
  <c r="BH1251"/>
  <c r="BG1251"/>
  <c r="BF1251"/>
  <c r="BE1251"/>
  <c r="BD1251"/>
  <c r="BC1251"/>
  <c r="BB1251"/>
  <c r="BA1251"/>
  <c r="AY1251"/>
  <c r="AX1251"/>
  <c r="AW1251"/>
  <c r="AV1251"/>
  <c r="AU1251"/>
  <c r="AT1251"/>
  <c r="AS1251"/>
  <c r="AR1251"/>
  <c r="AQ1251"/>
  <c r="AP1251"/>
  <c r="K1251"/>
  <c r="J1251"/>
  <c r="I1251"/>
  <c r="H1251"/>
  <c r="G1251"/>
  <c r="F1251"/>
  <c r="E1251"/>
  <c r="D1251"/>
  <c r="C1251"/>
  <c r="BI1250"/>
  <c r="AX1250"/>
  <c r="AN1250"/>
  <c r="AM1250"/>
  <c r="BI1249"/>
  <c r="AX1249"/>
  <c r="AN1249"/>
  <c r="AM1249"/>
  <c r="BI1248"/>
  <c r="AX1248"/>
  <c r="AN1248"/>
  <c r="AM1248"/>
  <c r="BI1247"/>
  <c r="AX1247"/>
  <c r="AN1247"/>
  <c r="AM1247"/>
  <c r="BI1246"/>
  <c r="AX1246"/>
  <c r="AN1246"/>
  <c r="AM1246"/>
  <c r="BI1245"/>
  <c r="AX1245"/>
  <c r="AN1245"/>
  <c r="AM1245"/>
  <c r="BI1244"/>
  <c r="AX1244"/>
  <c r="AN1244"/>
  <c r="AM1244"/>
  <c r="BJ1243"/>
  <c r="BI1243"/>
  <c r="BH1243"/>
  <c r="BG1243"/>
  <c r="BF1243"/>
  <c r="BE1243"/>
  <c r="BD1243"/>
  <c r="BC1243"/>
  <c r="BB1243"/>
  <c r="BA1243"/>
  <c r="AY1243"/>
  <c r="AX1243"/>
  <c r="AW1243"/>
  <c r="AV1243"/>
  <c r="AU1243"/>
  <c r="AT1243"/>
  <c r="AS1243"/>
  <c r="AR1243"/>
  <c r="AQ1243"/>
  <c r="AP1243"/>
  <c r="AO1243"/>
  <c r="I1243"/>
  <c r="E1243"/>
  <c r="C1243"/>
  <c r="G1243" s="1"/>
  <c r="BJ1242"/>
  <c r="BI1242"/>
  <c r="BH1242"/>
  <c r="BG1242"/>
  <c r="BF1242"/>
  <c r="BE1242"/>
  <c r="BD1242"/>
  <c r="BC1242"/>
  <c r="BB1242"/>
  <c r="BA1242"/>
  <c r="AY1242"/>
  <c r="AX1242"/>
  <c r="AW1242"/>
  <c r="AV1242"/>
  <c r="AU1242"/>
  <c r="AT1242"/>
  <c r="AS1242"/>
  <c r="AR1242"/>
  <c r="AQ1242"/>
  <c r="AP1242"/>
  <c r="K1242"/>
  <c r="J1242"/>
  <c r="I1242"/>
  <c r="H1242"/>
  <c r="G1242"/>
  <c r="F1242"/>
  <c r="E1242"/>
  <c r="D1242"/>
  <c r="C1242"/>
  <c r="BJ1241"/>
  <c r="AY1241"/>
  <c r="AN1241"/>
  <c r="AM1241"/>
  <c r="BJ1240"/>
  <c r="AY1240"/>
  <c r="AN1240"/>
  <c r="AM1240"/>
  <c r="BJ1239"/>
  <c r="AY1239"/>
  <c r="AN1239"/>
  <c r="AM1239"/>
  <c r="BJ1238"/>
  <c r="AY1238"/>
  <c r="AN1238"/>
  <c r="AM1238"/>
  <c r="BJ1237"/>
  <c r="AY1237"/>
  <c r="AN1237"/>
  <c r="AM1237"/>
  <c r="BJ1236"/>
  <c r="AY1236"/>
  <c r="AN1236"/>
  <c r="AM1236"/>
  <c r="BJ1235"/>
  <c r="AY1235"/>
  <c r="AN1235"/>
  <c r="AM1235"/>
  <c r="BJ1234"/>
  <c r="BI1234"/>
  <c r="BH1234"/>
  <c r="BG1234"/>
  <c r="BF1234"/>
  <c r="BE1234"/>
  <c r="BD1234"/>
  <c r="BC1234"/>
  <c r="BB1234"/>
  <c r="BA1234"/>
  <c r="AY1234"/>
  <c r="AX1234"/>
  <c r="AW1234"/>
  <c r="AV1234"/>
  <c r="AU1234"/>
  <c r="AT1234"/>
  <c r="AS1234"/>
  <c r="AR1234"/>
  <c r="AQ1234"/>
  <c r="AP1234"/>
  <c r="AO1234"/>
  <c r="J1234"/>
  <c r="I1234"/>
  <c r="H1234"/>
  <c r="F1234"/>
  <c r="E1234"/>
  <c r="D1234"/>
  <c r="C1234"/>
  <c r="K1234" s="1"/>
  <c r="B1234"/>
  <c r="BJ1233"/>
  <c r="BI1233"/>
  <c r="BH1233"/>
  <c r="BG1233"/>
  <c r="BF1233"/>
  <c r="BE1233"/>
  <c r="BD1233"/>
  <c r="BC1233"/>
  <c r="BB1233"/>
  <c r="BA1233"/>
  <c r="AY1233"/>
  <c r="AX1233"/>
  <c r="AW1233"/>
  <c r="AV1233"/>
  <c r="AU1233"/>
  <c r="AT1233"/>
  <c r="AS1233"/>
  <c r="AR1233"/>
  <c r="AQ1233"/>
  <c r="AP1233"/>
  <c r="K1233"/>
  <c r="J1233"/>
  <c r="I1233"/>
  <c r="H1233"/>
  <c r="G1233"/>
  <c r="F1233"/>
  <c r="E1233"/>
  <c r="D1233"/>
  <c r="C1233"/>
  <c r="BI1232"/>
  <c r="AX1232"/>
  <c r="AN1232"/>
  <c r="BJ1232" s="1"/>
  <c r="AM1232"/>
  <c r="BI1231"/>
  <c r="AX1231"/>
  <c r="AN1231"/>
  <c r="AY1231" s="1"/>
  <c r="AM1231"/>
  <c r="AN1230"/>
  <c r="BJ1230" s="1"/>
  <c r="AM1230"/>
  <c r="BI1230" s="1"/>
  <c r="BI1229"/>
  <c r="AX1229"/>
  <c r="AN1229"/>
  <c r="AY1229" s="1"/>
  <c r="AM1229"/>
  <c r="BI1228"/>
  <c r="AX1228"/>
  <c r="AN1228"/>
  <c r="BJ1228" s="1"/>
  <c r="AM1228"/>
  <c r="BI1227"/>
  <c r="AX1227"/>
  <c r="AN1227"/>
  <c r="AY1227" s="1"/>
  <c r="AM1227"/>
  <c r="AN1226"/>
  <c r="BJ1226" s="1"/>
  <c r="AM1226"/>
  <c r="BJ1225"/>
  <c r="BI1225"/>
  <c r="BH1225"/>
  <c r="BG1225"/>
  <c r="BF1225"/>
  <c r="BE1225"/>
  <c r="BD1225"/>
  <c r="BC1225"/>
  <c r="BB1225"/>
  <c r="BA1225"/>
  <c r="AY1225"/>
  <c r="AX1225"/>
  <c r="AW1225"/>
  <c r="AV1225"/>
  <c r="AU1225"/>
  <c r="AT1225"/>
  <c r="AS1225"/>
  <c r="AR1225"/>
  <c r="AQ1225"/>
  <c r="AP1225"/>
  <c r="AO1225"/>
  <c r="C1225"/>
  <c r="BJ1224"/>
  <c r="BI1224"/>
  <c r="BH1224"/>
  <c r="BG1224"/>
  <c r="BF1224"/>
  <c r="BE1224"/>
  <c r="BD1224"/>
  <c r="BC1224"/>
  <c r="BB1224"/>
  <c r="BA1224"/>
  <c r="AY1224"/>
  <c r="AX1224"/>
  <c r="AW1224"/>
  <c r="AV1224"/>
  <c r="AU1224"/>
  <c r="AT1224"/>
  <c r="AS1224"/>
  <c r="AR1224"/>
  <c r="AQ1224"/>
  <c r="AP1224"/>
  <c r="K1224"/>
  <c r="J1224"/>
  <c r="I1224"/>
  <c r="H1224"/>
  <c r="G1224"/>
  <c r="F1224"/>
  <c r="E1224"/>
  <c r="D1224"/>
  <c r="C1224"/>
  <c r="BJ1223"/>
  <c r="AY1223"/>
  <c r="AN1223"/>
  <c r="AM1223"/>
  <c r="BI1222"/>
  <c r="AN1222"/>
  <c r="BJ1222" s="1"/>
  <c r="AM1222"/>
  <c r="AX1222" s="1"/>
  <c r="BJ1221"/>
  <c r="AY1221"/>
  <c r="AN1221"/>
  <c r="AM1221"/>
  <c r="BI1220"/>
  <c r="AN1220"/>
  <c r="AM1220"/>
  <c r="AX1220" s="1"/>
  <c r="BI1219"/>
  <c r="AX1219"/>
  <c r="AN1219"/>
  <c r="AM1219"/>
  <c r="BI1218"/>
  <c r="AX1218"/>
  <c r="AN1218"/>
  <c r="AM1218"/>
  <c r="BI1217"/>
  <c r="AX1217"/>
  <c r="AN1217"/>
  <c r="AM1217"/>
  <c r="BJ1216"/>
  <c r="BI1216"/>
  <c r="BH1216"/>
  <c r="BG1216"/>
  <c r="BF1216"/>
  <c r="BE1216"/>
  <c r="BD1216"/>
  <c r="BC1216"/>
  <c r="BB1216"/>
  <c r="BA1216"/>
  <c r="AY1216"/>
  <c r="AX1216"/>
  <c r="AW1216"/>
  <c r="AV1216"/>
  <c r="AU1216"/>
  <c r="AT1216"/>
  <c r="AS1216"/>
  <c r="AR1216"/>
  <c r="AQ1216"/>
  <c r="AP1216"/>
  <c r="AO1216"/>
  <c r="G1216"/>
  <c r="C1216"/>
  <c r="BJ1215"/>
  <c r="BI1215"/>
  <c r="BH1215"/>
  <c r="BG1215"/>
  <c r="BF1215"/>
  <c r="BE1215"/>
  <c r="BD1215"/>
  <c r="BC1215"/>
  <c r="BB1215"/>
  <c r="BA1215"/>
  <c r="AY1215"/>
  <c r="AX1215"/>
  <c r="AW1215"/>
  <c r="AV1215"/>
  <c r="AU1215"/>
  <c r="AT1215"/>
  <c r="AS1215"/>
  <c r="AR1215"/>
  <c r="AQ1215"/>
  <c r="AP1215"/>
  <c r="K1215"/>
  <c r="J1215"/>
  <c r="I1215"/>
  <c r="H1215"/>
  <c r="G1215"/>
  <c r="F1215"/>
  <c r="E1215"/>
  <c r="D1215"/>
  <c r="C1215"/>
  <c r="BJ1214"/>
  <c r="AY1214"/>
  <c r="AN1214"/>
  <c r="AM1214"/>
  <c r="BJ1213"/>
  <c r="AY1213"/>
  <c r="AN1213"/>
  <c r="AM1213"/>
  <c r="B1213"/>
  <c r="BJ1212"/>
  <c r="AY1212"/>
  <c r="AN1212"/>
  <c r="AM1212"/>
  <c r="BJ1211"/>
  <c r="AY1211"/>
  <c r="AN1211"/>
  <c r="AM1211"/>
  <c r="J1211"/>
  <c r="AK1211" s="1"/>
  <c r="B1211"/>
  <c r="BJ1210"/>
  <c r="AY1210"/>
  <c r="AN1210"/>
  <c r="AM1210"/>
  <c r="BJ1209"/>
  <c r="AY1209"/>
  <c r="AN1209"/>
  <c r="AM1209"/>
  <c r="AK1209"/>
  <c r="J1209"/>
  <c r="B1209"/>
  <c r="BJ1208"/>
  <c r="AY1208"/>
  <c r="AN1208"/>
  <c r="AM1208"/>
  <c r="BJ1207"/>
  <c r="BI1207"/>
  <c r="BH1207"/>
  <c r="BG1207"/>
  <c r="BF1207"/>
  <c r="BE1207"/>
  <c r="BD1207"/>
  <c r="BC1207"/>
  <c r="BB1207"/>
  <c r="BA1207"/>
  <c r="AY1207"/>
  <c r="AX1207"/>
  <c r="AW1207"/>
  <c r="AV1207"/>
  <c r="AU1207"/>
  <c r="AT1207"/>
  <c r="AS1207"/>
  <c r="AR1207"/>
  <c r="AQ1207"/>
  <c r="AP1207"/>
  <c r="AO1207"/>
  <c r="J1207"/>
  <c r="H1207"/>
  <c r="F1207"/>
  <c r="D1207"/>
  <c r="C1207"/>
  <c r="K1207" s="1"/>
  <c r="B1207"/>
  <c r="B1214" s="1"/>
  <c r="F1214" s="1"/>
  <c r="AG1214" s="1"/>
  <c r="BJ1206"/>
  <c r="BI1206"/>
  <c r="BH1206"/>
  <c r="BG1206"/>
  <c r="BF1206"/>
  <c r="BE1206"/>
  <c r="BD1206"/>
  <c r="BC1206"/>
  <c r="BB1206"/>
  <c r="BA1206"/>
  <c r="AY1206"/>
  <c r="AX1206"/>
  <c r="AW1206"/>
  <c r="AV1206"/>
  <c r="AU1206"/>
  <c r="AT1206"/>
  <c r="AS1206"/>
  <c r="AR1206"/>
  <c r="AQ1206"/>
  <c r="AP1206"/>
  <c r="K1206"/>
  <c r="J1206"/>
  <c r="I1206"/>
  <c r="H1206"/>
  <c r="G1206"/>
  <c r="F1206"/>
  <c r="E1206"/>
  <c r="D1206"/>
  <c r="C1206"/>
  <c r="BI1205"/>
  <c r="AX1205"/>
  <c r="AN1205"/>
  <c r="AM1205"/>
  <c r="BI1204"/>
  <c r="AX1204"/>
  <c r="AN1204"/>
  <c r="AM1204"/>
  <c r="BI1203"/>
  <c r="AX1203"/>
  <c r="AN1203"/>
  <c r="AM1203"/>
  <c r="BI1202"/>
  <c r="AX1202"/>
  <c r="AN1202"/>
  <c r="AM1202"/>
  <c r="BI1201"/>
  <c r="AX1201"/>
  <c r="AN1201"/>
  <c r="AM1201"/>
  <c r="BI1200"/>
  <c r="AX1200"/>
  <c r="AN1200"/>
  <c r="AM1200"/>
  <c r="BI1199"/>
  <c r="AX1199"/>
  <c r="AN1199"/>
  <c r="AM1199"/>
  <c r="BJ1198"/>
  <c r="BI1198"/>
  <c r="BH1198"/>
  <c r="BG1198"/>
  <c r="BF1198"/>
  <c r="BE1198"/>
  <c r="BD1198"/>
  <c r="BC1198"/>
  <c r="BB1198"/>
  <c r="BA1198"/>
  <c r="AY1198"/>
  <c r="AX1198"/>
  <c r="AW1198"/>
  <c r="AV1198"/>
  <c r="AU1198"/>
  <c r="AT1198"/>
  <c r="AS1198"/>
  <c r="AR1198"/>
  <c r="AQ1198"/>
  <c r="AP1198"/>
  <c r="AO1198"/>
  <c r="G1198"/>
  <c r="C1198"/>
  <c r="BJ1197"/>
  <c r="BI1197"/>
  <c r="BH1197"/>
  <c r="BG1197"/>
  <c r="BF1197"/>
  <c r="BE1197"/>
  <c r="BD1197"/>
  <c r="BC1197"/>
  <c r="BB1197"/>
  <c r="BA1197"/>
  <c r="AY1197"/>
  <c r="AX1197"/>
  <c r="AW1197"/>
  <c r="AV1197"/>
  <c r="AU1197"/>
  <c r="AT1197"/>
  <c r="AS1197"/>
  <c r="AR1197"/>
  <c r="AQ1197"/>
  <c r="AP1197"/>
  <c r="K1197"/>
  <c r="J1197"/>
  <c r="I1197"/>
  <c r="H1197"/>
  <c r="G1197"/>
  <c r="F1197"/>
  <c r="E1197"/>
  <c r="D1197"/>
  <c r="C1197"/>
  <c r="BJ1196"/>
  <c r="AY1196"/>
  <c r="AN1196"/>
  <c r="AM1196"/>
  <c r="BJ1195"/>
  <c r="AY1195"/>
  <c r="AN1195"/>
  <c r="AM1195"/>
  <c r="BJ1194"/>
  <c r="AY1194"/>
  <c r="AN1194"/>
  <c r="AM1194"/>
  <c r="BJ1193"/>
  <c r="AY1193"/>
  <c r="AN1193"/>
  <c r="AM1193"/>
  <c r="B1193"/>
  <c r="BJ1192"/>
  <c r="AY1192"/>
  <c r="AN1192"/>
  <c r="AM1192"/>
  <c r="BJ1191"/>
  <c r="AY1191"/>
  <c r="AN1191"/>
  <c r="AM1191"/>
  <c r="J1191"/>
  <c r="AK1191" s="1"/>
  <c r="B1191"/>
  <c r="AN1190"/>
  <c r="BJ1190" s="1"/>
  <c r="AM1190"/>
  <c r="BJ1189"/>
  <c r="BI1189"/>
  <c r="BH1189"/>
  <c r="BG1189"/>
  <c r="BF1189"/>
  <c r="BE1189"/>
  <c r="BD1189"/>
  <c r="BC1189"/>
  <c r="BB1189"/>
  <c r="BA1189"/>
  <c r="AY1189"/>
  <c r="AX1189"/>
  <c r="AW1189"/>
  <c r="AV1189"/>
  <c r="AU1189"/>
  <c r="AT1189"/>
  <c r="AS1189"/>
  <c r="AR1189"/>
  <c r="AQ1189"/>
  <c r="AP1189"/>
  <c r="AO1189"/>
  <c r="J1189"/>
  <c r="I1189"/>
  <c r="H1189"/>
  <c r="F1189"/>
  <c r="E1189"/>
  <c r="D1189"/>
  <c r="C1189"/>
  <c r="K1189" s="1"/>
  <c r="B1189"/>
  <c r="BJ1188"/>
  <c r="BI1188"/>
  <c r="BH1188"/>
  <c r="BG1188"/>
  <c r="BF1188"/>
  <c r="BE1188"/>
  <c r="BD1188"/>
  <c r="BC1188"/>
  <c r="BB1188"/>
  <c r="BA1188"/>
  <c r="AY1188"/>
  <c r="AX1188"/>
  <c r="AW1188"/>
  <c r="AV1188"/>
  <c r="AU1188"/>
  <c r="AT1188"/>
  <c r="AS1188"/>
  <c r="AR1188"/>
  <c r="AQ1188"/>
  <c r="AP1188"/>
  <c r="K1188"/>
  <c r="J1188"/>
  <c r="I1188"/>
  <c r="H1188"/>
  <c r="G1188"/>
  <c r="F1188"/>
  <c r="E1188"/>
  <c r="D1188"/>
  <c r="C1188"/>
  <c r="AN1187"/>
  <c r="BJ1187" s="1"/>
  <c r="AM1187"/>
  <c r="BI1187" s="1"/>
  <c r="BI1186"/>
  <c r="AX1186"/>
  <c r="AN1186"/>
  <c r="AY1186" s="1"/>
  <c r="AM1186"/>
  <c r="AN1185"/>
  <c r="BJ1185" s="1"/>
  <c r="AM1185"/>
  <c r="BI1185" s="1"/>
  <c r="BI1184"/>
  <c r="AX1184"/>
  <c r="AN1184"/>
  <c r="AY1184" s="1"/>
  <c r="AM1184"/>
  <c r="AN1183"/>
  <c r="BJ1183" s="1"/>
  <c r="AM1183"/>
  <c r="BI1183" s="1"/>
  <c r="BI1182"/>
  <c r="AX1182"/>
  <c r="AN1182"/>
  <c r="AY1182" s="1"/>
  <c r="AM1182"/>
  <c r="AN1181"/>
  <c r="BJ1181" s="1"/>
  <c r="AM1181"/>
  <c r="BI1181" s="1"/>
  <c r="BJ1180"/>
  <c r="BI1180"/>
  <c r="BH1180"/>
  <c r="BG1180"/>
  <c r="BF1180"/>
  <c r="BE1180"/>
  <c r="BD1180"/>
  <c r="BC1180"/>
  <c r="BB1180"/>
  <c r="BA1180"/>
  <c r="AY1180"/>
  <c r="AX1180"/>
  <c r="AW1180"/>
  <c r="AV1180"/>
  <c r="AU1180"/>
  <c r="AT1180"/>
  <c r="AS1180"/>
  <c r="AR1180"/>
  <c r="AQ1180"/>
  <c r="AP1180"/>
  <c r="AO1180"/>
  <c r="I1180"/>
  <c r="G1180"/>
  <c r="D1180"/>
  <c r="C1180"/>
  <c r="K1180" s="1"/>
  <c r="BJ1179"/>
  <c r="BI1179"/>
  <c r="BH1179"/>
  <c r="BG1179"/>
  <c r="BF1179"/>
  <c r="BE1179"/>
  <c r="BD1179"/>
  <c r="BC1179"/>
  <c r="BB1179"/>
  <c r="BA1179"/>
  <c r="AY1179"/>
  <c r="AX1179"/>
  <c r="AW1179"/>
  <c r="AV1179"/>
  <c r="AU1179"/>
  <c r="AT1179"/>
  <c r="AS1179"/>
  <c r="AR1179"/>
  <c r="AQ1179"/>
  <c r="AP1179"/>
  <c r="K1179"/>
  <c r="J1179"/>
  <c r="I1179"/>
  <c r="H1179"/>
  <c r="G1179"/>
  <c r="F1179"/>
  <c r="E1179"/>
  <c r="D1179"/>
  <c r="C1179"/>
  <c r="BJ1178"/>
  <c r="AY1178"/>
  <c r="AX1178"/>
  <c r="AN1178"/>
  <c r="AM1178"/>
  <c r="BI1178" s="1"/>
  <c r="BJ1177"/>
  <c r="AN1177"/>
  <c r="AY1177" s="1"/>
  <c r="AM1177"/>
  <c r="AX1177" s="1"/>
  <c r="BJ1176"/>
  <c r="AY1176"/>
  <c r="AX1176"/>
  <c r="AN1176"/>
  <c r="AM1176"/>
  <c r="BI1176" s="1"/>
  <c r="AY1175"/>
  <c r="AN1175"/>
  <c r="BJ1175" s="1"/>
  <c r="AM1175"/>
  <c r="AX1175" s="1"/>
  <c r="BJ1174"/>
  <c r="AY1174"/>
  <c r="AX1174"/>
  <c r="AN1174"/>
  <c r="AM1174"/>
  <c r="BI1174" s="1"/>
  <c r="AY1173"/>
  <c r="AN1173"/>
  <c r="BJ1173" s="1"/>
  <c r="AM1173"/>
  <c r="AX1173" s="1"/>
  <c r="BJ1172"/>
  <c r="AY1172"/>
  <c r="AX1172"/>
  <c r="AN1172"/>
  <c r="AM1172"/>
  <c r="BI1172" s="1"/>
  <c r="BJ1171"/>
  <c r="BI1171"/>
  <c r="BH1171"/>
  <c r="BG1171"/>
  <c r="BF1171"/>
  <c r="BE1171"/>
  <c r="BD1171"/>
  <c r="BC1171"/>
  <c r="BB1171"/>
  <c r="BA1171"/>
  <c r="AY1171"/>
  <c r="AX1171"/>
  <c r="AW1171"/>
  <c r="AV1171"/>
  <c r="AU1171"/>
  <c r="AT1171"/>
  <c r="AS1171"/>
  <c r="AR1171"/>
  <c r="AQ1171"/>
  <c r="AP1171"/>
  <c r="AO1171"/>
  <c r="K1171"/>
  <c r="J1171"/>
  <c r="G1171"/>
  <c r="F1171"/>
  <c r="D1171"/>
  <c r="C1171"/>
  <c r="B1171"/>
  <c r="BJ1170"/>
  <c r="BI1170"/>
  <c r="BH1170"/>
  <c r="BG1170"/>
  <c r="BF1170"/>
  <c r="BE1170"/>
  <c r="BD1170"/>
  <c r="BC1170"/>
  <c r="BB1170"/>
  <c r="BA1170"/>
  <c r="AY1170"/>
  <c r="AX1170"/>
  <c r="AW1170"/>
  <c r="AV1170"/>
  <c r="AU1170"/>
  <c r="AT1170"/>
  <c r="AS1170"/>
  <c r="AR1170"/>
  <c r="AQ1170"/>
  <c r="AP1170"/>
  <c r="K1170"/>
  <c r="J1170"/>
  <c r="I1170"/>
  <c r="H1170"/>
  <c r="G1170"/>
  <c r="F1170"/>
  <c r="E1170"/>
  <c r="D1170"/>
  <c r="C1170"/>
  <c r="BI1169"/>
  <c r="AX1169"/>
  <c r="AN1169"/>
  <c r="AY1169" s="1"/>
  <c r="AM1169"/>
  <c r="AN1168"/>
  <c r="BJ1168" s="1"/>
  <c r="AM1168"/>
  <c r="BI1168" s="1"/>
  <c r="BI1167"/>
  <c r="AX1167"/>
  <c r="AN1167"/>
  <c r="AY1167" s="1"/>
  <c r="AM1167"/>
  <c r="AN1166"/>
  <c r="BJ1166" s="1"/>
  <c r="AM1166"/>
  <c r="BI1166" s="1"/>
  <c r="BI1165"/>
  <c r="AX1165"/>
  <c r="AN1165"/>
  <c r="AY1165" s="1"/>
  <c r="AM1165"/>
  <c r="AN1164"/>
  <c r="BJ1164" s="1"/>
  <c r="AM1164"/>
  <c r="BI1164" s="1"/>
  <c r="BI1163"/>
  <c r="AX1163"/>
  <c r="AN1163"/>
  <c r="AY1163" s="1"/>
  <c r="AM1163"/>
  <c r="BJ1162"/>
  <c r="BI1162"/>
  <c r="BH1162"/>
  <c r="BG1162"/>
  <c r="BF1162"/>
  <c r="BE1162"/>
  <c r="BD1162"/>
  <c r="BC1162"/>
  <c r="BB1162"/>
  <c r="BA1162"/>
  <c r="AY1162"/>
  <c r="AX1162"/>
  <c r="AW1162"/>
  <c r="AV1162"/>
  <c r="AU1162"/>
  <c r="AT1162"/>
  <c r="AS1162"/>
  <c r="AR1162"/>
  <c r="AQ1162"/>
  <c r="AP1162"/>
  <c r="AO1162"/>
  <c r="K1162"/>
  <c r="F1162"/>
  <c r="C1162"/>
  <c r="BJ1161"/>
  <c r="BI1161"/>
  <c r="BH1161"/>
  <c r="BG1161"/>
  <c r="BF1161"/>
  <c r="BE1161"/>
  <c r="BD1161"/>
  <c r="BC1161"/>
  <c r="BB1161"/>
  <c r="BA1161"/>
  <c r="AY1161"/>
  <c r="AX1161"/>
  <c r="AW1161"/>
  <c r="AV1161"/>
  <c r="AU1161"/>
  <c r="AT1161"/>
  <c r="AS1161"/>
  <c r="AR1161"/>
  <c r="AQ1161"/>
  <c r="AP1161"/>
  <c r="K1161"/>
  <c r="J1161"/>
  <c r="I1161"/>
  <c r="H1161"/>
  <c r="G1161"/>
  <c r="F1161"/>
  <c r="E1161"/>
  <c r="D1161"/>
  <c r="C1161"/>
  <c r="AN1160"/>
  <c r="BJ1160" s="1"/>
  <c r="AM1160"/>
  <c r="AX1160" s="1"/>
  <c r="H1160"/>
  <c r="AI1160" s="1"/>
  <c r="B1160"/>
  <c r="BJ1159"/>
  <c r="AY1159"/>
  <c r="AX1159"/>
  <c r="AN1159"/>
  <c r="AM1159"/>
  <c r="BI1159" s="1"/>
  <c r="C1159"/>
  <c r="AN1158"/>
  <c r="BJ1158" s="1"/>
  <c r="AM1158"/>
  <c r="AX1158" s="1"/>
  <c r="H1158"/>
  <c r="AI1158" s="1"/>
  <c r="B1158"/>
  <c r="BJ1157"/>
  <c r="AY1157"/>
  <c r="AX1157"/>
  <c r="AN1157"/>
  <c r="AM1157"/>
  <c r="BI1157" s="1"/>
  <c r="AN1156"/>
  <c r="BJ1156" s="1"/>
  <c r="AM1156"/>
  <c r="AX1156" s="1"/>
  <c r="H1156"/>
  <c r="AI1156" s="1"/>
  <c r="B1156"/>
  <c r="BJ1155"/>
  <c r="AY1155"/>
  <c r="AX1155"/>
  <c r="AN1155"/>
  <c r="AM1155"/>
  <c r="BI1155" s="1"/>
  <c r="AN1154"/>
  <c r="BJ1154" s="1"/>
  <c r="AM1154"/>
  <c r="AX1154" s="1"/>
  <c r="B1154"/>
  <c r="BJ1153"/>
  <c r="BI1153"/>
  <c r="BH1153"/>
  <c r="BG1153"/>
  <c r="BF1153"/>
  <c r="BE1153"/>
  <c r="BD1153"/>
  <c r="BC1153"/>
  <c r="BB1153"/>
  <c r="BA1153"/>
  <c r="AY1153"/>
  <c r="AX1153"/>
  <c r="AW1153"/>
  <c r="AV1153"/>
  <c r="AU1153"/>
  <c r="AT1153"/>
  <c r="AS1153"/>
  <c r="AR1153"/>
  <c r="AQ1153"/>
  <c r="AP1153"/>
  <c r="AO1153"/>
  <c r="J1153"/>
  <c r="I1153"/>
  <c r="H1153"/>
  <c r="F1153"/>
  <c r="E1153"/>
  <c r="D1153"/>
  <c r="C1153"/>
  <c r="K1153" s="1"/>
  <c r="B1153"/>
  <c r="B1159" s="1"/>
  <c r="H1159" s="1"/>
  <c r="AI1159" s="1"/>
  <c r="BJ1152"/>
  <c r="BI1152"/>
  <c r="BH1152"/>
  <c r="BG1152"/>
  <c r="BF1152"/>
  <c r="BE1152"/>
  <c r="BD1152"/>
  <c r="BC1152"/>
  <c r="BB1152"/>
  <c r="BA1152"/>
  <c r="AY1152"/>
  <c r="AX1152"/>
  <c r="AW1152"/>
  <c r="AV1152"/>
  <c r="AU1152"/>
  <c r="AT1152"/>
  <c r="AS1152"/>
  <c r="AR1152"/>
  <c r="AQ1152"/>
  <c r="AP1152"/>
  <c r="K1152"/>
  <c r="J1152"/>
  <c r="I1152"/>
  <c r="H1152"/>
  <c r="G1152"/>
  <c r="F1152"/>
  <c r="E1152"/>
  <c r="D1152"/>
  <c r="C1152"/>
  <c r="AY1151"/>
  <c r="AN1151"/>
  <c r="BJ1151" s="1"/>
  <c r="AM1151"/>
  <c r="BI1151" s="1"/>
  <c r="BI1150"/>
  <c r="AX1150"/>
  <c r="AN1150"/>
  <c r="AM1150"/>
  <c r="AN1149"/>
  <c r="BJ1149" s="1"/>
  <c r="AM1149"/>
  <c r="BI1149" s="1"/>
  <c r="BJ1148"/>
  <c r="BI1148"/>
  <c r="AX1148"/>
  <c r="AN1148"/>
  <c r="AY1148" s="1"/>
  <c r="AM1148"/>
  <c r="AN1147"/>
  <c r="AM1147"/>
  <c r="BI1147" s="1"/>
  <c r="BJ1146"/>
  <c r="BI1146"/>
  <c r="AX1146"/>
  <c r="AN1146"/>
  <c r="AY1146" s="1"/>
  <c r="AM1146"/>
  <c r="AY1145"/>
  <c r="AN1145"/>
  <c r="BJ1145" s="1"/>
  <c r="AM1145"/>
  <c r="BI1145" s="1"/>
  <c r="BJ1144"/>
  <c r="BI1144"/>
  <c r="BH1144"/>
  <c r="BG1144"/>
  <c r="BF1144"/>
  <c r="BE1144"/>
  <c r="BD1144"/>
  <c r="BC1144"/>
  <c r="BB1144"/>
  <c r="BA1144"/>
  <c r="AY1144"/>
  <c r="AX1144"/>
  <c r="AW1144"/>
  <c r="AV1144"/>
  <c r="AU1144"/>
  <c r="AT1144"/>
  <c r="AS1144"/>
  <c r="AR1144"/>
  <c r="AQ1144"/>
  <c r="AP1144"/>
  <c r="AO1144"/>
  <c r="J1144"/>
  <c r="H1144"/>
  <c r="F1144"/>
  <c r="D1144"/>
  <c r="C1144"/>
  <c r="K1144" s="1"/>
  <c r="B1144"/>
  <c r="BJ1143"/>
  <c r="BI1143"/>
  <c r="BH1143"/>
  <c r="BG1143"/>
  <c r="BF1143"/>
  <c r="BE1143"/>
  <c r="BD1143"/>
  <c r="BC1143"/>
  <c r="BB1143"/>
  <c r="BA1143"/>
  <c r="AY1143"/>
  <c r="AX1143"/>
  <c r="AW1143"/>
  <c r="AV1143"/>
  <c r="AU1143"/>
  <c r="AT1143"/>
  <c r="AS1143"/>
  <c r="AR1143"/>
  <c r="AQ1143"/>
  <c r="AP1143"/>
  <c r="K1143"/>
  <c r="J1143"/>
  <c r="I1143"/>
  <c r="H1143"/>
  <c r="G1143"/>
  <c r="F1143"/>
  <c r="E1143"/>
  <c r="D1143"/>
  <c r="C1143"/>
  <c r="BI1142"/>
  <c r="AX1142"/>
  <c r="AN1142"/>
  <c r="BJ1142" s="1"/>
  <c r="AM1142"/>
  <c r="BI1141"/>
  <c r="AX1141"/>
  <c r="AN1141"/>
  <c r="AM1141"/>
  <c r="BI1140"/>
  <c r="AX1140"/>
  <c r="AN1140"/>
  <c r="AM1140"/>
  <c r="BI1139"/>
  <c r="AX1139"/>
  <c r="AN1139"/>
  <c r="AM1139"/>
  <c r="BI1138"/>
  <c r="AX1138"/>
  <c r="AN1138"/>
  <c r="AM1138"/>
  <c r="BI1137"/>
  <c r="AX1137"/>
  <c r="AN1137"/>
  <c r="AM1137"/>
  <c r="BI1136"/>
  <c r="AX1136"/>
  <c r="AN1136"/>
  <c r="AM1136"/>
  <c r="BJ1135"/>
  <c r="BI1135"/>
  <c r="BH1135"/>
  <c r="BG1135"/>
  <c r="BF1135"/>
  <c r="BE1135"/>
  <c r="BD1135"/>
  <c r="BC1135"/>
  <c r="BB1135"/>
  <c r="BA1135"/>
  <c r="AY1135"/>
  <c r="AX1135"/>
  <c r="AW1135"/>
  <c r="AV1135"/>
  <c r="AU1135"/>
  <c r="AT1135"/>
  <c r="AS1135"/>
  <c r="AR1135"/>
  <c r="AQ1135"/>
  <c r="AP1135"/>
  <c r="AO1135"/>
  <c r="J1135"/>
  <c r="E1135"/>
  <c r="C1135"/>
  <c r="K1135" s="1"/>
  <c r="BJ1134"/>
  <c r="BI1134"/>
  <c r="BH1134"/>
  <c r="BG1134"/>
  <c r="BF1134"/>
  <c r="BE1134"/>
  <c r="BD1134"/>
  <c r="BC1134"/>
  <c r="BB1134"/>
  <c r="BA1134"/>
  <c r="AY1134"/>
  <c r="AX1134"/>
  <c r="AW1134"/>
  <c r="AV1134"/>
  <c r="AU1134"/>
  <c r="AT1134"/>
  <c r="AS1134"/>
  <c r="AR1134"/>
  <c r="AQ1134"/>
  <c r="AP1134"/>
  <c r="K1134"/>
  <c r="J1134"/>
  <c r="I1134"/>
  <c r="H1134"/>
  <c r="G1134"/>
  <c r="F1134"/>
  <c r="E1134"/>
  <c r="D1134"/>
  <c r="C1134"/>
  <c r="AN1133"/>
  <c r="BJ1133" s="1"/>
  <c r="AM1133"/>
  <c r="AX1133" s="1"/>
  <c r="BJ1132"/>
  <c r="AY1132"/>
  <c r="AX1132"/>
  <c r="AN1132"/>
  <c r="AM1132"/>
  <c r="BI1132" s="1"/>
  <c r="B1132"/>
  <c r="AN1131"/>
  <c r="BJ1131" s="1"/>
  <c r="AM1131"/>
  <c r="AX1131" s="1"/>
  <c r="BJ1130"/>
  <c r="AY1130"/>
  <c r="AX1130"/>
  <c r="AN1130"/>
  <c r="AM1130"/>
  <c r="BI1130" s="1"/>
  <c r="B1130"/>
  <c r="G1130" s="1"/>
  <c r="AH1130" s="1"/>
  <c r="AN1129"/>
  <c r="BJ1129" s="1"/>
  <c r="AM1129"/>
  <c r="AX1129" s="1"/>
  <c r="BJ1128"/>
  <c r="AY1128"/>
  <c r="AX1128"/>
  <c r="AN1128"/>
  <c r="AM1128"/>
  <c r="BI1128" s="1"/>
  <c r="B1128"/>
  <c r="AN1127"/>
  <c r="BJ1127" s="1"/>
  <c r="AM1127"/>
  <c r="AX1127" s="1"/>
  <c r="BJ1126"/>
  <c r="BI1126"/>
  <c r="BH1126"/>
  <c r="BG1126"/>
  <c r="BF1126"/>
  <c r="BE1126"/>
  <c r="BD1126"/>
  <c r="BC1126"/>
  <c r="BB1126"/>
  <c r="BA1126"/>
  <c r="AY1126"/>
  <c r="AX1126"/>
  <c r="AW1126"/>
  <c r="AV1126"/>
  <c r="AU1126"/>
  <c r="AT1126"/>
  <c r="AS1126"/>
  <c r="AR1126"/>
  <c r="AQ1126"/>
  <c r="AP1126"/>
  <c r="AO1126"/>
  <c r="J1126"/>
  <c r="I1126"/>
  <c r="H1126"/>
  <c r="F1126"/>
  <c r="E1126"/>
  <c r="D1126"/>
  <c r="C1126"/>
  <c r="K1126" s="1"/>
  <c r="B1126"/>
  <c r="B1133" s="1"/>
  <c r="BJ1125"/>
  <c r="BI1125"/>
  <c r="BH1125"/>
  <c r="BG1125"/>
  <c r="BF1125"/>
  <c r="BE1125"/>
  <c r="BD1125"/>
  <c r="BC1125"/>
  <c r="BB1125"/>
  <c r="BA1125"/>
  <c r="AY1125"/>
  <c r="AX1125"/>
  <c r="AW1125"/>
  <c r="AV1125"/>
  <c r="AU1125"/>
  <c r="AT1125"/>
  <c r="AS1125"/>
  <c r="AR1125"/>
  <c r="AQ1125"/>
  <c r="AP1125"/>
  <c r="K1125"/>
  <c r="J1125"/>
  <c r="I1125"/>
  <c r="H1125"/>
  <c r="G1125"/>
  <c r="F1125"/>
  <c r="E1125"/>
  <c r="D1125"/>
  <c r="C1125"/>
  <c r="AN1124"/>
  <c r="BJ1124" s="1"/>
  <c r="AM1124"/>
  <c r="AX1124" s="1"/>
  <c r="BI1123"/>
  <c r="AX1123"/>
  <c r="AN1123"/>
  <c r="AY1123" s="1"/>
  <c r="AM1123"/>
  <c r="BI1122"/>
  <c r="AX1122"/>
  <c r="AN1122"/>
  <c r="BJ1122" s="1"/>
  <c r="AM1122"/>
  <c r="BI1121"/>
  <c r="AX1121"/>
  <c r="AN1121"/>
  <c r="AY1121" s="1"/>
  <c r="AM1121"/>
  <c r="AN1120"/>
  <c r="BJ1120" s="1"/>
  <c r="AM1120"/>
  <c r="BI1119"/>
  <c r="AX1119"/>
  <c r="AN1119"/>
  <c r="AY1119" s="1"/>
  <c r="AM1119"/>
  <c r="BI1118"/>
  <c r="AX1118"/>
  <c r="AN1118"/>
  <c r="BJ1118" s="1"/>
  <c r="AM1118"/>
  <c r="BJ1117"/>
  <c r="BI1117"/>
  <c r="BH1117"/>
  <c r="BG1117"/>
  <c r="BF1117"/>
  <c r="BE1117"/>
  <c r="BD1117"/>
  <c r="BC1117"/>
  <c r="BB1117"/>
  <c r="BA1117"/>
  <c r="AY1117"/>
  <c r="AX1117"/>
  <c r="AW1117"/>
  <c r="AV1117"/>
  <c r="AU1117"/>
  <c r="AT1117"/>
  <c r="AS1117"/>
  <c r="AR1117"/>
  <c r="AQ1117"/>
  <c r="AP1117"/>
  <c r="AO1117"/>
  <c r="K1117"/>
  <c r="E1117"/>
  <c r="C1117"/>
  <c r="BJ1116"/>
  <c r="BI1116"/>
  <c r="BH1116"/>
  <c r="BG1116"/>
  <c r="BF1116"/>
  <c r="BE1116"/>
  <c r="BD1116"/>
  <c r="BC1116"/>
  <c r="BB1116"/>
  <c r="BA1116"/>
  <c r="AY1116"/>
  <c r="AX1116"/>
  <c r="AW1116"/>
  <c r="AV1116"/>
  <c r="AU1116"/>
  <c r="AT1116"/>
  <c r="AS1116"/>
  <c r="AR1116"/>
  <c r="AQ1116"/>
  <c r="AP1116"/>
  <c r="K1116"/>
  <c r="J1116"/>
  <c r="I1116"/>
  <c r="H1116"/>
  <c r="G1116"/>
  <c r="F1116"/>
  <c r="E1116"/>
  <c r="D1116"/>
  <c r="C1116"/>
  <c r="BJ1115"/>
  <c r="AY1115"/>
  <c r="AN1115"/>
  <c r="AM1115"/>
  <c r="BI1115" s="1"/>
  <c r="AN1114"/>
  <c r="BJ1114" s="1"/>
  <c r="AM1114"/>
  <c r="AX1114" s="1"/>
  <c r="BJ1113"/>
  <c r="AY1113"/>
  <c r="AN1113"/>
  <c r="AM1113"/>
  <c r="BI1113" s="1"/>
  <c r="AN1112"/>
  <c r="BJ1112" s="1"/>
  <c r="AM1112"/>
  <c r="AX1112" s="1"/>
  <c r="BJ1111"/>
  <c r="AY1111"/>
  <c r="AN1111"/>
  <c r="AM1111"/>
  <c r="BI1111" s="1"/>
  <c r="AN1110"/>
  <c r="BJ1110" s="1"/>
  <c r="AM1110"/>
  <c r="AX1110" s="1"/>
  <c r="BJ1109"/>
  <c r="AY1109"/>
  <c r="AN1109"/>
  <c r="AM1109"/>
  <c r="BI1109" s="1"/>
  <c r="BJ1108"/>
  <c r="BI1108"/>
  <c r="BH1108"/>
  <c r="BG1108"/>
  <c r="BF1108"/>
  <c r="BE1108"/>
  <c r="BD1108"/>
  <c r="BC1108"/>
  <c r="BB1108"/>
  <c r="BA1108"/>
  <c r="AY1108"/>
  <c r="AX1108"/>
  <c r="AW1108"/>
  <c r="AV1108"/>
  <c r="AU1108"/>
  <c r="AT1108"/>
  <c r="AS1108"/>
  <c r="AR1108"/>
  <c r="AQ1108"/>
  <c r="AP1108"/>
  <c r="AO1108"/>
  <c r="C1108"/>
  <c r="BJ1107"/>
  <c r="BI1107"/>
  <c r="BH1107"/>
  <c r="BG1107"/>
  <c r="BF1107"/>
  <c r="BE1107"/>
  <c r="BD1107"/>
  <c r="BC1107"/>
  <c r="BB1107"/>
  <c r="BA1107"/>
  <c r="AY1107"/>
  <c r="AX1107"/>
  <c r="AW1107"/>
  <c r="AV1107"/>
  <c r="AU1107"/>
  <c r="AT1107"/>
  <c r="AS1107"/>
  <c r="AR1107"/>
  <c r="AQ1107"/>
  <c r="AP1107"/>
  <c r="K1107"/>
  <c r="J1107"/>
  <c r="I1107"/>
  <c r="H1107"/>
  <c r="G1107"/>
  <c r="F1107"/>
  <c r="E1107"/>
  <c r="D1107"/>
  <c r="C1107"/>
  <c r="BI1106"/>
  <c r="AX1106"/>
  <c r="AN1106"/>
  <c r="AY1106" s="1"/>
  <c r="AM1106"/>
  <c r="BI1105"/>
  <c r="AX1105"/>
  <c r="AN1105"/>
  <c r="BJ1105" s="1"/>
  <c r="AM1105"/>
  <c r="BI1104"/>
  <c r="AX1104"/>
  <c r="AN1104"/>
  <c r="AY1104" s="1"/>
  <c r="AM1104"/>
  <c r="AN1103"/>
  <c r="BJ1103" s="1"/>
  <c r="AM1103"/>
  <c r="BI1102"/>
  <c r="AX1102"/>
  <c r="AN1102"/>
  <c r="AY1102" s="1"/>
  <c r="AM1102"/>
  <c r="AX1101"/>
  <c r="AN1101"/>
  <c r="BJ1101" s="1"/>
  <c r="AM1101"/>
  <c r="BI1101" s="1"/>
  <c r="BI1100"/>
  <c r="AX1100"/>
  <c r="AN1100"/>
  <c r="AY1100" s="1"/>
  <c r="AM1100"/>
  <c r="BJ1099"/>
  <c r="BI1099"/>
  <c r="BH1099"/>
  <c r="BG1099"/>
  <c r="BF1099"/>
  <c r="BE1099"/>
  <c r="BD1099"/>
  <c r="BC1099"/>
  <c r="BB1099"/>
  <c r="BA1099"/>
  <c r="AY1099"/>
  <c r="AX1099"/>
  <c r="AW1099"/>
  <c r="AV1099"/>
  <c r="AU1099"/>
  <c r="AT1099"/>
  <c r="AS1099"/>
  <c r="AR1099"/>
  <c r="AQ1099"/>
  <c r="AP1099"/>
  <c r="AO1099"/>
  <c r="K1099"/>
  <c r="J1099"/>
  <c r="G1099"/>
  <c r="F1099"/>
  <c r="E1099"/>
  <c r="C1099"/>
  <c r="B1099"/>
  <c r="BJ1098"/>
  <c r="BI1098"/>
  <c r="BH1098"/>
  <c r="BG1098"/>
  <c r="BF1098"/>
  <c r="BE1098"/>
  <c r="BD1098"/>
  <c r="BC1098"/>
  <c r="BB1098"/>
  <c r="BA1098"/>
  <c r="AY1098"/>
  <c r="AX1098"/>
  <c r="AW1098"/>
  <c r="AV1098"/>
  <c r="AU1098"/>
  <c r="AT1098"/>
  <c r="AS1098"/>
  <c r="AR1098"/>
  <c r="AQ1098"/>
  <c r="AP1098"/>
  <c r="K1098"/>
  <c r="J1098"/>
  <c r="I1098"/>
  <c r="H1098"/>
  <c r="G1098"/>
  <c r="F1098"/>
  <c r="E1098"/>
  <c r="D1098"/>
  <c r="C1098"/>
  <c r="AN1097"/>
  <c r="BJ1097" s="1"/>
  <c r="AM1097"/>
  <c r="AX1097" s="1"/>
  <c r="AG1097"/>
  <c r="I1097"/>
  <c r="AJ1097" s="1"/>
  <c r="F1097"/>
  <c r="D1097"/>
  <c r="B1097"/>
  <c r="J1097" s="1"/>
  <c r="AK1097" s="1"/>
  <c r="BJ1096"/>
  <c r="AY1096"/>
  <c r="AN1096"/>
  <c r="AM1096"/>
  <c r="J1096"/>
  <c r="AK1096" s="1"/>
  <c r="D1096"/>
  <c r="B1096"/>
  <c r="AR1095"/>
  <c r="AN1095"/>
  <c r="BJ1095" s="1"/>
  <c r="AM1095"/>
  <c r="AX1095" s="1"/>
  <c r="AG1095"/>
  <c r="BC1095" s="1"/>
  <c r="I1095"/>
  <c r="AJ1095" s="1"/>
  <c r="F1095"/>
  <c r="D1095"/>
  <c r="B1095"/>
  <c r="J1095" s="1"/>
  <c r="AK1095" s="1"/>
  <c r="BJ1094"/>
  <c r="AY1094"/>
  <c r="AN1094"/>
  <c r="AM1094"/>
  <c r="J1094"/>
  <c r="AK1094" s="1"/>
  <c r="D1094"/>
  <c r="B1094"/>
  <c r="BI1093"/>
  <c r="AR1093"/>
  <c r="AN1093"/>
  <c r="BJ1093" s="1"/>
  <c r="AM1093"/>
  <c r="AX1093" s="1"/>
  <c r="AG1093"/>
  <c r="BC1093" s="1"/>
  <c r="I1093"/>
  <c r="AJ1093" s="1"/>
  <c r="F1093"/>
  <c r="D1093"/>
  <c r="B1093"/>
  <c r="J1093" s="1"/>
  <c r="AK1093" s="1"/>
  <c r="BJ1092"/>
  <c r="AY1092"/>
  <c r="AN1092"/>
  <c r="AM1092"/>
  <c r="J1092"/>
  <c r="AK1092" s="1"/>
  <c r="D1092"/>
  <c r="B1092"/>
  <c r="AR1091"/>
  <c r="AN1091"/>
  <c r="BJ1091" s="1"/>
  <c r="AM1091"/>
  <c r="AG1091"/>
  <c r="BC1091" s="1"/>
  <c r="I1091"/>
  <c r="AJ1091" s="1"/>
  <c r="F1091"/>
  <c r="D1091"/>
  <c r="B1091"/>
  <c r="J1091" s="1"/>
  <c r="AK1091" s="1"/>
  <c r="BJ1090"/>
  <c r="BI1090"/>
  <c r="BH1090"/>
  <c r="BG1090"/>
  <c r="BF1090"/>
  <c r="BE1090"/>
  <c r="BD1090"/>
  <c r="BC1090"/>
  <c r="BB1090"/>
  <c r="BA1090"/>
  <c r="AY1090"/>
  <c r="AX1090"/>
  <c r="AW1090"/>
  <c r="AV1090"/>
  <c r="AU1090"/>
  <c r="AT1090"/>
  <c r="AS1090"/>
  <c r="AR1090"/>
  <c r="AQ1090"/>
  <c r="AP1090"/>
  <c r="AO1090"/>
  <c r="J1090"/>
  <c r="I1090"/>
  <c r="H1090"/>
  <c r="F1090"/>
  <c r="E1090"/>
  <c r="D1090"/>
  <c r="C1090"/>
  <c r="K1090" s="1"/>
  <c r="B1090"/>
  <c r="BJ1089"/>
  <c r="BI1089"/>
  <c r="BH1089"/>
  <c r="BG1089"/>
  <c r="BF1089"/>
  <c r="BE1089"/>
  <c r="BD1089"/>
  <c r="BC1089"/>
  <c r="BB1089"/>
  <c r="BA1089"/>
  <c r="AY1089"/>
  <c r="AX1089"/>
  <c r="AW1089"/>
  <c r="AV1089"/>
  <c r="AU1089"/>
  <c r="AT1089"/>
  <c r="AS1089"/>
  <c r="AR1089"/>
  <c r="AQ1089"/>
  <c r="AP1089"/>
  <c r="K1089"/>
  <c r="J1089"/>
  <c r="I1089"/>
  <c r="H1089"/>
  <c r="G1089"/>
  <c r="F1089"/>
  <c r="E1089"/>
  <c r="D1089"/>
  <c r="C1089"/>
  <c r="AN1088"/>
  <c r="BJ1088" s="1"/>
  <c r="AM1088"/>
  <c r="BI1088" s="1"/>
  <c r="BI1087"/>
  <c r="AX1087"/>
  <c r="AN1087"/>
  <c r="AY1087" s="1"/>
  <c r="AM1087"/>
  <c r="BI1086"/>
  <c r="AX1086"/>
  <c r="AN1086"/>
  <c r="AM1086"/>
  <c r="BI1085"/>
  <c r="AX1085"/>
  <c r="AN1085"/>
  <c r="BJ1085" s="1"/>
  <c r="AM1085"/>
  <c r="BI1084"/>
  <c r="AX1084"/>
  <c r="AN1084"/>
  <c r="AM1084"/>
  <c r="BI1083"/>
  <c r="AX1083"/>
  <c r="AN1083"/>
  <c r="BJ1083" s="1"/>
  <c r="AM1083"/>
  <c r="BI1082"/>
  <c r="AX1082"/>
  <c r="AN1082"/>
  <c r="AM1082"/>
  <c r="BJ1081"/>
  <c r="BI1081"/>
  <c r="BH1081"/>
  <c r="BG1081"/>
  <c r="BF1081"/>
  <c r="BE1081"/>
  <c r="BD1081"/>
  <c r="BC1081"/>
  <c r="BB1081"/>
  <c r="BA1081"/>
  <c r="AY1081"/>
  <c r="AX1081"/>
  <c r="AW1081"/>
  <c r="AV1081"/>
  <c r="AU1081"/>
  <c r="AT1081"/>
  <c r="AS1081"/>
  <c r="AR1081"/>
  <c r="AQ1081"/>
  <c r="AP1081"/>
  <c r="AO1081"/>
  <c r="I1081"/>
  <c r="E1081"/>
  <c r="C1081"/>
  <c r="H1081" s="1"/>
  <c r="BJ1080"/>
  <c r="BI1080"/>
  <c r="BH1080"/>
  <c r="BG1080"/>
  <c r="BF1080"/>
  <c r="BE1080"/>
  <c r="BD1080"/>
  <c r="BC1080"/>
  <c r="BB1080"/>
  <c r="BA1080"/>
  <c r="AY1080"/>
  <c r="AX1080"/>
  <c r="AW1080"/>
  <c r="AV1080"/>
  <c r="AU1080"/>
  <c r="AT1080"/>
  <c r="AS1080"/>
  <c r="AR1080"/>
  <c r="AQ1080"/>
  <c r="AP1080"/>
  <c r="K1080"/>
  <c r="J1080"/>
  <c r="I1080"/>
  <c r="H1080"/>
  <c r="G1080"/>
  <c r="F1080"/>
  <c r="E1080"/>
  <c r="D1080"/>
  <c r="C1080"/>
  <c r="BJ1079"/>
  <c r="AY1079"/>
  <c r="AN1079"/>
  <c r="AM1079"/>
  <c r="H1079"/>
  <c r="AI1079" s="1"/>
  <c r="BJ1078"/>
  <c r="AY1078"/>
  <c r="AN1078"/>
  <c r="AM1078"/>
  <c r="BI1078" s="1"/>
  <c r="AG1078"/>
  <c r="B1078"/>
  <c r="F1078" s="1"/>
  <c r="BJ1077"/>
  <c r="AY1077"/>
  <c r="AN1077"/>
  <c r="AM1077"/>
  <c r="BJ1076"/>
  <c r="AY1076"/>
  <c r="AN1076"/>
  <c r="AM1076"/>
  <c r="BI1076" s="1"/>
  <c r="J1076"/>
  <c r="AK1076" s="1"/>
  <c r="F1076"/>
  <c r="AG1076" s="1"/>
  <c r="B1076"/>
  <c r="BJ1075"/>
  <c r="AY1075"/>
  <c r="AN1075"/>
  <c r="AM1075"/>
  <c r="BJ1074"/>
  <c r="AY1074"/>
  <c r="AN1074"/>
  <c r="AM1074"/>
  <c r="BI1074" s="1"/>
  <c r="AG1074"/>
  <c r="B1074"/>
  <c r="F1074" s="1"/>
  <c r="BJ1073"/>
  <c r="AY1073"/>
  <c r="AN1073"/>
  <c r="AM1073"/>
  <c r="BJ1072"/>
  <c r="BI1072"/>
  <c r="BH1072"/>
  <c r="BG1072"/>
  <c r="BF1072"/>
  <c r="BE1072"/>
  <c r="BD1072"/>
  <c r="BC1072"/>
  <c r="BB1072"/>
  <c r="BA1072"/>
  <c r="AY1072"/>
  <c r="AX1072"/>
  <c r="AW1072"/>
  <c r="AV1072"/>
  <c r="AU1072"/>
  <c r="AT1072"/>
  <c r="AS1072"/>
  <c r="AR1072"/>
  <c r="AQ1072"/>
  <c r="AP1072"/>
  <c r="AO1072"/>
  <c r="J1072"/>
  <c r="H1072"/>
  <c r="F1072"/>
  <c r="D1072"/>
  <c r="C1072"/>
  <c r="K1072" s="1"/>
  <c r="B1072"/>
  <c r="B1079" s="1"/>
  <c r="D1079" s="1"/>
  <c r="BJ1071"/>
  <c r="BI1071"/>
  <c r="BH1071"/>
  <c r="BG1071"/>
  <c r="BF1071"/>
  <c r="BE1071"/>
  <c r="BD1071"/>
  <c r="BC1071"/>
  <c r="BB1071"/>
  <c r="BA1071"/>
  <c r="AY1071"/>
  <c r="AX1071"/>
  <c r="AW1071"/>
  <c r="AV1071"/>
  <c r="AU1071"/>
  <c r="AT1071"/>
  <c r="AS1071"/>
  <c r="AR1071"/>
  <c r="AQ1071"/>
  <c r="AP1071"/>
  <c r="K1071"/>
  <c r="J1071"/>
  <c r="I1071"/>
  <c r="H1071"/>
  <c r="G1071"/>
  <c r="F1071"/>
  <c r="E1071"/>
  <c r="D1071"/>
  <c r="C1071"/>
  <c r="BI1070"/>
  <c r="AX1070"/>
  <c r="AN1070"/>
  <c r="BJ1070" s="1"/>
  <c r="AM1070"/>
  <c r="BI1069"/>
  <c r="AX1069"/>
  <c r="AN1069"/>
  <c r="AM1069"/>
  <c r="BI1068"/>
  <c r="AX1068"/>
  <c r="AN1068"/>
  <c r="BJ1068" s="1"/>
  <c r="AM1068"/>
  <c r="BI1067"/>
  <c r="AX1067"/>
  <c r="AN1067"/>
  <c r="AM1067"/>
  <c r="BI1066"/>
  <c r="AX1066"/>
  <c r="AN1066"/>
  <c r="BJ1066" s="1"/>
  <c r="AM1066"/>
  <c r="BI1065"/>
  <c r="AX1065"/>
  <c r="AN1065"/>
  <c r="AM1065"/>
  <c r="BI1064"/>
  <c r="AX1064"/>
  <c r="AN1064"/>
  <c r="BJ1064" s="1"/>
  <c r="AM1064"/>
  <c r="BJ1063"/>
  <c r="BI1063"/>
  <c r="BH1063"/>
  <c r="BG1063"/>
  <c r="BF1063"/>
  <c r="BE1063"/>
  <c r="BD1063"/>
  <c r="BC1063"/>
  <c r="BB1063"/>
  <c r="BA1063"/>
  <c r="AY1063"/>
  <c r="AX1063"/>
  <c r="AW1063"/>
  <c r="AV1063"/>
  <c r="AU1063"/>
  <c r="AT1063"/>
  <c r="AS1063"/>
  <c r="AR1063"/>
  <c r="AQ1063"/>
  <c r="AP1063"/>
  <c r="AO1063"/>
  <c r="K1063"/>
  <c r="C1063"/>
  <c r="G1063" s="1"/>
  <c r="BJ1062"/>
  <c r="BI1062"/>
  <c r="BH1062"/>
  <c r="BG1062"/>
  <c r="BF1062"/>
  <c r="BE1062"/>
  <c r="BD1062"/>
  <c r="BC1062"/>
  <c r="BB1062"/>
  <c r="BA1062"/>
  <c r="AY1062"/>
  <c r="AX1062"/>
  <c r="AW1062"/>
  <c r="AV1062"/>
  <c r="AU1062"/>
  <c r="AT1062"/>
  <c r="AS1062"/>
  <c r="AR1062"/>
  <c r="AQ1062"/>
  <c r="AP1062"/>
  <c r="K1062"/>
  <c r="J1062"/>
  <c r="I1062"/>
  <c r="H1062"/>
  <c r="G1062"/>
  <c r="F1062"/>
  <c r="E1062"/>
  <c r="D1062"/>
  <c r="C1062"/>
  <c r="BJ1061"/>
  <c r="AY1061"/>
  <c r="AN1061"/>
  <c r="AM1061"/>
  <c r="BJ1060"/>
  <c r="AY1060"/>
  <c r="AN1060"/>
  <c r="AM1060"/>
  <c r="BJ1059"/>
  <c r="AY1059"/>
  <c r="AN1059"/>
  <c r="AM1059"/>
  <c r="BJ1058"/>
  <c r="AY1058"/>
  <c r="AN1058"/>
  <c r="AM1058"/>
  <c r="H1058"/>
  <c r="AI1058" s="1"/>
  <c r="B1058"/>
  <c r="D1058" s="1"/>
  <c r="BJ1057"/>
  <c r="AY1057"/>
  <c r="AN1057"/>
  <c r="AM1057"/>
  <c r="BJ1056"/>
  <c r="AY1056"/>
  <c r="AN1056"/>
  <c r="AM1056"/>
  <c r="AI1056"/>
  <c r="H1056"/>
  <c r="B1056"/>
  <c r="D1056" s="1"/>
  <c r="BJ1055"/>
  <c r="AY1055"/>
  <c r="AN1055"/>
  <c r="AM1055"/>
  <c r="BJ1054"/>
  <c r="BI1054"/>
  <c r="BH1054"/>
  <c r="BG1054"/>
  <c r="BF1054"/>
  <c r="BE1054"/>
  <c r="BD1054"/>
  <c r="BC1054"/>
  <c r="BB1054"/>
  <c r="BA1054"/>
  <c r="AY1054"/>
  <c r="AX1054"/>
  <c r="AW1054"/>
  <c r="AV1054"/>
  <c r="AU1054"/>
  <c r="AT1054"/>
  <c r="AS1054"/>
  <c r="AR1054"/>
  <c r="AQ1054"/>
  <c r="AP1054"/>
  <c r="AO1054"/>
  <c r="J1054"/>
  <c r="I1054"/>
  <c r="H1054"/>
  <c r="F1054"/>
  <c r="E1054"/>
  <c r="D1054"/>
  <c r="C1054"/>
  <c r="K1054" s="1"/>
  <c r="B1054"/>
  <c r="B1060" s="1"/>
  <c r="BJ1053"/>
  <c r="BI1053"/>
  <c r="BH1053"/>
  <c r="BG1053"/>
  <c r="BF1053"/>
  <c r="BE1053"/>
  <c r="BD1053"/>
  <c r="BC1053"/>
  <c r="BB1053"/>
  <c r="BA1053"/>
  <c r="AY1053"/>
  <c r="AX1053"/>
  <c r="AW1053"/>
  <c r="AV1053"/>
  <c r="AU1053"/>
  <c r="AT1053"/>
  <c r="AS1053"/>
  <c r="AR1053"/>
  <c r="AQ1053"/>
  <c r="AP1053"/>
  <c r="K1053"/>
  <c r="J1053"/>
  <c r="I1053"/>
  <c r="H1053"/>
  <c r="G1053"/>
  <c r="F1053"/>
  <c r="E1053"/>
  <c r="D1053"/>
  <c r="C1053"/>
  <c r="AN1052"/>
  <c r="BJ1052" s="1"/>
  <c r="AM1052"/>
  <c r="BI1052" s="1"/>
  <c r="BJ1051"/>
  <c r="BI1051"/>
  <c r="AX1051"/>
  <c r="AN1051"/>
  <c r="AY1051" s="1"/>
  <c r="AM1051"/>
  <c r="AN1050"/>
  <c r="AM1050"/>
  <c r="BI1050" s="1"/>
  <c r="BJ1049"/>
  <c r="BI1049"/>
  <c r="AX1049"/>
  <c r="AN1049"/>
  <c r="AY1049" s="1"/>
  <c r="AM1049"/>
  <c r="AY1048"/>
  <c r="AN1048"/>
  <c r="BJ1048" s="1"/>
  <c r="AM1048"/>
  <c r="BI1048" s="1"/>
  <c r="BJ1047"/>
  <c r="BI1047"/>
  <c r="AX1047"/>
  <c r="AN1047"/>
  <c r="AY1047" s="1"/>
  <c r="AM1047"/>
  <c r="AY1046"/>
  <c r="AN1046"/>
  <c r="BJ1046" s="1"/>
  <c r="AM1046"/>
  <c r="BI1046" s="1"/>
  <c r="BJ1045"/>
  <c r="BI1045"/>
  <c r="BH1045"/>
  <c r="BG1045"/>
  <c r="BF1045"/>
  <c r="BE1045"/>
  <c r="BD1045"/>
  <c r="BC1045"/>
  <c r="BB1045"/>
  <c r="BA1045"/>
  <c r="AY1045"/>
  <c r="AX1045"/>
  <c r="AW1045"/>
  <c r="AV1045"/>
  <c r="AU1045"/>
  <c r="AT1045"/>
  <c r="AS1045"/>
  <c r="AR1045"/>
  <c r="AQ1045"/>
  <c r="AP1045"/>
  <c r="AO1045"/>
  <c r="C1045"/>
  <c r="BJ1044"/>
  <c r="BI1044"/>
  <c r="BH1044"/>
  <c r="BG1044"/>
  <c r="BF1044"/>
  <c r="BE1044"/>
  <c r="BD1044"/>
  <c r="BC1044"/>
  <c r="BB1044"/>
  <c r="BA1044"/>
  <c r="AY1044"/>
  <c r="AX1044"/>
  <c r="AW1044"/>
  <c r="AV1044"/>
  <c r="AU1044"/>
  <c r="AT1044"/>
  <c r="AS1044"/>
  <c r="AR1044"/>
  <c r="AQ1044"/>
  <c r="AP1044"/>
  <c r="K1044"/>
  <c r="J1044"/>
  <c r="I1044"/>
  <c r="H1044"/>
  <c r="G1044"/>
  <c r="F1044"/>
  <c r="E1044"/>
  <c r="D1044"/>
  <c r="C1044"/>
  <c r="BJ1043"/>
  <c r="AY1043"/>
  <c r="AN1043"/>
  <c r="AM1043"/>
  <c r="BI1042"/>
  <c r="AN1042"/>
  <c r="BJ1042" s="1"/>
  <c r="AM1042"/>
  <c r="AX1042" s="1"/>
  <c r="H1042"/>
  <c r="AI1042" s="1"/>
  <c r="BJ1041"/>
  <c r="AY1041"/>
  <c r="AN1041"/>
  <c r="AM1041"/>
  <c r="BI1040"/>
  <c r="AN1040"/>
  <c r="BJ1040" s="1"/>
  <c r="AM1040"/>
  <c r="AX1040" s="1"/>
  <c r="BJ1039"/>
  <c r="AY1039"/>
  <c r="AN1039"/>
  <c r="AM1039"/>
  <c r="BI1038"/>
  <c r="AY1038"/>
  <c r="AN1038"/>
  <c r="BJ1038" s="1"/>
  <c r="AM1038"/>
  <c r="AX1038" s="1"/>
  <c r="J1038"/>
  <c r="AK1038" s="1"/>
  <c r="E1038"/>
  <c r="AF1038" s="1"/>
  <c r="D1038"/>
  <c r="B1038"/>
  <c r="BJ1037"/>
  <c r="AY1037"/>
  <c r="AN1037"/>
  <c r="AM1037"/>
  <c r="BI1037" s="1"/>
  <c r="BJ1036"/>
  <c r="BI1036"/>
  <c r="BH1036"/>
  <c r="BG1036"/>
  <c r="BF1036"/>
  <c r="BE1036"/>
  <c r="BD1036"/>
  <c r="BC1036"/>
  <c r="BB1036"/>
  <c r="BA1036"/>
  <c r="AY1036"/>
  <c r="AX1036"/>
  <c r="AW1036"/>
  <c r="AV1036"/>
  <c r="AU1036"/>
  <c r="AT1036"/>
  <c r="AS1036"/>
  <c r="AR1036"/>
  <c r="AQ1036"/>
  <c r="AP1036"/>
  <c r="AO1036"/>
  <c r="K1036"/>
  <c r="J1036"/>
  <c r="G1036"/>
  <c r="F1036"/>
  <c r="D1036"/>
  <c r="C1036"/>
  <c r="B1036"/>
  <c r="B1042" s="1"/>
  <c r="BJ1035"/>
  <c r="BI1035"/>
  <c r="BH1035"/>
  <c r="BG1035"/>
  <c r="BF1035"/>
  <c r="BE1035"/>
  <c r="BD1035"/>
  <c r="BC1035"/>
  <c r="BB1035"/>
  <c r="BA1035"/>
  <c r="AY1035"/>
  <c r="AX1035"/>
  <c r="AW1035"/>
  <c r="AV1035"/>
  <c r="AU1035"/>
  <c r="AT1035"/>
  <c r="AS1035"/>
  <c r="AR1035"/>
  <c r="AQ1035"/>
  <c r="AP1035"/>
  <c r="K1035"/>
  <c r="J1035"/>
  <c r="I1035"/>
  <c r="H1035"/>
  <c r="G1035"/>
  <c r="F1035"/>
  <c r="E1035"/>
  <c r="D1035"/>
  <c r="C1035"/>
  <c r="BJ1034"/>
  <c r="BI1034"/>
  <c r="AX1034"/>
  <c r="AN1034"/>
  <c r="AY1034" s="1"/>
  <c r="AM1034"/>
  <c r="AY1033"/>
  <c r="AN1033"/>
  <c r="BJ1033" s="1"/>
  <c r="AM1033"/>
  <c r="BI1033" s="1"/>
  <c r="BJ1032"/>
  <c r="BI1032"/>
  <c r="AX1032"/>
  <c r="AN1032"/>
  <c r="AY1032" s="1"/>
  <c r="AM1032"/>
  <c r="AY1031"/>
  <c r="AN1031"/>
  <c r="BJ1031" s="1"/>
  <c r="AM1031"/>
  <c r="BI1031" s="1"/>
  <c r="BI1030"/>
  <c r="AX1030"/>
  <c r="AN1030"/>
  <c r="AM1030"/>
  <c r="AN1029"/>
  <c r="BJ1029" s="1"/>
  <c r="AM1029"/>
  <c r="BI1029" s="1"/>
  <c r="BJ1028"/>
  <c r="BI1028"/>
  <c r="AX1028"/>
  <c r="AN1028"/>
  <c r="AY1028" s="1"/>
  <c r="AM1028"/>
  <c r="BJ1027"/>
  <c r="BI1027"/>
  <c r="BH1027"/>
  <c r="BG1027"/>
  <c r="BF1027"/>
  <c r="BE1027"/>
  <c r="BD1027"/>
  <c r="BC1027"/>
  <c r="BB1027"/>
  <c r="BA1027"/>
  <c r="AY1027"/>
  <c r="AX1027"/>
  <c r="AW1027"/>
  <c r="AV1027"/>
  <c r="AU1027"/>
  <c r="AT1027"/>
  <c r="AS1027"/>
  <c r="AR1027"/>
  <c r="AQ1027"/>
  <c r="AP1027"/>
  <c r="AO1027"/>
  <c r="I1027"/>
  <c r="F1027"/>
  <c r="C1027"/>
  <c r="K1027" s="1"/>
  <c r="BJ1026"/>
  <c r="BI1026"/>
  <c r="BH1026"/>
  <c r="BG1026"/>
  <c r="BF1026"/>
  <c r="BE1026"/>
  <c r="BD1026"/>
  <c r="BC1026"/>
  <c r="BB1026"/>
  <c r="BA1026"/>
  <c r="AY1026"/>
  <c r="AX1026"/>
  <c r="AW1026"/>
  <c r="AV1026"/>
  <c r="AU1026"/>
  <c r="AT1026"/>
  <c r="AS1026"/>
  <c r="AR1026"/>
  <c r="AQ1026"/>
  <c r="AP1026"/>
  <c r="K1026"/>
  <c r="J1026"/>
  <c r="I1026"/>
  <c r="H1026"/>
  <c r="G1026"/>
  <c r="F1026"/>
  <c r="E1026"/>
  <c r="D1026"/>
  <c r="C1026"/>
  <c r="AY1025"/>
  <c r="AN1025"/>
  <c r="BJ1025" s="1"/>
  <c r="AM1025"/>
  <c r="AX1025" s="1"/>
  <c r="BJ1024"/>
  <c r="AY1024"/>
  <c r="AX1024"/>
  <c r="AS1024"/>
  <c r="AN1024"/>
  <c r="AM1024"/>
  <c r="BI1024" s="1"/>
  <c r="G1024"/>
  <c r="AH1024" s="1"/>
  <c r="BD1024" s="1"/>
  <c r="AN1023"/>
  <c r="AM1023"/>
  <c r="AX1023" s="1"/>
  <c r="BJ1022"/>
  <c r="AY1022"/>
  <c r="AX1022"/>
  <c r="AN1022"/>
  <c r="AM1022"/>
  <c r="BI1022" s="1"/>
  <c r="AY1021"/>
  <c r="AN1021"/>
  <c r="BJ1021" s="1"/>
  <c r="AM1021"/>
  <c r="AX1021" s="1"/>
  <c r="BJ1020"/>
  <c r="AY1020"/>
  <c r="AX1020"/>
  <c r="AN1020"/>
  <c r="AM1020"/>
  <c r="BI1020" s="1"/>
  <c r="AN1019"/>
  <c r="AM1019"/>
  <c r="AX1019" s="1"/>
  <c r="BJ1018"/>
  <c r="BI1018"/>
  <c r="BH1018"/>
  <c r="BG1018"/>
  <c r="BF1018"/>
  <c r="BE1018"/>
  <c r="BD1018"/>
  <c r="BC1018"/>
  <c r="BB1018"/>
  <c r="BA1018"/>
  <c r="AY1018"/>
  <c r="AX1018"/>
  <c r="AW1018"/>
  <c r="AV1018"/>
  <c r="AU1018"/>
  <c r="AT1018"/>
  <c r="AS1018"/>
  <c r="AR1018"/>
  <c r="AQ1018"/>
  <c r="AP1018"/>
  <c r="AO1018"/>
  <c r="J1018"/>
  <c r="I1018"/>
  <c r="H1018"/>
  <c r="F1018"/>
  <c r="E1018"/>
  <c r="D1018"/>
  <c r="C1018"/>
  <c r="K1018" s="1"/>
  <c r="B1018"/>
  <c r="B1024" s="1"/>
  <c r="BJ1017"/>
  <c r="BI1017"/>
  <c r="BH1017"/>
  <c r="BG1017"/>
  <c r="BF1017"/>
  <c r="BE1017"/>
  <c r="BD1017"/>
  <c r="BC1017"/>
  <c r="BB1017"/>
  <c r="BA1017"/>
  <c r="AY1017"/>
  <c r="AX1017"/>
  <c r="AW1017"/>
  <c r="AV1017"/>
  <c r="AU1017"/>
  <c r="AT1017"/>
  <c r="AS1017"/>
  <c r="AR1017"/>
  <c r="AQ1017"/>
  <c r="AP1017"/>
  <c r="K1017"/>
  <c r="J1017"/>
  <c r="I1017"/>
  <c r="H1017"/>
  <c r="G1017"/>
  <c r="F1017"/>
  <c r="E1017"/>
  <c r="D1017"/>
  <c r="C1017"/>
  <c r="AY1016"/>
  <c r="AX1016"/>
  <c r="AN1016"/>
  <c r="BJ1016" s="1"/>
  <c r="AM1016"/>
  <c r="BI1016" s="1"/>
  <c r="BI1015"/>
  <c r="AX1015"/>
  <c r="AN1015"/>
  <c r="AM1015"/>
  <c r="AN1014"/>
  <c r="BJ1014" s="1"/>
  <c r="AM1014"/>
  <c r="BI1014" s="1"/>
  <c r="BJ1013"/>
  <c r="BI1013"/>
  <c r="AX1013"/>
  <c r="AN1013"/>
  <c r="AY1013" s="1"/>
  <c r="AM1013"/>
  <c r="AN1012"/>
  <c r="AM1012"/>
  <c r="BI1012" s="1"/>
  <c r="BJ1011"/>
  <c r="BI1011"/>
  <c r="AX1011"/>
  <c r="AN1011"/>
  <c r="AY1011" s="1"/>
  <c r="AM1011"/>
  <c r="BI1010"/>
  <c r="AN1010"/>
  <c r="AM1010"/>
  <c r="AX1010" s="1"/>
  <c r="BJ1009"/>
  <c r="BI1009"/>
  <c r="BH1009"/>
  <c r="BG1009"/>
  <c r="BF1009"/>
  <c r="BE1009"/>
  <c r="BD1009"/>
  <c r="BC1009"/>
  <c r="BB1009"/>
  <c r="BA1009"/>
  <c r="AY1009"/>
  <c r="AX1009"/>
  <c r="AW1009"/>
  <c r="AV1009"/>
  <c r="AU1009"/>
  <c r="AT1009"/>
  <c r="AS1009"/>
  <c r="AR1009"/>
  <c r="AQ1009"/>
  <c r="AP1009"/>
  <c r="AO1009"/>
  <c r="I1009"/>
  <c r="H1009"/>
  <c r="E1009"/>
  <c r="D1009"/>
  <c r="C1009"/>
  <c r="J1009" s="1"/>
  <c r="BJ1008"/>
  <c r="BI1008"/>
  <c r="BH1008"/>
  <c r="BG1008"/>
  <c r="BF1008"/>
  <c r="BE1008"/>
  <c r="BD1008"/>
  <c r="BC1008"/>
  <c r="BB1008"/>
  <c r="BA1008"/>
  <c r="AY1008"/>
  <c r="AX1008"/>
  <c r="AW1008"/>
  <c r="AV1008"/>
  <c r="AU1008"/>
  <c r="AT1008"/>
  <c r="AS1008"/>
  <c r="AR1008"/>
  <c r="AQ1008"/>
  <c r="AP1008"/>
  <c r="K1008"/>
  <c r="J1008"/>
  <c r="I1008"/>
  <c r="H1008"/>
  <c r="G1008"/>
  <c r="F1008"/>
  <c r="E1008"/>
  <c r="D1008"/>
  <c r="C1008"/>
  <c r="BJ1007"/>
  <c r="AY1007"/>
  <c r="AN1007"/>
  <c r="AM1007"/>
  <c r="BJ1006"/>
  <c r="BI1006"/>
  <c r="AN1006"/>
  <c r="AY1006" s="1"/>
  <c r="AM1006"/>
  <c r="AX1006" s="1"/>
  <c r="BJ1005"/>
  <c r="AY1005"/>
  <c r="AN1005"/>
  <c r="AM1005"/>
  <c r="BJ1004"/>
  <c r="BI1004"/>
  <c r="AN1004"/>
  <c r="AY1004" s="1"/>
  <c r="AM1004"/>
  <c r="AX1004" s="1"/>
  <c r="BJ1003"/>
  <c r="AY1003"/>
  <c r="AN1003"/>
  <c r="AM1003"/>
  <c r="BJ1002"/>
  <c r="BI1002"/>
  <c r="AN1002"/>
  <c r="AY1002" s="1"/>
  <c r="AM1002"/>
  <c r="AX1002" s="1"/>
  <c r="BJ1001"/>
  <c r="AY1001"/>
  <c r="AN1001"/>
  <c r="AM1001"/>
  <c r="BJ1000"/>
  <c r="BI1000"/>
  <c r="BH1000"/>
  <c r="BG1000"/>
  <c r="BF1000"/>
  <c r="BE1000"/>
  <c r="BD1000"/>
  <c r="BC1000"/>
  <c r="BB1000"/>
  <c r="BA1000"/>
  <c r="AY1000"/>
  <c r="AX1000"/>
  <c r="AW1000"/>
  <c r="AV1000"/>
  <c r="AU1000"/>
  <c r="AT1000"/>
  <c r="AS1000"/>
  <c r="AR1000"/>
  <c r="AQ1000"/>
  <c r="AP1000"/>
  <c r="AO1000"/>
  <c r="H1000"/>
  <c r="D1000"/>
  <c r="C1000"/>
  <c r="I1000" s="1"/>
  <c r="BJ999"/>
  <c r="BI999"/>
  <c r="BH999"/>
  <c r="BG999"/>
  <c r="BF999"/>
  <c r="BE999"/>
  <c r="BD999"/>
  <c r="BC999"/>
  <c r="BB999"/>
  <c r="BA999"/>
  <c r="AY999"/>
  <c r="AX999"/>
  <c r="AW999"/>
  <c r="AV999"/>
  <c r="AU999"/>
  <c r="AT999"/>
  <c r="AS999"/>
  <c r="AR999"/>
  <c r="AQ999"/>
  <c r="AP999"/>
  <c r="K999"/>
  <c r="J999"/>
  <c r="I999"/>
  <c r="H999"/>
  <c r="G999"/>
  <c r="F999"/>
  <c r="E999"/>
  <c r="D999"/>
  <c r="C999"/>
  <c r="BJ998"/>
  <c r="AY998"/>
  <c r="AX998"/>
  <c r="AN998"/>
  <c r="AM998"/>
  <c r="BI998" s="1"/>
  <c r="BI997"/>
  <c r="AN997"/>
  <c r="AM997"/>
  <c r="AX997" s="1"/>
  <c r="BJ996"/>
  <c r="AX996"/>
  <c r="AN996"/>
  <c r="AY996" s="1"/>
  <c r="AM996"/>
  <c r="BI996" s="1"/>
  <c r="BI995"/>
  <c r="AN995"/>
  <c r="AM995"/>
  <c r="AX995" s="1"/>
  <c r="BJ994"/>
  <c r="AX994"/>
  <c r="AN994"/>
  <c r="AY994" s="1"/>
  <c r="AM994"/>
  <c r="BI994" s="1"/>
  <c r="BI993"/>
  <c r="AN993"/>
  <c r="AM993"/>
  <c r="AX993" s="1"/>
  <c r="BI992"/>
  <c r="AX992"/>
  <c r="AN992"/>
  <c r="AY992" s="1"/>
  <c r="AM992"/>
  <c r="BJ991"/>
  <c r="BI991"/>
  <c r="BH991"/>
  <c r="BG991"/>
  <c r="BF991"/>
  <c r="BE991"/>
  <c r="BD991"/>
  <c r="BC991"/>
  <c r="BB991"/>
  <c r="BA991"/>
  <c r="AY991"/>
  <c r="AX991"/>
  <c r="AW991"/>
  <c r="AV991"/>
  <c r="AU991"/>
  <c r="AT991"/>
  <c r="AS991"/>
  <c r="AR991"/>
  <c r="AQ991"/>
  <c r="AP991"/>
  <c r="AO991"/>
  <c r="K991"/>
  <c r="G991"/>
  <c r="C991"/>
  <c r="BJ990"/>
  <c r="BI990"/>
  <c r="BH990"/>
  <c r="BG990"/>
  <c r="BF990"/>
  <c r="BE990"/>
  <c r="BD990"/>
  <c r="BC990"/>
  <c r="BB990"/>
  <c r="BA990"/>
  <c r="AY990"/>
  <c r="AX990"/>
  <c r="AW990"/>
  <c r="AV990"/>
  <c r="AU990"/>
  <c r="AT990"/>
  <c r="AS990"/>
  <c r="AR990"/>
  <c r="AQ990"/>
  <c r="AP990"/>
  <c r="K990"/>
  <c r="J990"/>
  <c r="I990"/>
  <c r="H990"/>
  <c r="G990"/>
  <c r="F990"/>
  <c r="E990"/>
  <c r="D990"/>
  <c r="C990"/>
  <c r="BJ989"/>
  <c r="AY989"/>
  <c r="AN989"/>
  <c r="AM989"/>
  <c r="AX989" s="1"/>
  <c r="BJ988"/>
  <c r="AY988"/>
  <c r="AN988"/>
  <c r="AM988"/>
  <c r="BJ987"/>
  <c r="AY987"/>
  <c r="AN987"/>
  <c r="AM987"/>
  <c r="AX987" s="1"/>
  <c r="BJ986"/>
  <c r="AY986"/>
  <c r="AN986"/>
  <c r="AM986"/>
  <c r="BJ985"/>
  <c r="AY985"/>
  <c r="AN985"/>
  <c r="AM985"/>
  <c r="AX985" s="1"/>
  <c r="AY984"/>
  <c r="AN984"/>
  <c r="BJ984" s="1"/>
  <c r="AM984"/>
  <c r="BJ983"/>
  <c r="AY983"/>
  <c r="AN983"/>
  <c r="AM983"/>
  <c r="AX983" s="1"/>
  <c r="BJ982"/>
  <c r="BI982"/>
  <c r="BH982"/>
  <c r="BG982"/>
  <c r="BF982"/>
  <c r="BE982"/>
  <c r="BD982"/>
  <c r="BC982"/>
  <c r="BB982"/>
  <c r="BA982"/>
  <c r="AY982"/>
  <c r="AX982"/>
  <c r="AW982"/>
  <c r="AV982"/>
  <c r="AU982"/>
  <c r="AT982"/>
  <c r="AS982"/>
  <c r="AR982"/>
  <c r="AQ982"/>
  <c r="AP982"/>
  <c r="AO982"/>
  <c r="J982"/>
  <c r="F982"/>
  <c r="C982"/>
  <c r="K982" s="1"/>
  <c r="B982"/>
  <c r="B987" s="1"/>
  <c r="BJ981"/>
  <c r="BI981"/>
  <c r="BH981"/>
  <c r="BG981"/>
  <c r="BF981"/>
  <c r="BE981"/>
  <c r="BD981"/>
  <c r="BC981"/>
  <c r="BB981"/>
  <c r="BA981"/>
  <c r="AY981"/>
  <c r="AX981"/>
  <c r="AW981"/>
  <c r="AV981"/>
  <c r="AU981"/>
  <c r="AT981"/>
  <c r="AS981"/>
  <c r="AR981"/>
  <c r="AQ981"/>
  <c r="AP981"/>
  <c r="K981"/>
  <c r="J981"/>
  <c r="I981"/>
  <c r="H981"/>
  <c r="G981"/>
  <c r="F981"/>
  <c r="E981"/>
  <c r="D981"/>
  <c r="C981"/>
  <c r="BI980"/>
  <c r="AX980"/>
  <c r="AN980"/>
  <c r="AM980"/>
  <c r="AY979"/>
  <c r="AX979"/>
  <c r="AN979"/>
  <c r="BJ979" s="1"/>
  <c r="AM979"/>
  <c r="BI979" s="1"/>
  <c r="BI978"/>
  <c r="AX978"/>
  <c r="AN978"/>
  <c r="AM978"/>
  <c r="AY977"/>
  <c r="AX977"/>
  <c r="AN977"/>
  <c r="BJ977" s="1"/>
  <c r="AM977"/>
  <c r="BI977" s="1"/>
  <c r="BI976"/>
  <c r="AX976"/>
  <c r="AN976"/>
  <c r="AM976"/>
  <c r="AX975"/>
  <c r="AN975"/>
  <c r="AY975" s="1"/>
  <c r="AM975"/>
  <c r="BI975" s="1"/>
  <c r="BI974"/>
  <c r="AX974"/>
  <c r="AN974"/>
  <c r="AM974"/>
  <c r="BJ973"/>
  <c r="BI973"/>
  <c r="BH973"/>
  <c r="BG973"/>
  <c r="BF973"/>
  <c r="BE973"/>
  <c r="BD973"/>
  <c r="BC973"/>
  <c r="BB973"/>
  <c r="BA973"/>
  <c r="AY973"/>
  <c r="AX973"/>
  <c r="AW973"/>
  <c r="AV973"/>
  <c r="AU973"/>
  <c r="AT973"/>
  <c r="AS973"/>
  <c r="AR973"/>
  <c r="AQ973"/>
  <c r="AP973"/>
  <c r="AO973"/>
  <c r="I973"/>
  <c r="E973"/>
  <c r="C973"/>
  <c r="J973" s="1"/>
  <c r="BJ972"/>
  <c r="BI972"/>
  <c r="BH972"/>
  <c r="BG972"/>
  <c r="BF972"/>
  <c r="BE972"/>
  <c r="BD972"/>
  <c r="BC972"/>
  <c r="BB972"/>
  <c r="BA972"/>
  <c r="AY972"/>
  <c r="AX972"/>
  <c r="AW972"/>
  <c r="AV972"/>
  <c r="AU972"/>
  <c r="AT972"/>
  <c r="AS972"/>
  <c r="AR972"/>
  <c r="AQ972"/>
  <c r="AP972"/>
  <c r="K972"/>
  <c r="J972"/>
  <c r="I972"/>
  <c r="H972"/>
  <c r="G972"/>
  <c r="F972"/>
  <c r="E972"/>
  <c r="D972"/>
  <c r="C972"/>
  <c r="BJ971"/>
  <c r="AY971"/>
  <c r="AN971"/>
  <c r="AM971"/>
  <c r="J971"/>
  <c r="AK971" s="1"/>
  <c r="B971"/>
  <c r="BJ970"/>
  <c r="AY970"/>
  <c r="AN970"/>
  <c r="AM970"/>
  <c r="BJ969"/>
  <c r="AY969"/>
  <c r="AN969"/>
  <c r="AM969"/>
  <c r="AK969"/>
  <c r="J969"/>
  <c r="B969"/>
  <c r="BJ968"/>
  <c r="AY968"/>
  <c r="AN968"/>
  <c r="AM968"/>
  <c r="BI968" s="1"/>
  <c r="G968"/>
  <c r="AH968" s="1"/>
  <c r="B968"/>
  <c r="AN967"/>
  <c r="BJ967" s="1"/>
  <c r="AM967"/>
  <c r="AX967" s="1"/>
  <c r="BJ966"/>
  <c r="AY966"/>
  <c r="AN966"/>
  <c r="AM966"/>
  <c r="BI966" s="1"/>
  <c r="G966"/>
  <c r="AH966" s="1"/>
  <c r="B966"/>
  <c r="AN965"/>
  <c r="BJ965" s="1"/>
  <c r="AM965"/>
  <c r="AX965" s="1"/>
  <c r="BJ964"/>
  <c r="BI964"/>
  <c r="BH964"/>
  <c r="BG964"/>
  <c r="BF964"/>
  <c r="BE964"/>
  <c r="BD964"/>
  <c r="BC964"/>
  <c r="BB964"/>
  <c r="BA964"/>
  <c r="AY964"/>
  <c r="AX964"/>
  <c r="AW964"/>
  <c r="AV964"/>
  <c r="AU964"/>
  <c r="AT964"/>
  <c r="AS964"/>
  <c r="AR964"/>
  <c r="AQ964"/>
  <c r="AP964"/>
  <c r="AO964"/>
  <c r="J964"/>
  <c r="I964"/>
  <c r="H964"/>
  <c r="F964"/>
  <c r="E964"/>
  <c r="D964"/>
  <c r="C964"/>
  <c r="K964" s="1"/>
  <c r="B964"/>
  <c r="B967" s="1"/>
  <c r="BJ963"/>
  <c r="BI963"/>
  <c r="BH963"/>
  <c r="BG963"/>
  <c r="BF963"/>
  <c r="BE963"/>
  <c r="BD963"/>
  <c r="BC963"/>
  <c r="BB963"/>
  <c r="BA963"/>
  <c r="AY963"/>
  <c r="AX963"/>
  <c r="AW963"/>
  <c r="AV963"/>
  <c r="AU963"/>
  <c r="AT963"/>
  <c r="AS963"/>
  <c r="AR963"/>
  <c r="AQ963"/>
  <c r="AP963"/>
  <c r="I963"/>
  <c r="D963"/>
  <c r="C963"/>
  <c r="K963" s="1"/>
  <c r="AN962"/>
  <c r="BJ962" s="1"/>
  <c r="AM962"/>
  <c r="BI962" s="1"/>
  <c r="BI961"/>
  <c r="AX961"/>
  <c r="AN961"/>
  <c r="AY961" s="1"/>
  <c r="AM961"/>
  <c r="AN960"/>
  <c r="BJ960" s="1"/>
  <c r="AM960"/>
  <c r="BI960" s="1"/>
  <c r="BI959"/>
  <c r="AX959"/>
  <c r="AN959"/>
  <c r="AY959" s="1"/>
  <c r="AM959"/>
  <c r="BJ958"/>
  <c r="AY958"/>
  <c r="AN958"/>
  <c r="AM958"/>
  <c r="BJ957"/>
  <c r="BI957"/>
  <c r="AN957"/>
  <c r="AY957" s="1"/>
  <c r="AM957"/>
  <c r="AX957" s="1"/>
  <c r="BJ956"/>
  <c r="AY956"/>
  <c r="AN956"/>
  <c r="AM956"/>
  <c r="BJ955"/>
  <c r="BI955"/>
  <c r="BH955"/>
  <c r="BG955"/>
  <c r="BF955"/>
  <c r="BE955"/>
  <c r="BD955"/>
  <c r="BC955"/>
  <c r="BB955"/>
  <c r="BA955"/>
  <c r="AY955"/>
  <c r="AX955"/>
  <c r="AW955"/>
  <c r="AV955"/>
  <c r="AU955"/>
  <c r="AT955"/>
  <c r="AS955"/>
  <c r="AR955"/>
  <c r="AQ955"/>
  <c r="AP955"/>
  <c r="AO955"/>
  <c r="H955"/>
  <c r="D955"/>
  <c r="C955"/>
  <c r="K955" s="1"/>
  <c r="BJ954"/>
  <c r="BI954"/>
  <c r="BH954"/>
  <c r="BG954"/>
  <c r="BF954"/>
  <c r="BE954"/>
  <c r="BD954"/>
  <c r="BC954"/>
  <c r="BB954"/>
  <c r="BA954"/>
  <c r="AY954"/>
  <c r="AX954"/>
  <c r="AW954"/>
  <c r="AV954"/>
  <c r="AU954"/>
  <c r="AT954"/>
  <c r="AS954"/>
  <c r="AR954"/>
  <c r="AQ954"/>
  <c r="AP954"/>
  <c r="K954"/>
  <c r="J954"/>
  <c r="I954"/>
  <c r="H954"/>
  <c r="G954"/>
  <c r="F954"/>
  <c r="E954"/>
  <c r="D954"/>
  <c r="C954"/>
  <c r="BJ953"/>
  <c r="BI953"/>
  <c r="AX953"/>
  <c r="AN953"/>
  <c r="AY953" s="1"/>
  <c r="AM953"/>
  <c r="BI952"/>
  <c r="AN952"/>
  <c r="AM952"/>
  <c r="AX952" s="1"/>
  <c r="BJ951"/>
  <c r="BI951"/>
  <c r="AX951"/>
  <c r="AN951"/>
  <c r="AY951" s="1"/>
  <c r="AM951"/>
  <c r="BI950"/>
  <c r="AN950"/>
  <c r="AM950"/>
  <c r="AX950" s="1"/>
  <c r="BJ949"/>
  <c r="BI949"/>
  <c r="AX949"/>
  <c r="AN949"/>
  <c r="AY949" s="1"/>
  <c r="AM949"/>
  <c r="BI948"/>
  <c r="AN948"/>
  <c r="AM948"/>
  <c r="AX948" s="1"/>
  <c r="BJ947"/>
  <c r="BI947"/>
  <c r="AX947"/>
  <c r="AN947"/>
  <c r="AY947" s="1"/>
  <c r="AM947"/>
  <c r="BJ946"/>
  <c r="BI946"/>
  <c r="BH946"/>
  <c r="BG946"/>
  <c r="BF946"/>
  <c r="BE946"/>
  <c r="BD946"/>
  <c r="BC946"/>
  <c r="BB946"/>
  <c r="BA946"/>
  <c r="AY946"/>
  <c r="AX946"/>
  <c r="AW946"/>
  <c r="AV946"/>
  <c r="AU946"/>
  <c r="AT946"/>
  <c r="AS946"/>
  <c r="AR946"/>
  <c r="AQ946"/>
  <c r="AP946"/>
  <c r="AO946"/>
  <c r="G946"/>
  <c r="C946"/>
  <c r="K946" s="1"/>
  <c r="BJ945"/>
  <c r="BI945"/>
  <c r="BH945"/>
  <c r="BG945"/>
  <c r="BF945"/>
  <c r="BE945"/>
  <c r="BD945"/>
  <c r="BC945"/>
  <c r="BB945"/>
  <c r="BA945"/>
  <c r="AY945"/>
  <c r="AX945"/>
  <c r="AW945"/>
  <c r="AV945"/>
  <c r="AU945"/>
  <c r="AT945"/>
  <c r="AS945"/>
  <c r="AR945"/>
  <c r="AQ945"/>
  <c r="AP945"/>
  <c r="K945"/>
  <c r="J945"/>
  <c r="I945"/>
  <c r="H945"/>
  <c r="G945"/>
  <c r="F945"/>
  <c r="E945"/>
  <c r="D945"/>
  <c r="C945"/>
  <c r="BJ944"/>
  <c r="AN944"/>
  <c r="AY944" s="1"/>
  <c r="AM944"/>
  <c r="BI944" s="1"/>
  <c r="BJ943"/>
  <c r="AY943"/>
  <c r="AN943"/>
  <c r="AM943"/>
  <c r="BJ942"/>
  <c r="BI942"/>
  <c r="AN942"/>
  <c r="AY942" s="1"/>
  <c r="AM942"/>
  <c r="AX942" s="1"/>
  <c r="F942"/>
  <c r="AG942" s="1"/>
  <c r="B942"/>
  <c r="J942" s="1"/>
  <c r="AK942" s="1"/>
  <c r="BJ941"/>
  <c r="AY941"/>
  <c r="AN941"/>
  <c r="AM941"/>
  <c r="BJ940"/>
  <c r="BI940"/>
  <c r="AN940"/>
  <c r="AY940" s="1"/>
  <c r="AM940"/>
  <c r="AX940" s="1"/>
  <c r="BJ939"/>
  <c r="AY939"/>
  <c r="AN939"/>
  <c r="AM939"/>
  <c r="BJ938"/>
  <c r="BI938"/>
  <c r="AN938"/>
  <c r="AY938" s="1"/>
  <c r="AM938"/>
  <c r="AX938" s="1"/>
  <c r="F938"/>
  <c r="AG938" s="1"/>
  <c r="B938"/>
  <c r="J938" s="1"/>
  <c r="AK938" s="1"/>
  <c r="BJ937"/>
  <c r="BI937"/>
  <c r="BH937"/>
  <c r="BG937"/>
  <c r="BF937"/>
  <c r="BE937"/>
  <c r="BD937"/>
  <c r="BC937"/>
  <c r="BB937"/>
  <c r="BA937"/>
  <c r="AY937"/>
  <c r="AX937"/>
  <c r="AW937"/>
  <c r="AV937"/>
  <c r="AU937"/>
  <c r="AT937"/>
  <c r="AS937"/>
  <c r="AR937"/>
  <c r="AQ937"/>
  <c r="AP937"/>
  <c r="AO937"/>
  <c r="J937"/>
  <c r="I937"/>
  <c r="H937"/>
  <c r="F937"/>
  <c r="E937"/>
  <c r="D937"/>
  <c r="C937"/>
  <c r="K937" s="1"/>
  <c r="B937"/>
  <c r="BJ936"/>
  <c r="BI936"/>
  <c r="BH936"/>
  <c r="BG936"/>
  <c r="BF936"/>
  <c r="BE936"/>
  <c r="BD936"/>
  <c r="BC936"/>
  <c r="BB936"/>
  <c r="BA936"/>
  <c r="AY936"/>
  <c r="AX936"/>
  <c r="AW936"/>
  <c r="AV936"/>
  <c r="AU936"/>
  <c r="AT936"/>
  <c r="AS936"/>
  <c r="AR936"/>
  <c r="AQ936"/>
  <c r="AP936"/>
  <c r="K936"/>
  <c r="J936"/>
  <c r="I936"/>
  <c r="H936"/>
  <c r="G936"/>
  <c r="F936"/>
  <c r="E936"/>
  <c r="D936"/>
  <c r="C936"/>
  <c r="BI935"/>
  <c r="AN935"/>
  <c r="AM935"/>
  <c r="AX935" s="1"/>
  <c r="BJ934"/>
  <c r="BI934"/>
  <c r="AX934"/>
  <c r="AN934"/>
  <c r="AY934" s="1"/>
  <c r="AM934"/>
  <c r="BI933"/>
  <c r="AN933"/>
  <c r="AM933"/>
  <c r="AX933" s="1"/>
  <c r="BJ932"/>
  <c r="BI932"/>
  <c r="AX932"/>
  <c r="AN932"/>
  <c r="AY932" s="1"/>
  <c r="AM932"/>
  <c r="BI931"/>
  <c r="AN931"/>
  <c r="AM931"/>
  <c r="AX931" s="1"/>
  <c r="BJ930"/>
  <c r="BI930"/>
  <c r="AX930"/>
  <c r="AN930"/>
  <c r="AY930" s="1"/>
  <c r="AM930"/>
  <c r="BI929"/>
  <c r="AN929"/>
  <c r="AM929"/>
  <c r="AX929" s="1"/>
  <c r="BJ928"/>
  <c r="BI928"/>
  <c r="BH928"/>
  <c r="BG928"/>
  <c r="BF928"/>
  <c r="BE928"/>
  <c r="BD928"/>
  <c r="BC928"/>
  <c r="BB928"/>
  <c r="BA928"/>
  <c r="AY928"/>
  <c r="AX928"/>
  <c r="AW928"/>
  <c r="AV928"/>
  <c r="AU928"/>
  <c r="AT928"/>
  <c r="AS928"/>
  <c r="AR928"/>
  <c r="AQ928"/>
  <c r="AP928"/>
  <c r="AO928"/>
  <c r="I928"/>
  <c r="E928"/>
  <c r="C928"/>
  <c r="H928" s="1"/>
  <c r="BJ927"/>
  <c r="BI927"/>
  <c r="BH927"/>
  <c r="BG927"/>
  <c r="BF927"/>
  <c r="BE927"/>
  <c r="BD927"/>
  <c r="BC927"/>
  <c r="BB927"/>
  <c r="BA927"/>
  <c r="AY927"/>
  <c r="AX927"/>
  <c r="AW927"/>
  <c r="AV927"/>
  <c r="AU927"/>
  <c r="AT927"/>
  <c r="AS927"/>
  <c r="AR927"/>
  <c r="AQ927"/>
  <c r="AP927"/>
  <c r="K927"/>
  <c r="J927"/>
  <c r="I927"/>
  <c r="H927"/>
  <c r="G927"/>
  <c r="F927"/>
  <c r="E927"/>
  <c r="D927"/>
  <c r="C927"/>
  <c r="BJ926"/>
  <c r="AY926"/>
  <c r="AN926"/>
  <c r="AM926"/>
  <c r="BJ925"/>
  <c r="AY925"/>
  <c r="AN925"/>
  <c r="AM925"/>
  <c r="BI925" s="1"/>
  <c r="BJ924"/>
  <c r="AY924"/>
  <c r="AN924"/>
  <c r="AM924"/>
  <c r="BJ923"/>
  <c r="AN923"/>
  <c r="AY923" s="1"/>
  <c r="AM923"/>
  <c r="BI923" s="1"/>
  <c r="BJ922"/>
  <c r="AY922"/>
  <c r="AN922"/>
  <c r="AM922"/>
  <c r="BJ921"/>
  <c r="BI921"/>
  <c r="AN921"/>
  <c r="AY921" s="1"/>
  <c r="AM921"/>
  <c r="AX921" s="1"/>
  <c r="BJ920"/>
  <c r="AY920"/>
  <c r="AN920"/>
  <c r="AM920"/>
  <c r="BJ919"/>
  <c r="BI919"/>
  <c r="BH919"/>
  <c r="BG919"/>
  <c r="BF919"/>
  <c r="BE919"/>
  <c r="BD919"/>
  <c r="BC919"/>
  <c r="BB919"/>
  <c r="BA919"/>
  <c r="AY919"/>
  <c r="AX919"/>
  <c r="AW919"/>
  <c r="AV919"/>
  <c r="AU919"/>
  <c r="AT919"/>
  <c r="AS919"/>
  <c r="AR919"/>
  <c r="AQ919"/>
  <c r="AP919"/>
  <c r="AO919"/>
  <c r="H919"/>
  <c r="D919"/>
  <c r="C919"/>
  <c r="K919" s="1"/>
  <c r="BJ918"/>
  <c r="BI918"/>
  <c r="BH918"/>
  <c r="BG918"/>
  <c r="BF918"/>
  <c r="BE918"/>
  <c r="BD918"/>
  <c r="BC918"/>
  <c r="BB918"/>
  <c r="BA918"/>
  <c r="AY918"/>
  <c r="AX918"/>
  <c r="AW918"/>
  <c r="AV918"/>
  <c r="AU918"/>
  <c r="AT918"/>
  <c r="AS918"/>
  <c r="AR918"/>
  <c r="AQ918"/>
  <c r="AP918"/>
  <c r="K918"/>
  <c r="J918"/>
  <c r="I918"/>
  <c r="H918"/>
  <c r="G918"/>
  <c r="F918"/>
  <c r="E918"/>
  <c r="D918"/>
  <c r="C918"/>
  <c r="BJ917"/>
  <c r="BI917"/>
  <c r="AX917"/>
  <c r="AN917"/>
  <c r="AY917" s="1"/>
  <c r="AM917"/>
  <c r="BI916"/>
  <c r="AN916"/>
  <c r="AM916"/>
  <c r="AX916" s="1"/>
  <c r="BJ915"/>
  <c r="BI915"/>
  <c r="AX915"/>
  <c r="AN915"/>
  <c r="AY915" s="1"/>
  <c r="AM915"/>
  <c r="BI914"/>
  <c r="AN914"/>
  <c r="AM914"/>
  <c r="AX914" s="1"/>
  <c r="BJ913"/>
  <c r="BI913"/>
  <c r="AX913"/>
  <c r="AN913"/>
  <c r="AY913" s="1"/>
  <c r="AM913"/>
  <c r="BI912"/>
  <c r="AN912"/>
  <c r="AM912"/>
  <c r="AX912" s="1"/>
  <c r="BI911"/>
  <c r="AX911"/>
  <c r="AN911"/>
  <c r="BJ911" s="1"/>
  <c r="AM911"/>
  <c r="BJ910"/>
  <c r="BI910"/>
  <c r="BH910"/>
  <c r="BG910"/>
  <c r="BF910"/>
  <c r="BE910"/>
  <c r="BD910"/>
  <c r="BC910"/>
  <c r="BB910"/>
  <c r="BA910"/>
  <c r="AY910"/>
  <c r="AX910"/>
  <c r="AW910"/>
  <c r="AV910"/>
  <c r="AU910"/>
  <c r="AT910"/>
  <c r="AS910"/>
  <c r="AR910"/>
  <c r="AQ910"/>
  <c r="AP910"/>
  <c r="AO910"/>
  <c r="C910"/>
  <c r="BJ909"/>
  <c r="BI909"/>
  <c r="BH909"/>
  <c r="BG909"/>
  <c r="BF909"/>
  <c r="BE909"/>
  <c r="BD909"/>
  <c r="BC909"/>
  <c r="BB909"/>
  <c r="BA909"/>
  <c r="AY909"/>
  <c r="AX909"/>
  <c r="AW909"/>
  <c r="AV909"/>
  <c r="AU909"/>
  <c r="AT909"/>
  <c r="AS909"/>
  <c r="AR909"/>
  <c r="AQ909"/>
  <c r="AP909"/>
  <c r="K909"/>
  <c r="J909"/>
  <c r="I909"/>
  <c r="H909"/>
  <c r="G909"/>
  <c r="F909"/>
  <c r="E909"/>
  <c r="D909"/>
  <c r="C909"/>
  <c r="BJ908"/>
  <c r="AY908"/>
  <c r="AN908"/>
  <c r="AM908"/>
  <c r="BI908" s="1"/>
  <c r="BJ907"/>
  <c r="AY907"/>
  <c r="AN907"/>
  <c r="AM907"/>
  <c r="BJ906"/>
  <c r="AY906"/>
  <c r="AN906"/>
  <c r="AM906"/>
  <c r="BI906" s="1"/>
  <c r="BJ905"/>
  <c r="AY905"/>
  <c r="AN905"/>
  <c r="AM905"/>
  <c r="BJ904"/>
  <c r="AY904"/>
  <c r="AN904"/>
  <c r="AM904"/>
  <c r="BI904" s="1"/>
  <c r="BJ903"/>
  <c r="AY903"/>
  <c r="AN903"/>
  <c r="AM903"/>
  <c r="BJ902"/>
  <c r="AN902"/>
  <c r="AY902" s="1"/>
  <c r="AM902"/>
  <c r="BI902" s="1"/>
  <c r="B902"/>
  <c r="BJ901"/>
  <c r="BI901"/>
  <c r="BH901"/>
  <c r="BG901"/>
  <c r="BF901"/>
  <c r="BE901"/>
  <c r="BD901"/>
  <c r="BC901"/>
  <c r="BB901"/>
  <c r="BA901"/>
  <c r="AY901"/>
  <c r="AX901"/>
  <c r="AW901"/>
  <c r="AV901"/>
  <c r="AU901"/>
  <c r="AT901"/>
  <c r="AS901"/>
  <c r="AR901"/>
  <c r="AQ901"/>
  <c r="AP901"/>
  <c r="AO901"/>
  <c r="J901"/>
  <c r="I901"/>
  <c r="H901"/>
  <c r="F901"/>
  <c r="E901"/>
  <c r="D901"/>
  <c r="C901"/>
  <c r="K901" s="1"/>
  <c r="B901"/>
  <c r="B908" s="1"/>
  <c r="AY900"/>
  <c r="AX900"/>
  <c r="AN900"/>
  <c r="BJ900" s="1"/>
  <c r="AM900"/>
  <c r="BI900" s="1"/>
  <c r="K900"/>
  <c r="AL900" s="1"/>
  <c r="G900"/>
  <c r="AH900" s="1"/>
  <c r="C900"/>
  <c r="BJ899"/>
  <c r="BI899"/>
  <c r="AX899"/>
  <c r="AN899"/>
  <c r="AY899" s="1"/>
  <c r="AM899"/>
  <c r="BI898"/>
  <c r="AN898"/>
  <c r="AM898"/>
  <c r="AX898" s="1"/>
  <c r="B898"/>
  <c r="BJ897"/>
  <c r="AY897"/>
  <c r="AN897"/>
  <c r="AM897"/>
  <c r="BJ896"/>
  <c r="BI896"/>
  <c r="AN896"/>
  <c r="AY896" s="1"/>
  <c r="AM896"/>
  <c r="AX896" s="1"/>
  <c r="J896"/>
  <c r="AK896" s="1"/>
  <c r="F896"/>
  <c r="AG896" s="1"/>
  <c r="B896"/>
  <c r="BJ895"/>
  <c r="AY895"/>
  <c r="AN895"/>
  <c r="AM895"/>
  <c r="BJ894"/>
  <c r="BI894"/>
  <c r="AN894"/>
  <c r="AY894" s="1"/>
  <c r="AM894"/>
  <c r="AX894" s="1"/>
  <c r="B894"/>
  <c r="BJ893"/>
  <c r="AY893"/>
  <c r="AN893"/>
  <c r="AM893"/>
  <c r="BJ892"/>
  <c r="BI892"/>
  <c r="AW892"/>
  <c r="AN892"/>
  <c r="AY892" s="1"/>
  <c r="AM892"/>
  <c r="AX892" s="1"/>
  <c r="J892"/>
  <c r="AK892" s="1"/>
  <c r="I892"/>
  <c r="AJ892" s="1"/>
  <c r="AU892" s="1"/>
  <c r="H892"/>
  <c r="AI892" s="1"/>
  <c r="F892"/>
  <c r="AG892" s="1"/>
  <c r="E892"/>
  <c r="AF892" s="1"/>
  <c r="AQ892" s="1"/>
  <c r="D892"/>
  <c r="AE892" s="1"/>
  <c r="C892"/>
  <c r="K892" s="1"/>
  <c r="AL892" s="1"/>
  <c r="BH892" s="1"/>
  <c r="B892"/>
  <c r="AY891"/>
  <c r="AX891"/>
  <c r="AU891"/>
  <c r="AN891"/>
  <c r="BJ891" s="1"/>
  <c r="AM891"/>
  <c r="BI891" s="1"/>
  <c r="AL891"/>
  <c r="AW891" s="1"/>
  <c r="AH891"/>
  <c r="AS891" s="1"/>
  <c r="K891"/>
  <c r="J891"/>
  <c r="AK891" s="1"/>
  <c r="I891"/>
  <c r="AJ891" s="1"/>
  <c r="BF891" s="1"/>
  <c r="H891"/>
  <c r="AI891" s="1"/>
  <c r="G891"/>
  <c r="F891"/>
  <c r="AG891" s="1"/>
  <c r="E891"/>
  <c r="AF891" s="1"/>
  <c r="D891"/>
  <c r="AE891" s="1"/>
  <c r="C891"/>
  <c r="BJ890"/>
  <c r="BI890"/>
  <c r="AX890"/>
  <c r="AN890"/>
  <c r="AY890" s="1"/>
  <c r="AM890"/>
  <c r="BI889"/>
  <c r="AN889"/>
  <c r="AM889"/>
  <c r="AX889" s="1"/>
  <c r="BJ888"/>
  <c r="BI888"/>
  <c r="AX888"/>
  <c r="AN888"/>
  <c r="AY888" s="1"/>
  <c r="AM888"/>
  <c r="BI887"/>
  <c r="AN887"/>
  <c r="AM887"/>
  <c r="AX887" s="1"/>
  <c r="BJ886"/>
  <c r="BI886"/>
  <c r="AX886"/>
  <c r="AN886"/>
  <c r="AY886" s="1"/>
  <c r="AM886"/>
  <c r="BI885"/>
  <c r="AN885"/>
  <c r="AM885"/>
  <c r="AX885" s="1"/>
  <c r="BJ884"/>
  <c r="BI884"/>
  <c r="AX884"/>
  <c r="AN884"/>
  <c r="AY884" s="1"/>
  <c r="AM884"/>
  <c r="BI883"/>
  <c r="BE883"/>
  <c r="AN883"/>
  <c r="AM883"/>
  <c r="AX883" s="1"/>
  <c r="I883"/>
  <c r="AJ883" s="1"/>
  <c r="E883"/>
  <c r="AF883" s="1"/>
  <c r="C883"/>
  <c r="H883" s="1"/>
  <c r="AI883" s="1"/>
  <c r="AT883" s="1"/>
  <c r="BG882"/>
  <c r="AX882"/>
  <c r="AN882"/>
  <c r="BJ882" s="1"/>
  <c r="AM882"/>
  <c r="BI882" s="1"/>
  <c r="AG882"/>
  <c r="K882"/>
  <c r="AL882" s="1"/>
  <c r="J882"/>
  <c r="AK882" s="1"/>
  <c r="AV882" s="1"/>
  <c r="I882"/>
  <c r="AJ882" s="1"/>
  <c r="H882"/>
  <c r="AI882" s="1"/>
  <c r="G882"/>
  <c r="AH882" s="1"/>
  <c r="F882"/>
  <c r="E882"/>
  <c r="AF882" s="1"/>
  <c r="D882"/>
  <c r="AE882" s="1"/>
  <c r="BA882" s="1"/>
  <c r="C882"/>
  <c r="BJ881"/>
  <c r="AY881"/>
  <c r="AN881"/>
  <c r="AM881"/>
  <c r="BI881" s="1"/>
  <c r="BJ880"/>
  <c r="AY880"/>
  <c r="AN880"/>
  <c r="AM880"/>
  <c r="BJ879"/>
  <c r="AY879"/>
  <c r="AN879"/>
  <c r="AM879"/>
  <c r="BI879" s="1"/>
  <c r="BJ878"/>
  <c r="AY878"/>
  <c r="AN878"/>
  <c r="AM878"/>
  <c r="BJ877"/>
  <c r="AN877"/>
  <c r="AY877" s="1"/>
  <c r="AM877"/>
  <c r="BI877" s="1"/>
  <c r="BJ876"/>
  <c r="AY876"/>
  <c r="AN876"/>
  <c r="AM876"/>
  <c r="BJ875"/>
  <c r="AN875"/>
  <c r="AY875" s="1"/>
  <c r="AM875"/>
  <c r="BI875" s="1"/>
  <c r="BJ874"/>
  <c r="BI874"/>
  <c r="BH874"/>
  <c r="BG874"/>
  <c r="BF874"/>
  <c r="BE874"/>
  <c r="BD874"/>
  <c r="BC874"/>
  <c r="BB874"/>
  <c r="BA874"/>
  <c r="AY874"/>
  <c r="AX874"/>
  <c r="AW874"/>
  <c r="AV874"/>
  <c r="AU874"/>
  <c r="AT874"/>
  <c r="AS874"/>
  <c r="AR874"/>
  <c r="AQ874"/>
  <c r="AP874"/>
  <c r="AO874"/>
  <c r="J874"/>
  <c r="I874"/>
  <c r="H874"/>
  <c r="F874"/>
  <c r="E874"/>
  <c r="D874"/>
  <c r="C874"/>
  <c r="K874" s="1"/>
  <c r="B874"/>
  <c r="BJ873"/>
  <c r="BI873"/>
  <c r="BH873"/>
  <c r="BG873"/>
  <c r="BF873"/>
  <c r="BE873"/>
  <c r="BD873"/>
  <c r="BC873"/>
  <c r="BB873"/>
  <c r="BA873"/>
  <c r="AY873"/>
  <c r="AX873"/>
  <c r="AW873"/>
  <c r="AV873"/>
  <c r="AU873"/>
  <c r="AT873"/>
  <c r="AS873"/>
  <c r="AR873"/>
  <c r="AQ873"/>
  <c r="AP873"/>
  <c r="K873"/>
  <c r="J873"/>
  <c r="I873"/>
  <c r="H873"/>
  <c r="G873"/>
  <c r="F873"/>
  <c r="E873"/>
  <c r="D873"/>
  <c r="C873"/>
  <c r="BI872"/>
  <c r="AN872"/>
  <c r="AM872"/>
  <c r="AX872" s="1"/>
  <c r="BJ871"/>
  <c r="BI871"/>
  <c r="AX871"/>
  <c r="AN871"/>
  <c r="AY871" s="1"/>
  <c r="AM871"/>
  <c r="BI870"/>
  <c r="AN870"/>
  <c r="AM870"/>
  <c r="AX870" s="1"/>
  <c r="BJ869"/>
  <c r="BI869"/>
  <c r="AX869"/>
  <c r="AN869"/>
  <c r="AY869" s="1"/>
  <c r="AM869"/>
  <c r="BI868"/>
  <c r="AN868"/>
  <c r="AM868"/>
  <c r="AX868" s="1"/>
  <c r="BI867"/>
  <c r="AX867"/>
  <c r="AN867"/>
  <c r="BJ867" s="1"/>
  <c r="AM867"/>
  <c r="BI866"/>
  <c r="AX866"/>
  <c r="AN866"/>
  <c r="AM866"/>
  <c r="BJ865"/>
  <c r="BI865"/>
  <c r="BH865"/>
  <c r="BG865"/>
  <c r="BF865"/>
  <c r="BE865"/>
  <c r="BD865"/>
  <c r="BC865"/>
  <c r="BB865"/>
  <c r="BA865"/>
  <c r="AY865"/>
  <c r="AX865"/>
  <c r="AW865"/>
  <c r="AV865"/>
  <c r="AU865"/>
  <c r="AT865"/>
  <c r="AS865"/>
  <c r="AR865"/>
  <c r="AQ865"/>
  <c r="AP865"/>
  <c r="AO865"/>
  <c r="I865"/>
  <c r="E865"/>
  <c r="C865"/>
  <c r="H865" s="1"/>
  <c r="BJ864"/>
  <c r="BI864"/>
  <c r="BH864"/>
  <c r="BG864"/>
  <c r="BF864"/>
  <c r="BE864"/>
  <c r="BD864"/>
  <c r="BC864"/>
  <c r="BB864"/>
  <c r="BA864"/>
  <c r="AY864"/>
  <c r="AX864"/>
  <c r="AW864"/>
  <c r="AV864"/>
  <c r="AU864"/>
  <c r="AT864"/>
  <c r="AS864"/>
  <c r="AR864"/>
  <c r="AQ864"/>
  <c r="AP864"/>
  <c r="BI863"/>
  <c r="AX863"/>
  <c r="AN863"/>
  <c r="BJ863" s="1"/>
  <c r="AM863"/>
  <c r="BI862"/>
  <c r="AX862"/>
  <c r="AN862"/>
  <c r="AM862"/>
  <c r="BI861"/>
  <c r="AX861"/>
  <c r="AN861"/>
  <c r="BJ861" s="1"/>
  <c r="AM861"/>
  <c r="BI860"/>
  <c r="AX860"/>
  <c r="AN860"/>
  <c r="AM860"/>
  <c r="BI859"/>
  <c r="AX859"/>
  <c r="AN859"/>
  <c r="AM859"/>
  <c r="BI858"/>
  <c r="AX858"/>
  <c r="AN858"/>
  <c r="AM858"/>
  <c r="BI857"/>
  <c r="AX857"/>
  <c r="AN857"/>
  <c r="AM857"/>
  <c r="BJ856"/>
  <c r="BI856"/>
  <c r="BH856"/>
  <c r="BG856"/>
  <c r="BF856"/>
  <c r="BE856"/>
  <c r="BD856"/>
  <c r="BC856"/>
  <c r="BB856"/>
  <c r="BA856"/>
  <c r="AY856"/>
  <c r="AX856"/>
  <c r="AW856"/>
  <c r="AV856"/>
  <c r="AU856"/>
  <c r="AT856"/>
  <c r="AS856"/>
  <c r="AR856"/>
  <c r="AQ856"/>
  <c r="AP856"/>
  <c r="AO856"/>
  <c r="G856"/>
  <c r="C856"/>
  <c r="BJ855"/>
  <c r="BI855"/>
  <c r="BH855"/>
  <c r="BG855"/>
  <c r="BF855"/>
  <c r="BE855"/>
  <c r="BD855"/>
  <c r="BC855"/>
  <c r="BB855"/>
  <c r="BA855"/>
  <c r="AY855"/>
  <c r="AX855"/>
  <c r="AW855"/>
  <c r="AV855"/>
  <c r="AU855"/>
  <c r="AT855"/>
  <c r="AS855"/>
  <c r="AR855"/>
  <c r="AQ855"/>
  <c r="AP855"/>
  <c r="AO855"/>
  <c r="BI854"/>
  <c r="AX854"/>
  <c r="AN854"/>
  <c r="AM854"/>
  <c r="AN853"/>
  <c r="AM853"/>
  <c r="AX853" s="1"/>
  <c r="BI852"/>
  <c r="AX852"/>
  <c r="AN852"/>
  <c r="AY852" s="1"/>
  <c r="AM852"/>
  <c r="BI851"/>
  <c r="AN851"/>
  <c r="BJ851" s="1"/>
  <c r="AM851"/>
  <c r="AX851" s="1"/>
  <c r="BI850"/>
  <c r="AX850"/>
  <c r="AN850"/>
  <c r="AY850" s="1"/>
  <c r="AM850"/>
  <c r="AN849"/>
  <c r="BJ849" s="1"/>
  <c r="AM849"/>
  <c r="BI848"/>
  <c r="AX848"/>
  <c r="AN848"/>
  <c r="AY848" s="1"/>
  <c r="AM848"/>
  <c r="BJ847"/>
  <c r="BI847"/>
  <c r="BH847"/>
  <c r="BG847"/>
  <c r="BF847"/>
  <c r="BE847"/>
  <c r="BD847"/>
  <c r="BC847"/>
  <c r="BB847"/>
  <c r="BA847"/>
  <c r="AY847"/>
  <c r="AX847"/>
  <c r="AW847"/>
  <c r="AV847"/>
  <c r="AU847"/>
  <c r="AT847"/>
  <c r="AS847"/>
  <c r="AR847"/>
  <c r="AQ847"/>
  <c r="AP847"/>
  <c r="AO847"/>
  <c r="K847"/>
  <c r="J847"/>
  <c r="G847"/>
  <c r="F847"/>
  <c r="E847"/>
  <c r="C847"/>
  <c r="B847"/>
  <c r="BJ846"/>
  <c r="BI846"/>
  <c r="BH846"/>
  <c r="BG846"/>
  <c r="BF846"/>
  <c r="BE846"/>
  <c r="BD846"/>
  <c r="BC846"/>
  <c r="BB846"/>
  <c r="BA846"/>
  <c r="AY846"/>
  <c r="AX846"/>
  <c r="AW846"/>
  <c r="AV846"/>
  <c r="AU846"/>
  <c r="AT846"/>
  <c r="AS846"/>
  <c r="AR846"/>
  <c r="AQ846"/>
  <c r="AP846"/>
  <c r="AO846"/>
  <c r="BI845"/>
  <c r="AX845"/>
  <c r="AN845"/>
  <c r="AM845"/>
  <c r="AN844"/>
  <c r="BJ844" s="1"/>
  <c r="AM844"/>
  <c r="BI844" s="1"/>
  <c r="BJ843"/>
  <c r="BI843"/>
  <c r="AX843"/>
  <c r="AN843"/>
  <c r="AY843" s="1"/>
  <c r="AM843"/>
  <c r="AN842"/>
  <c r="AM842"/>
  <c r="BI842" s="1"/>
  <c r="BJ841"/>
  <c r="BI841"/>
  <c r="AX841"/>
  <c r="AN841"/>
  <c r="AY841" s="1"/>
  <c r="AM841"/>
  <c r="AY840"/>
  <c r="AN840"/>
  <c r="BJ840" s="1"/>
  <c r="AM840"/>
  <c r="BI840" s="1"/>
  <c r="BJ839"/>
  <c r="BI839"/>
  <c r="AX839"/>
  <c r="AN839"/>
  <c r="AY839" s="1"/>
  <c r="AM839"/>
  <c r="BJ838"/>
  <c r="BI838"/>
  <c r="BH838"/>
  <c r="BG838"/>
  <c r="BF838"/>
  <c r="BE838"/>
  <c r="BD838"/>
  <c r="BC838"/>
  <c r="BB838"/>
  <c r="BA838"/>
  <c r="AY838"/>
  <c r="AX838"/>
  <c r="AW838"/>
  <c r="AV838"/>
  <c r="AU838"/>
  <c r="AT838"/>
  <c r="AS838"/>
  <c r="AR838"/>
  <c r="AQ838"/>
  <c r="AP838"/>
  <c r="AO838"/>
  <c r="I838"/>
  <c r="C838"/>
  <c r="BJ837"/>
  <c r="BI837"/>
  <c r="BH837"/>
  <c r="BG837"/>
  <c r="BF837"/>
  <c r="BE837"/>
  <c r="BD837"/>
  <c r="BC837"/>
  <c r="BB837"/>
  <c r="BA837"/>
  <c r="AY837"/>
  <c r="AX837"/>
  <c r="AW837"/>
  <c r="AV837"/>
  <c r="AU837"/>
  <c r="AT837"/>
  <c r="AS837"/>
  <c r="AR837"/>
  <c r="AQ837"/>
  <c r="AP837"/>
  <c r="AO837"/>
  <c r="BI836"/>
  <c r="AX836"/>
  <c r="AN836"/>
  <c r="AY836" s="1"/>
  <c r="AM836"/>
  <c r="AN835"/>
  <c r="BJ835" s="1"/>
  <c r="AM835"/>
  <c r="BI835" s="1"/>
  <c r="BI834"/>
  <c r="AX834"/>
  <c r="AN834"/>
  <c r="AY834" s="1"/>
  <c r="AM834"/>
  <c r="AN833"/>
  <c r="BJ833" s="1"/>
  <c r="AM833"/>
  <c r="BI833" s="1"/>
  <c r="BI832"/>
  <c r="AX832"/>
  <c r="AN832"/>
  <c r="AY832" s="1"/>
  <c r="AM832"/>
  <c r="AN831"/>
  <c r="BJ831" s="1"/>
  <c r="AM831"/>
  <c r="BI831" s="1"/>
  <c r="BI830"/>
  <c r="AX830"/>
  <c r="AN830"/>
  <c r="AY830" s="1"/>
  <c r="AM830"/>
  <c r="BJ829"/>
  <c r="BI829"/>
  <c r="BH829"/>
  <c r="BG829"/>
  <c r="BF829"/>
  <c r="BE829"/>
  <c r="BD829"/>
  <c r="BC829"/>
  <c r="BB829"/>
  <c r="BA829"/>
  <c r="AY829"/>
  <c r="AX829"/>
  <c r="AW829"/>
  <c r="AV829"/>
  <c r="AU829"/>
  <c r="AT829"/>
  <c r="AS829"/>
  <c r="AR829"/>
  <c r="AQ829"/>
  <c r="AP829"/>
  <c r="AO829"/>
  <c r="J829"/>
  <c r="E829"/>
  <c r="C829"/>
  <c r="K829" s="1"/>
  <c r="BJ828"/>
  <c r="BI828"/>
  <c r="BH828"/>
  <c r="BG828"/>
  <c r="BF828"/>
  <c r="BE828"/>
  <c r="BD828"/>
  <c r="BC828"/>
  <c r="BB828"/>
  <c r="BA828"/>
  <c r="AY828"/>
  <c r="AX828"/>
  <c r="AW828"/>
  <c r="AV828"/>
  <c r="AU828"/>
  <c r="AT828"/>
  <c r="AS828"/>
  <c r="AR828"/>
  <c r="AQ828"/>
  <c r="AP828"/>
  <c r="AO828"/>
  <c r="BI827"/>
  <c r="AX827"/>
  <c r="AN827"/>
  <c r="AY827" s="1"/>
  <c r="AM827"/>
  <c r="AN826"/>
  <c r="BJ826" s="1"/>
  <c r="AM826"/>
  <c r="BI826" s="1"/>
  <c r="BI825"/>
  <c r="AX825"/>
  <c r="AN825"/>
  <c r="AY825" s="1"/>
  <c r="AM825"/>
  <c r="AN824"/>
  <c r="BJ824" s="1"/>
  <c r="AM824"/>
  <c r="BI824" s="1"/>
  <c r="BI823"/>
  <c r="AX823"/>
  <c r="AN823"/>
  <c r="AY823" s="1"/>
  <c r="AM823"/>
  <c r="AN822"/>
  <c r="BJ822" s="1"/>
  <c r="AM822"/>
  <c r="BI822" s="1"/>
  <c r="BI821"/>
  <c r="AX821"/>
  <c r="AN821"/>
  <c r="AY821" s="1"/>
  <c r="AM821"/>
  <c r="BJ820"/>
  <c r="BI820"/>
  <c r="BH820"/>
  <c r="BG820"/>
  <c r="BF820"/>
  <c r="BE820"/>
  <c r="BD820"/>
  <c r="BC820"/>
  <c r="BB820"/>
  <c r="BA820"/>
  <c r="AY820"/>
  <c r="AX820"/>
  <c r="AW820"/>
  <c r="AV820"/>
  <c r="AU820"/>
  <c r="AT820"/>
  <c r="AS820"/>
  <c r="AR820"/>
  <c r="AQ820"/>
  <c r="AP820"/>
  <c r="AO820"/>
  <c r="K820"/>
  <c r="J820"/>
  <c r="F820"/>
  <c r="E820"/>
  <c r="C820"/>
  <c r="BJ819"/>
  <c r="BI819"/>
  <c r="BH819"/>
  <c r="BG819"/>
  <c r="BF819"/>
  <c r="BE819"/>
  <c r="BD819"/>
  <c r="BC819"/>
  <c r="BB819"/>
  <c r="BA819"/>
  <c r="AY819"/>
  <c r="AX819"/>
  <c r="AW819"/>
  <c r="AV819"/>
  <c r="AU819"/>
  <c r="AT819"/>
  <c r="AS819"/>
  <c r="AR819"/>
  <c r="AQ819"/>
  <c r="AP819"/>
  <c r="AO819"/>
  <c r="BI818"/>
  <c r="AX818"/>
  <c r="AN818"/>
  <c r="AY818" s="1"/>
  <c r="AM818"/>
  <c r="AN817"/>
  <c r="BJ817" s="1"/>
  <c r="AM817"/>
  <c r="BI816"/>
  <c r="AX816"/>
  <c r="AN816"/>
  <c r="AY816" s="1"/>
  <c r="AM816"/>
  <c r="BI815"/>
  <c r="AX815"/>
  <c r="AN815"/>
  <c r="BJ815" s="1"/>
  <c r="AM815"/>
  <c r="BI814"/>
  <c r="AX814"/>
  <c r="AN814"/>
  <c r="AY814" s="1"/>
  <c r="AM814"/>
  <c r="BI813"/>
  <c r="AN813"/>
  <c r="BJ813" s="1"/>
  <c r="AM813"/>
  <c r="AX813" s="1"/>
  <c r="BI812"/>
  <c r="AX812"/>
  <c r="AN812"/>
  <c r="AY812" s="1"/>
  <c r="AM812"/>
  <c r="BJ811"/>
  <c r="BI811"/>
  <c r="BH811"/>
  <c r="BG811"/>
  <c r="BF811"/>
  <c r="BE811"/>
  <c r="BD811"/>
  <c r="BC811"/>
  <c r="BB811"/>
  <c r="BA811"/>
  <c r="AY811"/>
  <c r="AX811"/>
  <c r="AW811"/>
  <c r="AV811"/>
  <c r="AU811"/>
  <c r="AT811"/>
  <c r="AS811"/>
  <c r="AR811"/>
  <c r="AQ811"/>
  <c r="AP811"/>
  <c r="AO811"/>
  <c r="K811"/>
  <c r="J811"/>
  <c r="G811"/>
  <c r="F811"/>
  <c r="E811"/>
  <c r="C811"/>
  <c r="B811"/>
  <c r="BJ810"/>
  <c r="BI810"/>
  <c r="BH810"/>
  <c r="BG810"/>
  <c r="BF810"/>
  <c r="BE810"/>
  <c r="BD810"/>
  <c r="BC810"/>
  <c r="BB810"/>
  <c r="BA810"/>
  <c r="AY810"/>
  <c r="AX810"/>
  <c r="AW810"/>
  <c r="AV810"/>
  <c r="AU810"/>
  <c r="AT810"/>
  <c r="AS810"/>
  <c r="AR810"/>
  <c r="AQ810"/>
  <c r="AP810"/>
  <c r="AO810"/>
  <c r="BJ809"/>
  <c r="BI809"/>
  <c r="AX809"/>
  <c r="AN809"/>
  <c r="AY809" s="1"/>
  <c r="AM809"/>
  <c r="AY808"/>
  <c r="AN808"/>
  <c r="BJ808" s="1"/>
  <c r="AM808"/>
  <c r="BI808" s="1"/>
  <c r="BJ807"/>
  <c r="BI807"/>
  <c r="AX807"/>
  <c r="AN807"/>
  <c r="AY807" s="1"/>
  <c r="AM807"/>
  <c r="AY806"/>
  <c r="AN806"/>
  <c r="BJ806" s="1"/>
  <c r="AM806"/>
  <c r="BI806" s="1"/>
  <c r="BI805"/>
  <c r="AX805"/>
  <c r="AN805"/>
  <c r="AM805"/>
  <c r="AN804"/>
  <c r="BJ804" s="1"/>
  <c r="AM804"/>
  <c r="BI804" s="1"/>
  <c r="BJ803"/>
  <c r="BI803"/>
  <c r="AX803"/>
  <c r="AN803"/>
  <c r="AY803" s="1"/>
  <c r="AM803"/>
  <c r="BJ802"/>
  <c r="BI802"/>
  <c r="BH802"/>
  <c r="BG802"/>
  <c r="BF802"/>
  <c r="BE802"/>
  <c r="BD802"/>
  <c r="BC802"/>
  <c r="BB802"/>
  <c r="BA802"/>
  <c r="AY802"/>
  <c r="AX802"/>
  <c r="AW802"/>
  <c r="AV802"/>
  <c r="AU802"/>
  <c r="AT802"/>
  <c r="AS802"/>
  <c r="AR802"/>
  <c r="AQ802"/>
  <c r="AP802"/>
  <c r="AO802"/>
  <c r="I802"/>
  <c r="C802"/>
  <c r="BJ801"/>
  <c r="BI801"/>
  <c r="BH801"/>
  <c r="BG801"/>
  <c r="BF801"/>
  <c r="BE801"/>
  <c r="BD801"/>
  <c r="BC801"/>
  <c r="BB801"/>
  <c r="BA801"/>
  <c r="AY801"/>
  <c r="AX801"/>
  <c r="AW801"/>
  <c r="AV801"/>
  <c r="AU801"/>
  <c r="AT801"/>
  <c r="AS801"/>
  <c r="AR801"/>
  <c r="AQ801"/>
  <c r="AP801"/>
  <c r="AO801"/>
  <c r="BI800"/>
  <c r="AX800"/>
  <c r="AN800"/>
  <c r="AY800" s="1"/>
  <c r="AM800"/>
  <c r="AN799"/>
  <c r="BJ799" s="1"/>
  <c r="AM799"/>
  <c r="BI799" s="1"/>
  <c r="BI798"/>
  <c r="AX798"/>
  <c r="AN798"/>
  <c r="AY798" s="1"/>
  <c r="AM798"/>
  <c r="AN797"/>
  <c r="BJ797" s="1"/>
  <c r="AM797"/>
  <c r="BI797" s="1"/>
  <c r="BI796"/>
  <c r="AX796"/>
  <c r="AN796"/>
  <c r="AY796" s="1"/>
  <c r="AM796"/>
  <c r="AN795"/>
  <c r="BJ795" s="1"/>
  <c r="AM795"/>
  <c r="BI795" s="1"/>
  <c r="BI794"/>
  <c r="AX794"/>
  <c r="AN794"/>
  <c r="AY794" s="1"/>
  <c r="AM794"/>
  <c r="BJ793"/>
  <c r="BI793"/>
  <c r="BH793"/>
  <c r="BG793"/>
  <c r="BF793"/>
  <c r="BE793"/>
  <c r="BD793"/>
  <c r="BC793"/>
  <c r="BB793"/>
  <c r="BA793"/>
  <c r="AY793"/>
  <c r="AX793"/>
  <c r="AW793"/>
  <c r="AV793"/>
  <c r="AU793"/>
  <c r="AT793"/>
  <c r="AS793"/>
  <c r="AR793"/>
  <c r="AQ793"/>
  <c r="AP793"/>
  <c r="AO793"/>
  <c r="J793"/>
  <c r="E793"/>
  <c r="C793"/>
  <c r="K793" s="1"/>
  <c r="BJ792"/>
  <c r="BI792"/>
  <c r="BH792"/>
  <c r="BG792"/>
  <c r="BF792"/>
  <c r="BE792"/>
  <c r="BD792"/>
  <c r="BC792"/>
  <c r="BB792"/>
  <c r="BA792"/>
  <c r="AY792"/>
  <c r="AX792"/>
  <c r="AW792"/>
  <c r="AV792"/>
  <c r="AU792"/>
  <c r="AT792"/>
  <c r="AS792"/>
  <c r="AR792"/>
  <c r="AQ792"/>
  <c r="AP792"/>
  <c r="AO792"/>
  <c r="BI791"/>
  <c r="AX791"/>
  <c r="AN791"/>
  <c r="AY791" s="1"/>
  <c r="AM791"/>
  <c r="AN790"/>
  <c r="BJ790" s="1"/>
  <c r="AM790"/>
  <c r="BI790" s="1"/>
  <c r="BI789"/>
  <c r="AX789"/>
  <c r="AN789"/>
  <c r="AY789" s="1"/>
  <c r="AM789"/>
  <c r="AN788"/>
  <c r="BJ788" s="1"/>
  <c r="AM788"/>
  <c r="BI788" s="1"/>
  <c r="BI787"/>
  <c r="AX787"/>
  <c r="AN787"/>
  <c r="AY787" s="1"/>
  <c r="AM787"/>
  <c r="AN786"/>
  <c r="BJ786" s="1"/>
  <c r="AM786"/>
  <c r="BI786" s="1"/>
  <c r="BI785"/>
  <c r="AX785"/>
  <c r="AN785"/>
  <c r="AY785" s="1"/>
  <c r="AM785"/>
  <c r="BJ784"/>
  <c r="BI784"/>
  <c r="BH784"/>
  <c r="BG784"/>
  <c r="BF784"/>
  <c r="BE784"/>
  <c r="BD784"/>
  <c r="BC784"/>
  <c r="BB784"/>
  <c r="BA784"/>
  <c r="AY784"/>
  <c r="AX784"/>
  <c r="AW784"/>
  <c r="AV784"/>
  <c r="AU784"/>
  <c r="AT784"/>
  <c r="AS784"/>
  <c r="AR784"/>
  <c r="AQ784"/>
  <c r="AP784"/>
  <c r="AO784"/>
  <c r="K784"/>
  <c r="J784"/>
  <c r="F784"/>
  <c r="E784"/>
  <c r="C784"/>
  <c r="BJ783"/>
  <c r="BI783"/>
  <c r="BH783"/>
  <c r="BG783"/>
  <c r="BF783"/>
  <c r="BE783"/>
  <c r="BD783"/>
  <c r="BC783"/>
  <c r="BB783"/>
  <c r="BA783"/>
  <c r="AY783"/>
  <c r="AX783"/>
  <c r="AW783"/>
  <c r="AV783"/>
  <c r="AU783"/>
  <c r="AT783"/>
  <c r="AS783"/>
  <c r="AR783"/>
  <c r="AQ783"/>
  <c r="AP783"/>
  <c r="AO783"/>
  <c r="BI782"/>
  <c r="AX782"/>
  <c r="AN782"/>
  <c r="AY782" s="1"/>
  <c r="AM782"/>
  <c r="BI781"/>
  <c r="AN781"/>
  <c r="BJ781" s="1"/>
  <c r="AM781"/>
  <c r="AX781" s="1"/>
  <c r="BI780"/>
  <c r="AX780"/>
  <c r="AN780"/>
  <c r="AY780" s="1"/>
  <c r="AM780"/>
  <c r="BI779"/>
  <c r="AN779"/>
  <c r="BJ779" s="1"/>
  <c r="AM779"/>
  <c r="AX779" s="1"/>
  <c r="BI778"/>
  <c r="AX778"/>
  <c r="AN778"/>
  <c r="AY778" s="1"/>
  <c r="AM778"/>
  <c r="AN777"/>
  <c r="BJ777" s="1"/>
  <c r="AM777"/>
  <c r="BI776"/>
  <c r="AX776"/>
  <c r="AN776"/>
  <c r="AY776" s="1"/>
  <c r="AM776"/>
  <c r="BJ775"/>
  <c r="BI775"/>
  <c r="BH775"/>
  <c r="BG775"/>
  <c r="BF775"/>
  <c r="BE775"/>
  <c r="BD775"/>
  <c r="BC775"/>
  <c r="BB775"/>
  <c r="BA775"/>
  <c r="AY775"/>
  <c r="AX775"/>
  <c r="AW775"/>
  <c r="AV775"/>
  <c r="AU775"/>
  <c r="AT775"/>
  <c r="AS775"/>
  <c r="AR775"/>
  <c r="AQ775"/>
  <c r="AP775"/>
  <c r="AO775"/>
  <c r="J775"/>
  <c r="H775"/>
  <c r="F775"/>
  <c r="D775"/>
  <c r="C775"/>
  <c r="K775" s="1"/>
  <c r="B775"/>
  <c r="BJ774"/>
  <c r="BI774"/>
  <c r="BH774"/>
  <c r="BG774"/>
  <c r="BF774"/>
  <c r="BE774"/>
  <c r="BD774"/>
  <c r="BC774"/>
  <c r="BB774"/>
  <c r="BA774"/>
  <c r="AY774"/>
  <c r="AX774"/>
  <c r="AW774"/>
  <c r="AV774"/>
  <c r="AU774"/>
  <c r="AT774"/>
  <c r="AS774"/>
  <c r="AR774"/>
  <c r="AQ774"/>
  <c r="AP774"/>
  <c r="AO774"/>
  <c r="BJ773"/>
  <c r="AY773"/>
  <c r="AN773"/>
  <c r="AM773"/>
  <c r="BJ772"/>
  <c r="AN772"/>
  <c r="AY772" s="1"/>
  <c r="AM772"/>
  <c r="BI772" s="1"/>
  <c r="BJ771"/>
  <c r="AY771"/>
  <c r="AN771"/>
  <c r="AM771"/>
  <c r="BJ770"/>
  <c r="BI770"/>
  <c r="AN770"/>
  <c r="AY770" s="1"/>
  <c r="AM770"/>
  <c r="AX770" s="1"/>
  <c r="BJ769"/>
  <c r="AY769"/>
  <c r="AN769"/>
  <c r="AM769"/>
  <c r="BJ768"/>
  <c r="BI768"/>
  <c r="AN768"/>
  <c r="AY768" s="1"/>
  <c r="AM768"/>
  <c r="AX768" s="1"/>
  <c r="BJ767"/>
  <c r="AY767"/>
  <c r="AN767"/>
  <c r="AM767"/>
  <c r="BJ766"/>
  <c r="BI766"/>
  <c r="BH766"/>
  <c r="BG766"/>
  <c r="BF766"/>
  <c r="BE766"/>
  <c r="BD766"/>
  <c r="BC766"/>
  <c r="BB766"/>
  <c r="BA766"/>
  <c r="AY766"/>
  <c r="AX766"/>
  <c r="AW766"/>
  <c r="AV766"/>
  <c r="AU766"/>
  <c r="AT766"/>
  <c r="AS766"/>
  <c r="AR766"/>
  <c r="AQ766"/>
  <c r="AP766"/>
  <c r="AO766"/>
  <c r="H766"/>
  <c r="D766"/>
  <c r="C766"/>
  <c r="K766" s="1"/>
  <c r="BJ765"/>
  <c r="BI765"/>
  <c r="BH765"/>
  <c r="BG765"/>
  <c r="BF765"/>
  <c r="BE765"/>
  <c r="BD765"/>
  <c r="BC765"/>
  <c r="BB765"/>
  <c r="BA765"/>
  <c r="AY765"/>
  <c r="AX765"/>
  <c r="AW765"/>
  <c r="AV765"/>
  <c r="AU765"/>
  <c r="AT765"/>
  <c r="AS765"/>
  <c r="AR765"/>
  <c r="AQ765"/>
  <c r="AP765"/>
  <c r="AO765"/>
  <c r="BJ764"/>
  <c r="AY764"/>
  <c r="AN764"/>
  <c r="AM764"/>
  <c r="BJ763"/>
  <c r="BI763"/>
  <c r="AN763"/>
  <c r="AY763" s="1"/>
  <c r="AM763"/>
  <c r="AX763" s="1"/>
  <c r="BJ762"/>
  <c r="AY762"/>
  <c r="AN762"/>
  <c r="AM762"/>
  <c r="BJ761"/>
  <c r="BI761"/>
  <c r="AN761"/>
  <c r="AY761" s="1"/>
  <c r="AM761"/>
  <c r="AX761" s="1"/>
  <c r="BJ760"/>
  <c r="AY760"/>
  <c r="AN760"/>
  <c r="AM760"/>
  <c r="BJ759"/>
  <c r="BI759"/>
  <c r="AN759"/>
  <c r="AY759" s="1"/>
  <c r="AM759"/>
  <c r="AX759" s="1"/>
  <c r="BJ758"/>
  <c r="AY758"/>
  <c r="AN758"/>
  <c r="AM758"/>
  <c r="BJ757"/>
  <c r="BI757"/>
  <c r="BH757"/>
  <c r="BG757"/>
  <c r="BF757"/>
  <c r="BE757"/>
  <c r="BD757"/>
  <c r="BC757"/>
  <c r="BB757"/>
  <c r="BA757"/>
  <c r="AY757"/>
  <c r="AX757"/>
  <c r="AW757"/>
  <c r="AV757"/>
  <c r="AU757"/>
  <c r="AT757"/>
  <c r="AS757"/>
  <c r="AR757"/>
  <c r="AQ757"/>
  <c r="AP757"/>
  <c r="AO757"/>
  <c r="H757"/>
  <c r="D757"/>
  <c r="C757"/>
  <c r="K757" s="1"/>
  <c r="BJ756"/>
  <c r="BI756"/>
  <c r="BH756"/>
  <c r="BG756"/>
  <c r="BF756"/>
  <c r="BE756"/>
  <c r="BD756"/>
  <c r="BC756"/>
  <c r="BB756"/>
  <c r="BA756"/>
  <c r="AY756"/>
  <c r="AX756"/>
  <c r="AW756"/>
  <c r="AV756"/>
  <c r="AU756"/>
  <c r="AT756"/>
  <c r="AS756"/>
  <c r="AR756"/>
  <c r="AQ756"/>
  <c r="AP756"/>
  <c r="AO756"/>
  <c r="BJ755"/>
  <c r="AY755"/>
  <c r="AN755"/>
  <c r="AM755"/>
  <c r="BJ754"/>
  <c r="BI754"/>
  <c r="AN754"/>
  <c r="AY754" s="1"/>
  <c r="AM754"/>
  <c r="AX754" s="1"/>
  <c r="BJ753"/>
  <c r="AY753"/>
  <c r="AN753"/>
  <c r="AM753"/>
  <c r="BJ752"/>
  <c r="BI752"/>
  <c r="AN752"/>
  <c r="AY752" s="1"/>
  <c r="AM752"/>
  <c r="AX752" s="1"/>
  <c r="BJ751"/>
  <c r="AY751"/>
  <c r="AN751"/>
  <c r="AM751"/>
  <c r="BJ750"/>
  <c r="BI750"/>
  <c r="AN750"/>
  <c r="AY750" s="1"/>
  <c r="AM750"/>
  <c r="AX750" s="1"/>
  <c r="BJ749"/>
  <c r="AY749"/>
  <c r="AN749"/>
  <c r="AM749"/>
  <c r="BJ748"/>
  <c r="BI748"/>
  <c r="BH748"/>
  <c r="BG748"/>
  <c r="BF748"/>
  <c r="BE748"/>
  <c r="BD748"/>
  <c r="BC748"/>
  <c r="BB748"/>
  <c r="BA748"/>
  <c r="AY748"/>
  <c r="AX748"/>
  <c r="AW748"/>
  <c r="AV748"/>
  <c r="AU748"/>
  <c r="AT748"/>
  <c r="AS748"/>
  <c r="AR748"/>
  <c r="AQ748"/>
  <c r="AP748"/>
  <c r="AO748"/>
  <c r="H748"/>
  <c r="D748"/>
  <c r="C748"/>
  <c r="K748" s="1"/>
  <c r="BJ747"/>
  <c r="BI747"/>
  <c r="BH747"/>
  <c r="BG747"/>
  <c r="BF747"/>
  <c r="BE747"/>
  <c r="BD747"/>
  <c r="BC747"/>
  <c r="BB747"/>
  <c r="BA747"/>
  <c r="AY747"/>
  <c r="AX747"/>
  <c r="AW747"/>
  <c r="AV747"/>
  <c r="AU747"/>
  <c r="AT747"/>
  <c r="AS747"/>
  <c r="AR747"/>
  <c r="AQ747"/>
  <c r="AP747"/>
  <c r="AO747"/>
  <c r="BJ746"/>
  <c r="AY746"/>
  <c r="AX746"/>
  <c r="AN746"/>
  <c r="AM746"/>
  <c r="BI746" s="1"/>
  <c r="BI745"/>
  <c r="AN745"/>
  <c r="AM745"/>
  <c r="AX745" s="1"/>
  <c r="BJ744"/>
  <c r="AY744"/>
  <c r="AN744"/>
  <c r="AM744"/>
  <c r="BI743"/>
  <c r="AN743"/>
  <c r="AY743" s="1"/>
  <c r="AM743"/>
  <c r="AX743" s="1"/>
  <c r="BJ742"/>
  <c r="AY742"/>
  <c r="AN742"/>
  <c r="AM742"/>
  <c r="BI742" s="1"/>
  <c r="BI741"/>
  <c r="AN741"/>
  <c r="AY741" s="1"/>
  <c r="AM741"/>
  <c r="AX741" s="1"/>
  <c r="BJ740"/>
  <c r="AY740"/>
  <c r="AX740"/>
  <c r="AN740"/>
  <c r="AM740"/>
  <c r="BI740" s="1"/>
  <c r="BJ739"/>
  <c r="BI739"/>
  <c r="BH739"/>
  <c r="BG739"/>
  <c r="BF739"/>
  <c r="BE739"/>
  <c r="BD739"/>
  <c r="BC739"/>
  <c r="BB739"/>
  <c r="BA739"/>
  <c r="AY739"/>
  <c r="AX739"/>
  <c r="AW739"/>
  <c r="AV739"/>
  <c r="AU739"/>
  <c r="AT739"/>
  <c r="AS739"/>
  <c r="AR739"/>
  <c r="AQ739"/>
  <c r="AP739"/>
  <c r="AO739"/>
  <c r="D739"/>
  <c r="C739"/>
  <c r="G739" s="1"/>
  <c r="BJ738"/>
  <c r="BI738"/>
  <c r="BH738"/>
  <c r="BG738"/>
  <c r="BF738"/>
  <c r="BE738"/>
  <c r="BD738"/>
  <c r="BC738"/>
  <c r="BB738"/>
  <c r="BA738"/>
  <c r="AY738"/>
  <c r="AX738"/>
  <c r="AW738"/>
  <c r="AV738"/>
  <c r="AU738"/>
  <c r="AT738"/>
  <c r="AS738"/>
  <c r="AR738"/>
  <c r="AQ738"/>
  <c r="AP738"/>
  <c r="AO738"/>
  <c r="BJ737"/>
  <c r="AY737"/>
  <c r="AN737"/>
  <c r="AM737"/>
  <c r="BI736"/>
  <c r="AN736"/>
  <c r="AY736" s="1"/>
  <c r="AM736"/>
  <c r="AX736" s="1"/>
  <c r="BJ735"/>
  <c r="AY735"/>
  <c r="AN735"/>
  <c r="AM735"/>
  <c r="BI735" s="1"/>
  <c r="BI734"/>
  <c r="AN734"/>
  <c r="AY734" s="1"/>
  <c r="AM734"/>
  <c r="AX734" s="1"/>
  <c r="BJ733"/>
  <c r="AY733"/>
  <c r="AX733"/>
  <c r="AN733"/>
  <c r="AM733"/>
  <c r="BI733" s="1"/>
  <c r="AN732"/>
  <c r="BJ732" s="1"/>
  <c r="AM732"/>
  <c r="AX732" s="1"/>
  <c r="BJ731"/>
  <c r="AY731"/>
  <c r="AX731"/>
  <c r="AN731"/>
  <c r="AM731"/>
  <c r="BI731" s="1"/>
  <c r="BJ730"/>
  <c r="BI730"/>
  <c r="BH730"/>
  <c r="BG730"/>
  <c r="BF730"/>
  <c r="BE730"/>
  <c r="BD730"/>
  <c r="BC730"/>
  <c r="BB730"/>
  <c r="BA730"/>
  <c r="AY730"/>
  <c r="AX730"/>
  <c r="AW730"/>
  <c r="AV730"/>
  <c r="AU730"/>
  <c r="AT730"/>
  <c r="AS730"/>
  <c r="AR730"/>
  <c r="AQ730"/>
  <c r="AP730"/>
  <c r="AO730"/>
  <c r="J730"/>
  <c r="D730"/>
  <c r="C730"/>
  <c r="K730" s="1"/>
  <c r="BJ729"/>
  <c r="BI729"/>
  <c r="BH729"/>
  <c r="BG729"/>
  <c r="BF729"/>
  <c r="BE729"/>
  <c r="BD729"/>
  <c r="BC729"/>
  <c r="BB729"/>
  <c r="BA729"/>
  <c r="AY729"/>
  <c r="AX729"/>
  <c r="AW729"/>
  <c r="AV729"/>
  <c r="AU729"/>
  <c r="AT729"/>
  <c r="AS729"/>
  <c r="AR729"/>
  <c r="AQ729"/>
  <c r="AP729"/>
  <c r="AO729"/>
  <c r="BJ728"/>
  <c r="AY728"/>
  <c r="AX728"/>
  <c r="AN728"/>
  <c r="AM728"/>
  <c r="BI728" s="1"/>
  <c r="AN727"/>
  <c r="BJ727" s="1"/>
  <c r="AM727"/>
  <c r="AX727" s="1"/>
  <c r="BJ726"/>
  <c r="AY726"/>
  <c r="AX726"/>
  <c r="AN726"/>
  <c r="AM726"/>
  <c r="BI726" s="1"/>
  <c r="AN725"/>
  <c r="BJ725" s="1"/>
  <c r="AM725"/>
  <c r="AX725" s="1"/>
  <c r="BJ724"/>
  <c r="AY724"/>
  <c r="AX724"/>
  <c r="AN724"/>
  <c r="AM724"/>
  <c r="BI724" s="1"/>
  <c r="AN723"/>
  <c r="BJ723" s="1"/>
  <c r="AM723"/>
  <c r="AX723" s="1"/>
  <c r="BJ722"/>
  <c r="AY722"/>
  <c r="AX722"/>
  <c r="AN722"/>
  <c r="AM722"/>
  <c r="BI722" s="1"/>
  <c r="BJ721"/>
  <c r="BI721"/>
  <c r="BH721"/>
  <c r="BG721"/>
  <c r="BF721"/>
  <c r="BE721"/>
  <c r="BD721"/>
  <c r="BC721"/>
  <c r="BB721"/>
  <c r="BA721"/>
  <c r="AY721"/>
  <c r="AX721"/>
  <c r="AW721"/>
  <c r="AV721"/>
  <c r="AU721"/>
  <c r="AT721"/>
  <c r="AS721"/>
  <c r="AR721"/>
  <c r="AQ721"/>
  <c r="AP721"/>
  <c r="AO721"/>
  <c r="H721"/>
  <c r="C721"/>
  <c r="BJ720"/>
  <c r="BI720"/>
  <c r="BH720"/>
  <c r="BG720"/>
  <c r="BF720"/>
  <c r="BE720"/>
  <c r="BD720"/>
  <c r="BC720"/>
  <c r="BB720"/>
  <c r="BA720"/>
  <c r="AY720"/>
  <c r="AX720"/>
  <c r="AW720"/>
  <c r="AV720"/>
  <c r="AU720"/>
  <c r="AT720"/>
  <c r="AS720"/>
  <c r="AR720"/>
  <c r="AQ720"/>
  <c r="AP720"/>
  <c r="AO720"/>
  <c r="BJ719"/>
  <c r="AY719"/>
  <c r="AX719"/>
  <c r="AN719"/>
  <c r="AM719"/>
  <c r="BI719" s="1"/>
  <c r="AY718"/>
  <c r="AN718"/>
  <c r="BJ718" s="1"/>
  <c r="AM718"/>
  <c r="AX718" s="1"/>
  <c r="BJ717"/>
  <c r="AY717"/>
  <c r="AX717"/>
  <c r="AN717"/>
  <c r="AM717"/>
  <c r="BI717" s="1"/>
  <c r="AN716"/>
  <c r="AY716" s="1"/>
  <c r="AM716"/>
  <c r="AX716" s="1"/>
  <c r="BJ715"/>
  <c r="AY715"/>
  <c r="AX715"/>
  <c r="AN715"/>
  <c r="AM715"/>
  <c r="BI715" s="1"/>
  <c r="AN714"/>
  <c r="AM714"/>
  <c r="AX714" s="1"/>
  <c r="BJ713"/>
  <c r="AY713"/>
  <c r="AX713"/>
  <c r="AN713"/>
  <c r="AM713"/>
  <c r="BI713" s="1"/>
  <c r="BJ712"/>
  <c r="BI712"/>
  <c r="BH712"/>
  <c r="BG712"/>
  <c r="BF712"/>
  <c r="BE712"/>
  <c r="BD712"/>
  <c r="BC712"/>
  <c r="BB712"/>
  <c r="BA712"/>
  <c r="AY712"/>
  <c r="AX712"/>
  <c r="AW712"/>
  <c r="AV712"/>
  <c r="AU712"/>
  <c r="AT712"/>
  <c r="AS712"/>
  <c r="AR712"/>
  <c r="AQ712"/>
  <c r="AP712"/>
  <c r="AO712"/>
  <c r="K712"/>
  <c r="J712"/>
  <c r="G712"/>
  <c r="F712"/>
  <c r="D712"/>
  <c r="C712"/>
  <c r="B712"/>
  <c r="BJ711"/>
  <c r="BI711"/>
  <c r="BH711"/>
  <c r="BG711"/>
  <c r="BF711"/>
  <c r="BE711"/>
  <c r="BD711"/>
  <c r="BC711"/>
  <c r="BB711"/>
  <c r="BA711"/>
  <c r="AY711"/>
  <c r="AX711"/>
  <c r="AW711"/>
  <c r="AV711"/>
  <c r="AU711"/>
  <c r="AT711"/>
  <c r="AS711"/>
  <c r="AR711"/>
  <c r="AQ711"/>
  <c r="AP711"/>
  <c r="AO711"/>
  <c r="BJ710"/>
  <c r="AY710"/>
  <c r="AN710"/>
  <c r="AM710"/>
  <c r="AN709"/>
  <c r="BJ709" s="1"/>
  <c r="AM709"/>
  <c r="BJ708"/>
  <c r="AY708"/>
  <c r="AN708"/>
  <c r="AM708"/>
  <c r="AN707"/>
  <c r="BJ707" s="1"/>
  <c r="AM707"/>
  <c r="BJ706"/>
  <c r="AY706"/>
  <c r="AN706"/>
  <c r="AM706"/>
  <c r="AN705"/>
  <c r="BJ705" s="1"/>
  <c r="AM705"/>
  <c r="BJ704"/>
  <c r="AY704"/>
  <c r="AN704"/>
  <c r="AM704"/>
  <c r="BJ703"/>
  <c r="BI703"/>
  <c r="BH703"/>
  <c r="BG703"/>
  <c r="BF703"/>
  <c r="BE703"/>
  <c r="BD703"/>
  <c r="BC703"/>
  <c r="BB703"/>
  <c r="BA703"/>
  <c r="AY703"/>
  <c r="AX703"/>
  <c r="AW703"/>
  <c r="AV703"/>
  <c r="AU703"/>
  <c r="AT703"/>
  <c r="AS703"/>
  <c r="AR703"/>
  <c r="AQ703"/>
  <c r="AP703"/>
  <c r="AO703"/>
  <c r="K703"/>
  <c r="J703"/>
  <c r="F703"/>
  <c r="D703"/>
  <c r="C703"/>
  <c r="BJ702"/>
  <c r="BI702"/>
  <c r="BH702"/>
  <c r="BG702"/>
  <c r="BF702"/>
  <c r="BE702"/>
  <c r="BD702"/>
  <c r="BC702"/>
  <c r="BB702"/>
  <c r="BA702"/>
  <c r="AY702"/>
  <c r="AX702"/>
  <c r="AW702"/>
  <c r="AV702"/>
  <c r="AU702"/>
  <c r="AT702"/>
  <c r="AS702"/>
  <c r="AR702"/>
  <c r="AQ702"/>
  <c r="AP702"/>
  <c r="AO702"/>
  <c r="BJ701"/>
  <c r="AY701"/>
  <c r="AX701"/>
  <c r="AN701"/>
  <c r="AM701"/>
  <c r="BI701" s="1"/>
  <c r="AN700"/>
  <c r="BJ700" s="1"/>
  <c r="AM700"/>
  <c r="AX700" s="1"/>
  <c r="BJ699"/>
  <c r="AY699"/>
  <c r="AX699"/>
  <c r="AN699"/>
  <c r="AM699"/>
  <c r="BI699" s="1"/>
  <c r="AN698"/>
  <c r="BJ698" s="1"/>
  <c r="AM698"/>
  <c r="AX698" s="1"/>
  <c r="BJ697"/>
  <c r="AY697"/>
  <c r="AX697"/>
  <c r="AN697"/>
  <c r="AM697"/>
  <c r="BI697" s="1"/>
  <c r="AN696"/>
  <c r="BJ696" s="1"/>
  <c r="AM696"/>
  <c r="AX696" s="1"/>
  <c r="BJ695"/>
  <c r="AY695"/>
  <c r="AX695"/>
  <c r="AN695"/>
  <c r="AM695"/>
  <c r="BI695" s="1"/>
  <c r="BJ694"/>
  <c r="BI694"/>
  <c r="BH694"/>
  <c r="BG694"/>
  <c r="BF694"/>
  <c r="BE694"/>
  <c r="BD694"/>
  <c r="BC694"/>
  <c r="BB694"/>
  <c r="BA694"/>
  <c r="AY694"/>
  <c r="AX694"/>
  <c r="AW694"/>
  <c r="AV694"/>
  <c r="AU694"/>
  <c r="AT694"/>
  <c r="AS694"/>
  <c r="AR694"/>
  <c r="AQ694"/>
  <c r="AP694"/>
  <c r="AO694"/>
  <c r="J694"/>
  <c r="D694"/>
  <c r="C694"/>
  <c r="K694" s="1"/>
  <c r="BJ693"/>
  <c r="BI693"/>
  <c r="BH693"/>
  <c r="BG693"/>
  <c r="BF693"/>
  <c r="BE693"/>
  <c r="BD693"/>
  <c r="BC693"/>
  <c r="BB693"/>
  <c r="BA693"/>
  <c r="AY693"/>
  <c r="AX693"/>
  <c r="AW693"/>
  <c r="AV693"/>
  <c r="AU693"/>
  <c r="AT693"/>
  <c r="AS693"/>
  <c r="AR693"/>
  <c r="AQ693"/>
  <c r="AP693"/>
  <c r="AO693"/>
  <c r="BJ692"/>
  <c r="AY692"/>
  <c r="AX692"/>
  <c r="AN692"/>
  <c r="AM692"/>
  <c r="BI692" s="1"/>
  <c r="AN691"/>
  <c r="BJ691" s="1"/>
  <c r="AM691"/>
  <c r="AX691" s="1"/>
  <c r="BJ690"/>
  <c r="AY690"/>
  <c r="AX690"/>
  <c r="AN690"/>
  <c r="AM690"/>
  <c r="BI690" s="1"/>
  <c r="AN689"/>
  <c r="BJ689" s="1"/>
  <c r="AM689"/>
  <c r="AX689" s="1"/>
  <c r="BJ688"/>
  <c r="AY688"/>
  <c r="AX688"/>
  <c r="AN688"/>
  <c r="AM688"/>
  <c r="BI688" s="1"/>
  <c r="AN687"/>
  <c r="BJ687" s="1"/>
  <c r="AM687"/>
  <c r="AX687" s="1"/>
  <c r="BJ686"/>
  <c r="AY686"/>
  <c r="AX686"/>
  <c r="AN686"/>
  <c r="AM686"/>
  <c r="BI686" s="1"/>
  <c r="BJ685"/>
  <c r="BI685"/>
  <c r="BH685"/>
  <c r="BG685"/>
  <c r="BF685"/>
  <c r="BE685"/>
  <c r="BD685"/>
  <c r="BC685"/>
  <c r="BB685"/>
  <c r="BA685"/>
  <c r="AY685"/>
  <c r="AX685"/>
  <c r="AW685"/>
  <c r="AV685"/>
  <c r="AU685"/>
  <c r="AT685"/>
  <c r="AS685"/>
  <c r="AR685"/>
  <c r="AQ685"/>
  <c r="AP685"/>
  <c r="AO685"/>
  <c r="H685"/>
  <c r="C685"/>
  <c r="BJ684"/>
  <c r="BI684"/>
  <c r="BH684"/>
  <c r="BG684"/>
  <c r="BF684"/>
  <c r="BE684"/>
  <c r="BD684"/>
  <c r="BC684"/>
  <c r="BB684"/>
  <c r="BA684"/>
  <c r="AY684"/>
  <c r="AX684"/>
  <c r="AW684"/>
  <c r="AV684"/>
  <c r="AU684"/>
  <c r="AT684"/>
  <c r="AS684"/>
  <c r="AR684"/>
  <c r="AQ684"/>
  <c r="AP684"/>
  <c r="AO684"/>
  <c r="BJ683"/>
  <c r="AY683"/>
  <c r="AX683"/>
  <c r="AN683"/>
  <c r="AM683"/>
  <c r="BI683" s="1"/>
  <c r="AY682"/>
  <c r="AN682"/>
  <c r="BJ682" s="1"/>
  <c r="AM682"/>
  <c r="AX682" s="1"/>
  <c r="BJ681"/>
  <c r="AY681"/>
  <c r="AX681"/>
  <c r="AN681"/>
  <c r="AM681"/>
  <c r="BI681" s="1"/>
  <c r="AN680"/>
  <c r="AY680" s="1"/>
  <c r="AM680"/>
  <c r="AX680" s="1"/>
  <c r="BJ679"/>
  <c r="AY679"/>
  <c r="AX679"/>
  <c r="AN679"/>
  <c r="AM679"/>
  <c r="BI679" s="1"/>
  <c r="B679"/>
  <c r="BJ678"/>
  <c r="AY678"/>
  <c r="AN678"/>
  <c r="AM678"/>
  <c r="BJ677"/>
  <c r="BI677"/>
  <c r="AN677"/>
  <c r="AY677" s="1"/>
  <c r="AM677"/>
  <c r="AX677" s="1"/>
  <c r="J677"/>
  <c r="AK677" s="1"/>
  <c r="F677"/>
  <c r="AG677" s="1"/>
  <c r="B677"/>
  <c r="BJ676"/>
  <c r="BI676"/>
  <c r="BH676"/>
  <c r="BG676"/>
  <c r="BF676"/>
  <c r="BE676"/>
  <c r="BD676"/>
  <c r="BC676"/>
  <c r="BB676"/>
  <c r="BA676"/>
  <c r="AY676"/>
  <c r="AX676"/>
  <c r="AW676"/>
  <c r="AV676"/>
  <c r="AU676"/>
  <c r="AT676"/>
  <c r="AS676"/>
  <c r="AR676"/>
  <c r="AQ676"/>
  <c r="AP676"/>
  <c r="AO676"/>
  <c r="J676"/>
  <c r="I676"/>
  <c r="H676"/>
  <c r="F676"/>
  <c r="E676"/>
  <c r="D676"/>
  <c r="C676"/>
  <c r="K676" s="1"/>
  <c r="B676"/>
  <c r="BJ675"/>
  <c r="BI675"/>
  <c r="BH675"/>
  <c r="BG675"/>
  <c r="BF675"/>
  <c r="BE675"/>
  <c r="BD675"/>
  <c r="BC675"/>
  <c r="BB675"/>
  <c r="BA675"/>
  <c r="AY675"/>
  <c r="AX675"/>
  <c r="AW675"/>
  <c r="AV675"/>
  <c r="AU675"/>
  <c r="AT675"/>
  <c r="AS675"/>
  <c r="AR675"/>
  <c r="AQ675"/>
  <c r="AP675"/>
  <c r="AO675"/>
  <c r="BJ674"/>
  <c r="BI674"/>
  <c r="AN674"/>
  <c r="AY674" s="1"/>
  <c r="AM674"/>
  <c r="AX674" s="1"/>
  <c r="BJ673"/>
  <c r="AY673"/>
  <c r="AN673"/>
  <c r="AM673"/>
  <c r="BJ672"/>
  <c r="BI672"/>
  <c r="AN672"/>
  <c r="AY672" s="1"/>
  <c r="AM672"/>
  <c r="AX672" s="1"/>
  <c r="B672"/>
  <c r="BJ671"/>
  <c r="AY671"/>
  <c r="AN671"/>
  <c r="AM671"/>
  <c r="BJ670"/>
  <c r="BI670"/>
  <c r="AN670"/>
  <c r="AY670" s="1"/>
  <c r="AM670"/>
  <c r="AX670" s="1"/>
  <c r="BJ669"/>
  <c r="AY669"/>
  <c r="AN669"/>
  <c r="AM669"/>
  <c r="BJ668"/>
  <c r="BI668"/>
  <c r="AN668"/>
  <c r="AY668" s="1"/>
  <c r="AM668"/>
  <c r="AX668" s="1"/>
  <c r="B668"/>
  <c r="BJ667"/>
  <c r="BI667"/>
  <c r="BH667"/>
  <c r="BG667"/>
  <c r="BF667"/>
  <c r="BE667"/>
  <c r="BD667"/>
  <c r="BC667"/>
  <c r="BB667"/>
  <c r="BA667"/>
  <c r="AY667"/>
  <c r="AX667"/>
  <c r="AW667"/>
  <c r="AV667"/>
  <c r="AU667"/>
  <c r="AT667"/>
  <c r="AS667"/>
  <c r="AR667"/>
  <c r="AQ667"/>
  <c r="AP667"/>
  <c r="AO667"/>
  <c r="J667"/>
  <c r="I667"/>
  <c r="H667"/>
  <c r="F667"/>
  <c r="E667"/>
  <c r="D667"/>
  <c r="C667"/>
  <c r="K667" s="1"/>
  <c r="B667"/>
  <c r="BJ666"/>
  <c r="BI666"/>
  <c r="BH666"/>
  <c r="BG666"/>
  <c r="BF666"/>
  <c r="BE666"/>
  <c r="BD666"/>
  <c r="BC666"/>
  <c r="BB666"/>
  <c r="BA666"/>
  <c r="AY666"/>
  <c r="AX666"/>
  <c r="AW666"/>
  <c r="AV666"/>
  <c r="AU666"/>
  <c r="AT666"/>
  <c r="AS666"/>
  <c r="AR666"/>
  <c r="AQ666"/>
  <c r="AP666"/>
  <c r="AO666"/>
  <c r="BJ665"/>
  <c r="BI665"/>
  <c r="AN665"/>
  <c r="AY665" s="1"/>
  <c r="AM665"/>
  <c r="AX665" s="1"/>
  <c r="B665"/>
  <c r="BJ664"/>
  <c r="AY664"/>
  <c r="AN664"/>
  <c r="AM664"/>
  <c r="BJ663"/>
  <c r="BI663"/>
  <c r="AN663"/>
  <c r="AY663" s="1"/>
  <c r="AM663"/>
  <c r="AX663" s="1"/>
  <c r="J663"/>
  <c r="AK663" s="1"/>
  <c r="F663"/>
  <c r="AG663" s="1"/>
  <c r="B663"/>
  <c r="BJ662"/>
  <c r="AY662"/>
  <c r="AN662"/>
  <c r="AM662"/>
  <c r="BJ661"/>
  <c r="BI661"/>
  <c r="AN661"/>
  <c r="AY661" s="1"/>
  <c r="AM661"/>
  <c r="AX661" s="1"/>
  <c r="B661"/>
  <c r="BJ660"/>
  <c r="AY660"/>
  <c r="AN660"/>
  <c r="AM660"/>
  <c r="BJ659"/>
  <c r="BI659"/>
  <c r="AN659"/>
  <c r="AY659" s="1"/>
  <c r="AM659"/>
  <c r="AX659" s="1"/>
  <c r="J659"/>
  <c r="AK659" s="1"/>
  <c r="F659"/>
  <c r="AG659" s="1"/>
  <c r="B659"/>
  <c r="BJ658"/>
  <c r="BI658"/>
  <c r="BH658"/>
  <c r="BG658"/>
  <c r="BF658"/>
  <c r="BE658"/>
  <c r="BD658"/>
  <c r="BC658"/>
  <c r="BB658"/>
  <c r="BA658"/>
  <c r="AY658"/>
  <c r="AX658"/>
  <c r="AW658"/>
  <c r="AV658"/>
  <c r="AU658"/>
  <c r="AT658"/>
  <c r="AS658"/>
  <c r="AR658"/>
  <c r="AQ658"/>
  <c r="AP658"/>
  <c r="AO658"/>
  <c r="J658"/>
  <c r="I658"/>
  <c r="H658"/>
  <c r="F658"/>
  <c r="E658"/>
  <c r="D658"/>
  <c r="C658"/>
  <c r="K658" s="1"/>
  <c r="B658"/>
  <c r="BJ657"/>
  <c r="BI657"/>
  <c r="BH657"/>
  <c r="BG657"/>
  <c r="BF657"/>
  <c r="BE657"/>
  <c r="BD657"/>
  <c r="BC657"/>
  <c r="BB657"/>
  <c r="BA657"/>
  <c r="AY657"/>
  <c r="AX657"/>
  <c r="AW657"/>
  <c r="AV657"/>
  <c r="AU657"/>
  <c r="AT657"/>
  <c r="AS657"/>
  <c r="AR657"/>
  <c r="AQ657"/>
  <c r="AP657"/>
  <c r="AO657"/>
  <c r="BJ656"/>
  <c r="BI656"/>
  <c r="AN656"/>
  <c r="AY656" s="1"/>
  <c r="AM656"/>
  <c r="AX656" s="1"/>
  <c r="BJ655"/>
  <c r="AY655"/>
  <c r="AN655"/>
  <c r="AM655"/>
  <c r="BJ654"/>
  <c r="BI654"/>
  <c r="AN654"/>
  <c r="AY654" s="1"/>
  <c r="AM654"/>
  <c r="AX654" s="1"/>
  <c r="B654"/>
  <c r="BJ653"/>
  <c r="AY653"/>
  <c r="AN653"/>
  <c r="AM653"/>
  <c r="BJ652"/>
  <c r="BI652"/>
  <c r="AN652"/>
  <c r="AY652" s="1"/>
  <c r="AM652"/>
  <c r="AX652" s="1"/>
  <c r="BJ651"/>
  <c r="AY651"/>
  <c r="AN651"/>
  <c r="AM651"/>
  <c r="BJ650"/>
  <c r="BI650"/>
  <c r="AN650"/>
  <c r="AY650" s="1"/>
  <c r="AM650"/>
  <c r="AX650" s="1"/>
  <c r="B650"/>
  <c r="BJ649"/>
  <c r="BI649"/>
  <c r="BH649"/>
  <c r="BG649"/>
  <c r="BF649"/>
  <c r="BE649"/>
  <c r="BD649"/>
  <c r="BC649"/>
  <c r="BB649"/>
  <c r="BA649"/>
  <c r="AY649"/>
  <c r="AX649"/>
  <c r="AW649"/>
  <c r="AV649"/>
  <c r="AU649"/>
  <c r="AT649"/>
  <c r="AS649"/>
  <c r="AR649"/>
  <c r="AQ649"/>
  <c r="AP649"/>
  <c r="AO649"/>
  <c r="J649"/>
  <c r="I649"/>
  <c r="H649"/>
  <c r="F649"/>
  <c r="E649"/>
  <c r="D649"/>
  <c r="C649"/>
  <c r="K649" s="1"/>
  <c r="B649"/>
  <c r="BJ648"/>
  <c r="BI648"/>
  <c r="BH648"/>
  <c r="BG648"/>
  <c r="BF648"/>
  <c r="BE648"/>
  <c r="BD648"/>
  <c r="BC648"/>
  <c r="BB648"/>
  <c r="BA648"/>
  <c r="AY648"/>
  <c r="AX648"/>
  <c r="AW648"/>
  <c r="AV648"/>
  <c r="AU648"/>
  <c r="AT648"/>
  <c r="AS648"/>
  <c r="AR648"/>
  <c r="AQ648"/>
  <c r="AP648"/>
  <c r="AO648"/>
  <c r="BJ647"/>
  <c r="BI647"/>
  <c r="AN647"/>
  <c r="AY647" s="1"/>
  <c r="AM647"/>
  <c r="AX647" s="1"/>
  <c r="B647"/>
  <c r="BJ646"/>
  <c r="AY646"/>
  <c r="AN646"/>
  <c r="AM646"/>
  <c r="BJ645"/>
  <c r="BI645"/>
  <c r="AN645"/>
  <c r="AY645" s="1"/>
  <c r="AM645"/>
  <c r="AX645" s="1"/>
  <c r="J645"/>
  <c r="AK645" s="1"/>
  <c r="F645"/>
  <c r="AG645" s="1"/>
  <c r="B645"/>
  <c r="BJ644"/>
  <c r="AY644"/>
  <c r="AN644"/>
  <c r="AM644"/>
  <c r="BJ643"/>
  <c r="BI643"/>
  <c r="AN643"/>
  <c r="AY643" s="1"/>
  <c r="AM643"/>
  <c r="AX643" s="1"/>
  <c r="B643"/>
  <c r="BJ642"/>
  <c r="AY642"/>
  <c r="AN642"/>
  <c r="AM642"/>
  <c r="BJ641"/>
  <c r="BI641"/>
  <c r="AN641"/>
  <c r="AY641" s="1"/>
  <c r="AM641"/>
  <c r="AX641" s="1"/>
  <c r="J641"/>
  <c r="AK641" s="1"/>
  <c r="F641"/>
  <c r="AG641" s="1"/>
  <c r="B641"/>
  <c r="BJ640"/>
  <c r="BI640"/>
  <c r="BH640"/>
  <c r="BG640"/>
  <c r="BF640"/>
  <c r="BE640"/>
  <c r="BD640"/>
  <c r="BC640"/>
  <c r="BB640"/>
  <c r="BA640"/>
  <c r="AY640"/>
  <c r="AX640"/>
  <c r="AW640"/>
  <c r="AV640"/>
  <c r="AU640"/>
  <c r="AT640"/>
  <c r="AS640"/>
  <c r="AR640"/>
  <c r="AQ640"/>
  <c r="AP640"/>
  <c r="AO640"/>
  <c r="J640"/>
  <c r="I640"/>
  <c r="H640"/>
  <c r="F640"/>
  <c r="E640"/>
  <c r="D640"/>
  <c r="C640"/>
  <c r="K640" s="1"/>
  <c r="B640"/>
  <c r="BJ639"/>
  <c r="BI639"/>
  <c r="BH639"/>
  <c r="BG639"/>
  <c r="BF639"/>
  <c r="BE639"/>
  <c r="BD639"/>
  <c r="BC639"/>
  <c r="BB639"/>
  <c r="BA639"/>
  <c r="AY639"/>
  <c r="AX639"/>
  <c r="AW639"/>
  <c r="AV639"/>
  <c r="AU639"/>
  <c r="AT639"/>
  <c r="AS639"/>
  <c r="AR639"/>
  <c r="AQ639"/>
  <c r="AP639"/>
  <c r="AO639"/>
  <c r="BJ638"/>
  <c r="BI638"/>
  <c r="AN638"/>
  <c r="AY638" s="1"/>
  <c r="AM638"/>
  <c r="AX638" s="1"/>
  <c r="BJ637"/>
  <c r="AY637"/>
  <c r="AN637"/>
  <c r="AM637"/>
  <c r="BJ636"/>
  <c r="BI636"/>
  <c r="AN636"/>
  <c r="AY636" s="1"/>
  <c r="AM636"/>
  <c r="AX636" s="1"/>
  <c r="B636"/>
  <c r="BJ635"/>
  <c r="AY635"/>
  <c r="AN635"/>
  <c r="AM635"/>
  <c r="BJ634"/>
  <c r="BI634"/>
  <c r="AN634"/>
  <c r="AY634" s="1"/>
  <c r="AM634"/>
  <c r="AX634" s="1"/>
  <c r="BJ633"/>
  <c r="AY633"/>
  <c r="AN633"/>
  <c r="AM633"/>
  <c r="BJ632"/>
  <c r="BI632"/>
  <c r="AN632"/>
  <c r="AY632" s="1"/>
  <c r="AM632"/>
  <c r="AX632" s="1"/>
  <c r="B632"/>
  <c r="BJ631"/>
  <c r="BI631"/>
  <c r="BH631"/>
  <c r="BG631"/>
  <c r="BF631"/>
  <c r="BE631"/>
  <c r="BD631"/>
  <c r="BC631"/>
  <c r="BB631"/>
  <c r="BA631"/>
  <c r="AY631"/>
  <c r="AX631"/>
  <c r="AW631"/>
  <c r="AV631"/>
  <c r="AU631"/>
  <c r="AT631"/>
  <c r="AS631"/>
  <c r="AR631"/>
  <c r="AQ631"/>
  <c r="AP631"/>
  <c r="AO631"/>
  <c r="J631"/>
  <c r="I631"/>
  <c r="H631"/>
  <c r="F631"/>
  <c r="E631"/>
  <c r="D631"/>
  <c r="C631"/>
  <c r="K631" s="1"/>
  <c r="B631"/>
  <c r="BJ630"/>
  <c r="BI630"/>
  <c r="BH630"/>
  <c r="BG630"/>
  <c r="BF630"/>
  <c r="BE630"/>
  <c r="BD630"/>
  <c r="BC630"/>
  <c r="BB630"/>
  <c r="BA630"/>
  <c r="AY630"/>
  <c r="AX630"/>
  <c r="AW630"/>
  <c r="AV630"/>
  <c r="AU630"/>
  <c r="AT630"/>
  <c r="AS630"/>
  <c r="AR630"/>
  <c r="AQ630"/>
  <c r="AP630"/>
  <c r="AO630"/>
  <c r="BJ629"/>
  <c r="BI629"/>
  <c r="AN629"/>
  <c r="AY629" s="1"/>
  <c r="AM629"/>
  <c r="AX629" s="1"/>
  <c r="B629"/>
  <c r="BJ628"/>
  <c r="AY628"/>
  <c r="AN628"/>
  <c r="AM628"/>
  <c r="BJ627"/>
  <c r="BI627"/>
  <c r="AN627"/>
  <c r="AY627" s="1"/>
  <c r="AM627"/>
  <c r="AX627" s="1"/>
  <c r="J627"/>
  <c r="AK627" s="1"/>
  <c r="F627"/>
  <c r="AG627" s="1"/>
  <c r="B627"/>
  <c r="BJ626"/>
  <c r="AY626"/>
  <c r="AN626"/>
  <c r="AM626"/>
  <c r="BJ625"/>
  <c r="BI625"/>
  <c r="AN625"/>
  <c r="AY625" s="1"/>
  <c r="AM625"/>
  <c r="AX625" s="1"/>
  <c r="B625"/>
  <c r="BJ624"/>
  <c r="AY624"/>
  <c r="AN624"/>
  <c r="AM624"/>
  <c r="BJ623"/>
  <c r="BI623"/>
  <c r="AN623"/>
  <c r="AY623" s="1"/>
  <c r="AM623"/>
  <c r="AX623" s="1"/>
  <c r="J623"/>
  <c r="AK623" s="1"/>
  <c r="F623"/>
  <c r="AG623" s="1"/>
  <c r="B623"/>
  <c r="BJ622"/>
  <c r="BI622"/>
  <c r="BH622"/>
  <c r="BG622"/>
  <c r="BF622"/>
  <c r="BE622"/>
  <c r="BD622"/>
  <c r="BC622"/>
  <c r="BB622"/>
  <c r="BA622"/>
  <c r="AY622"/>
  <c r="AX622"/>
  <c r="AW622"/>
  <c r="AV622"/>
  <c r="AU622"/>
  <c r="AT622"/>
  <c r="AS622"/>
  <c r="AR622"/>
  <c r="AQ622"/>
  <c r="AP622"/>
  <c r="AO622"/>
  <c r="J622"/>
  <c r="I622"/>
  <c r="H622"/>
  <c r="F622"/>
  <c r="E622"/>
  <c r="D622"/>
  <c r="C622"/>
  <c r="K622" s="1"/>
  <c r="B622"/>
  <c r="BJ621"/>
  <c r="BI621"/>
  <c r="BH621"/>
  <c r="BG621"/>
  <c r="BF621"/>
  <c r="BE621"/>
  <c r="BD621"/>
  <c r="BC621"/>
  <c r="BB621"/>
  <c r="BA621"/>
  <c r="AY621"/>
  <c r="AX621"/>
  <c r="AW621"/>
  <c r="AV621"/>
  <c r="AU621"/>
  <c r="AT621"/>
  <c r="AS621"/>
  <c r="AR621"/>
  <c r="AQ621"/>
  <c r="AP621"/>
  <c r="AO621"/>
  <c r="BJ620"/>
  <c r="BI620"/>
  <c r="AN620"/>
  <c r="AY620" s="1"/>
  <c r="AM620"/>
  <c r="AX620" s="1"/>
  <c r="BJ619"/>
  <c r="AY619"/>
  <c r="AN619"/>
  <c r="AM619"/>
  <c r="BJ618"/>
  <c r="BI618"/>
  <c r="AN618"/>
  <c r="AY618" s="1"/>
  <c r="AM618"/>
  <c r="AX618" s="1"/>
  <c r="B618"/>
  <c r="BJ617"/>
  <c r="AY617"/>
  <c r="AN617"/>
  <c r="AM617"/>
  <c r="BJ616"/>
  <c r="BI616"/>
  <c r="AN616"/>
  <c r="AY616" s="1"/>
  <c r="AM616"/>
  <c r="AX616" s="1"/>
  <c r="BJ615"/>
  <c r="AY615"/>
  <c r="AN615"/>
  <c r="AM615"/>
  <c r="BJ614"/>
  <c r="BI614"/>
  <c r="AN614"/>
  <c r="AY614" s="1"/>
  <c r="AM614"/>
  <c r="AX614" s="1"/>
  <c r="B614"/>
  <c r="BJ613"/>
  <c r="BI613"/>
  <c r="BH613"/>
  <c r="BG613"/>
  <c r="BF613"/>
  <c r="BE613"/>
  <c r="BD613"/>
  <c r="BC613"/>
  <c r="BB613"/>
  <c r="BA613"/>
  <c r="AY613"/>
  <c r="AX613"/>
  <c r="AW613"/>
  <c r="AV613"/>
  <c r="AU613"/>
  <c r="AT613"/>
  <c r="AS613"/>
  <c r="AR613"/>
  <c r="AQ613"/>
  <c r="AP613"/>
  <c r="AO613"/>
  <c r="J613"/>
  <c r="I613"/>
  <c r="H613"/>
  <c r="F613"/>
  <c r="E613"/>
  <c r="D613"/>
  <c r="C613"/>
  <c r="K613" s="1"/>
  <c r="B613"/>
  <c r="BJ612"/>
  <c r="BI612"/>
  <c r="BH612"/>
  <c r="BG612"/>
  <c r="BF612"/>
  <c r="BE612"/>
  <c r="BD612"/>
  <c r="BC612"/>
  <c r="BB612"/>
  <c r="BA612"/>
  <c r="AY612"/>
  <c r="AX612"/>
  <c r="AW612"/>
  <c r="AV612"/>
  <c r="AU612"/>
  <c r="AT612"/>
  <c r="AS612"/>
  <c r="AR612"/>
  <c r="AQ612"/>
  <c r="AP612"/>
  <c r="AO612"/>
  <c r="BJ611"/>
  <c r="BI611"/>
  <c r="AN611"/>
  <c r="AY611" s="1"/>
  <c r="AM611"/>
  <c r="AX611" s="1"/>
  <c r="B611"/>
  <c r="BJ610"/>
  <c r="AY610"/>
  <c r="AN610"/>
  <c r="AM610"/>
  <c r="BJ609"/>
  <c r="BI609"/>
  <c r="AN609"/>
  <c r="AY609" s="1"/>
  <c r="AM609"/>
  <c r="AX609" s="1"/>
  <c r="J609"/>
  <c r="AK609" s="1"/>
  <c r="F609"/>
  <c r="AG609" s="1"/>
  <c r="B609"/>
  <c r="BJ608"/>
  <c r="AY608"/>
  <c r="AN608"/>
  <c r="AM608"/>
  <c r="BJ607"/>
  <c r="BI607"/>
  <c r="AN607"/>
  <c r="AY607" s="1"/>
  <c r="AM607"/>
  <c r="AX607" s="1"/>
  <c r="B607"/>
  <c r="BJ606"/>
  <c r="AY606"/>
  <c r="AN606"/>
  <c r="AM606"/>
  <c r="BJ605"/>
  <c r="BI605"/>
  <c r="AN605"/>
  <c r="AY605" s="1"/>
  <c r="AM605"/>
  <c r="AX605" s="1"/>
  <c r="J605"/>
  <c r="AK605" s="1"/>
  <c r="F605"/>
  <c r="AG605" s="1"/>
  <c r="B605"/>
  <c r="BJ604"/>
  <c r="BI604"/>
  <c r="BH604"/>
  <c r="BG604"/>
  <c r="BF604"/>
  <c r="BE604"/>
  <c r="BD604"/>
  <c r="BC604"/>
  <c r="BB604"/>
  <c r="BA604"/>
  <c r="AY604"/>
  <c r="AX604"/>
  <c r="AW604"/>
  <c r="AV604"/>
  <c r="AU604"/>
  <c r="AT604"/>
  <c r="AS604"/>
  <c r="AR604"/>
  <c r="AQ604"/>
  <c r="AP604"/>
  <c r="AO604"/>
  <c r="J604"/>
  <c r="I604"/>
  <c r="H604"/>
  <c r="F604"/>
  <c r="E604"/>
  <c r="D604"/>
  <c r="C604"/>
  <c r="K604" s="1"/>
  <c r="B604"/>
  <c r="BJ603"/>
  <c r="BI603"/>
  <c r="BH603"/>
  <c r="BG603"/>
  <c r="BF603"/>
  <c r="BE603"/>
  <c r="BD603"/>
  <c r="BC603"/>
  <c r="BB603"/>
  <c r="BA603"/>
  <c r="AY603"/>
  <c r="AX603"/>
  <c r="AW603"/>
  <c r="AV603"/>
  <c r="AU603"/>
  <c r="AT603"/>
  <c r="AS603"/>
  <c r="AR603"/>
  <c r="AQ603"/>
  <c r="AP603"/>
  <c r="AO603"/>
  <c r="BJ602"/>
  <c r="BI602"/>
  <c r="AN602"/>
  <c r="AY602" s="1"/>
  <c r="AM602"/>
  <c r="AX602" s="1"/>
  <c r="BJ601"/>
  <c r="AY601"/>
  <c r="AN601"/>
  <c r="AM601"/>
  <c r="BJ600"/>
  <c r="BI600"/>
  <c r="AN600"/>
  <c r="AY600" s="1"/>
  <c r="AM600"/>
  <c r="AX600" s="1"/>
  <c r="B600"/>
  <c r="BJ599"/>
  <c r="AY599"/>
  <c r="AN599"/>
  <c r="AM599"/>
  <c r="BJ598"/>
  <c r="BI598"/>
  <c r="AN598"/>
  <c r="AY598" s="1"/>
  <c r="AM598"/>
  <c r="AX598" s="1"/>
  <c r="BJ597"/>
  <c r="AY597"/>
  <c r="AN597"/>
  <c r="AM597"/>
  <c r="BJ596"/>
  <c r="BI596"/>
  <c r="AN596"/>
  <c r="AY596" s="1"/>
  <c r="AM596"/>
  <c r="AX596" s="1"/>
  <c r="B596"/>
  <c r="BJ595"/>
  <c r="BI595"/>
  <c r="BH595"/>
  <c r="BG595"/>
  <c r="BF595"/>
  <c r="BE595"/>
  <c r="BD595"/>
  <c r="BC595"/>
  <c r="BB595"/>
  <c r="BA595"/>
  <c r="AY595"/>
  <c r="AX595"/>
  <c r="AW595"/>
  <c r="AV595"/>
  <c r="AU595"/>
  <c r="AT595"/>
  <c r="AS595"/>
  <c r="AR595"/>
  <c r="AQ595"/>
  <c r="AP595"/>
  <c r="AO595"/>
  <c r="J595"/>
  <c r="I595"/>
  <c r="H595"/>
  <c r="F595"/>
  <c r="E595"/>
  <c r="D595"/>
  <c r="C595"/>
  <c r="K595" s="1"/>
  <c r="B595"/>
  <c r="BJ594"/>
  <c r="BI594"/>
  <c r="BH594"/>
  <c r="BG594"/>
  <c r="BF594"/>
  <c r="BE594"/>
  <c r="BD594"/>
  <c r="BC594"/>
  <c r="BB594"/>
  <c r="BA594"/>
  <c r="AY594"/>
  <c r="AX594"/>
  <c r="AW594"/>
  <c r="AV594"/>
  <c r="AU594"/>
  <c r="AT594"/>
  <c r="AS594"/>
  <c r="AR594"/>
  <c r="AQ594"/>
  <c r="AP594"/>
  <c r="AO594"/>
  <c r="BJ593"/>
  <c r="BI593"/>
  <c r="AN593"/>
  <c r="AY593" s="1"/>
  <c r="AM593"/>
  <c r="AX593" s="1"/>
  <c r="B593"/>
  <c r="BJ592"/>
  <c r="AY592"/>
  <c r="AN592"/>
  <c r="AM592"/>
  <c r="BJ591"/>
  <c r="BI591"/>
  <c r="AN591"/>
  <c r="AY591" s="1"/>
  <c r="AM591"/>
  <c r="AX591" s="1"/>
  <c r="J591"/>
  <c r="AK591" s="1"/>
  <c r="F591"/>
  <c r="AG591" s="1"/>
  <c r="B591"/>
  <c r="BJ590"/>
  <c r="AY590"/>
  <c r="AN590"/>
  <c r="AM590"/>
  <c r="BJ589"/>
  <c r="BI589"/>
  <c r="AN589"/>
  <c r="AY589" s="1"/>
  <c r="AM589"/>
  <c r="AX589" s="1"/>
  <c r="B589"/>
  <c r="BJ588"/>
  <c r="AY588"/>
  <c r="AN588"/>
  <c r="AM588"/>
  <c r="BJ587"/>
  <c r="BI587"/>
  <c r="AN587"/>
  <c r="AY587" s="1"/>
  <c r="AM587"/>
  <c r="AX587" s="1"/>
  <c r="J587"/>
  <c r="AK587" s="1"/>
  <c r="F587"/>
  <c r="AG587" s="1"/>
  <c r="B587"/>
  <c r="BJ586"/>
  <c r="BI586"/>
  <c r="BH586"/>
  <c r="BG586"/>
  <c r="BF586"/>
  <c r="BE586"/>
  <c r="BD586"/>
  <c r="BC586"/>
  <c r="BB586"/>
  <c r="BA586"/>
  <c r="AY586"/>
  <c r="AX586"/>
  <c r="AW586"/>
  <c r="AV586"/>
  <c r="AU586"/>
  <c r="AT586"/>
  <c r="AS586"/>
  <c r="AR586"/>
  <c r="AQ586"/>
  <c r="AP586"/>
  <c r="AO586"/>
  <c r="J586"/>
  <c r="I586"/>
  <c r="H586"/>
  <c r="F586"/>
  <c r="E586"/>
  <c r="D586"/>
  <c r="C586"/>
  <c r="K586" s="1"/>
  <c r="B586"/>
  <c r="BJ585"/>
  <c r="BI585"/>
  <c r="BH585"/>
  <c r="BG585"/>
  <c r="BF585"/>
  <c r="BE585"/>
  <c r="BD585"/>
  <c r="BC585"/>
  <c r="BB585"/>
  <c r="BA585"/>
  <c r="AY585"/>
  <c r="AX585"/>
  <c r="AW585"/>
  <c r="AV585"/>
  <c r="AU585"/>
  <c r="AT585"/>
  <c r="AS585"/>
  <c r="AR585"/>
  <c r="AQ585"/>
  <c r="AP585"/>
  <c r="AO585"/>
  <c r="BJ584"/>
  <c r="BI584"/>
  <c r="AN584"/>
  <c r="AY584" s="1"/>
  <c r="AM584"/>
  <c r="AX584" s="1"/>
  <c r="BJ583"/>
  <c r="AY583"/>
  <c r="AN583"/>
  <c r="AM583"/>
  <c r="BJ582"/>
  <c r="BI582"/>
  <c r="AN582"/>
  <c r="AY582" s="1"/>
  <c r="AM582"/>
  <c r="AX582" s="1"/>
  <c r="B582"/>
  <c r="BJ581"/>
  <c r="AY581"/>
  <c r="AN581"/>
  <c r="AM581"/>
  <c r="BJ580"/>
  <c r="BI580"/>
  <c r="AN580"/>
  <c r="AY580" s="1"/>
  <c r="AM580"/>
  <c r="AX580" s="1"/>
  <c r="BJ579"/>
  <c r="AY579"/>
  <c r="AN579"/>
  <c r="AM579"/>
  <c r="BJ578"/>
  <c r="BI578"/>
  <c r="AN578"/>
  <c r="AY578" s="1"/>
  <c r="AM578"/>
  <c r="AX578" s="1"/>
  <c r="B578"/>
  <c r="BJ577"/>
  <c r="BI577"/>
  <c r="BH577"/>
  <c r="BG577"/>
  <c r="BF577"/>
  <c r="BE577"/>
  <c r="BD577"/>
  <c r="BC577"/>
  <c r="BB577"/>
  <c r="BA577"/>
  <c r="AY577"/>
  <c r="AX577"/>
  <c r="AW577"/>
  <c r="AV577"/>
  <c r="AU577"/>
  <c r="AT577"/>
  <c r="AS577"/>
  <c r="AR577"/>
  <c r="AQ577"/>
  <c r="AP577"/>
  <c r="AO577"/>
  <c r="J577"/>
  <c r="I577"/>
  <c r="H577"/>
  <c r="F577"/>
  <c r="E577"/>
  <c r="D577"/>
  <c r="C577"/>
  <c r="K577" s="1"/>
  <c r="B577"/>
  <c r="BJ576"/>
  <c r="BI576"/>
  <c r="BH576"/>
  <c r="BG576"/>
  <c r="BF576"/>
  <c r="BE576"/>
  <c r="BD576"/>
  <c r="BC576"/>
  <c r="BB576"/>
  <c r="BA576"/>
  <c r="AY576"/>
  <c r="AX576"/>
  <c r="AW576"/>
  <c r="AV576"/>
  <c r="AU576"/>
  <c r="AT576"/>
  <c r="AS576"/>
  <c r="AR576"/>
  <c r="AQ576"/>
  <c r="AP576"/>
  <c r="AO576"/>
  <c r="BJ575"/>
  <c r="BI575"/>
  <c r="AN575"/>
  <c r="AY575" s="1"/>
  <c r="AM575"/>
  <c r="AX575" s="1"/>
  <c r="BJ574"/>
  <c r="AY574"/>
  <c r="AX574"/>
  <c r="AN574"/>
  <c r="AM574"/>
  <c r="BI574" s="1"/>
  <c r="BI573"/>
  <c r="AN573"/>
  <c r="AM573"/>
  <c r="AX573" s="1"/>
  <c r="BJ572"/>
  <c r="AY572"/>
  <c r="AN572"/>
  <c r="AM572"/>
  <c r="BJ571"/>
  <c r="BI571"/>
  <c r="AN571"/>
  <c r="AY571" s="1"/>
  <c r="AM571"/>
  <c r="AX571" s="1"/>
  <c r="BJ570"/>
  <c r="AY570"/>
  <c r="AN570"/>
  <c r="AM570"/>
  <c r="BI570" s="1"/>
  <c r="BI569"/>
  <c r="AN569"/>
  <c r="AY569" s="1"/>
  <c r="AM569"/>
  <c r="AX569" s="1"/>
  <c r="J569"/>
  <c r="AK569" s="1"/>
  <c r="B569"/>
  <c r="BJ568"/>
  <c r="BI568"/>
  <c r="BH568"/>
  <c r="BG568"/>
  <c r="BF568"/>
  <c r="BE568"/>
  <c r="BD568"/>
  <c r="BC568"/>
  <c r="BB568"/>
  <c r="BA568"/>
  <c r="AY568"/>
  <c r="AX568"/>
  <c r="AW568"/>
  <c r="AV568"/>
  <c r="AU568"/>
  <c r="AT568"/>
  <c r="AS568"/>
  <c r="AR568"/>
  <c r="AQ568"/>
  <c r="AP568"/>
  <c r="AO568"/>
  <c r="J568"/>
  <c r="I568"/>
  <c r="H568"/>
  <c r="F568"/>
  <c r="E568"/>
  <c r="D568"/>
  <c r="C568"/>
  <c r="K568" s="1"/>
  <c r="B568"/>
  <c r="B575" s="1"/>
  <c r="BJ567"/>
  <c r="BI567"/>
  <c r="BH567"/>
  <c r="BG567"/>
  <c r="BF567"/>
  <c r="BE567"/>
  <c r="BD567"/>
  <c r="BC567"/>
  <c r="BB567"/>
  <c r="BA567"/>
  <c r="AY567"/>
  <c r="AX567"/>
  <c r="AW567"/>
  <c r="AV567"/>
  <c r="AU567"/>
  <c r="AT567"/>
  <c r="AS567"/>
  <c r="AR567"/>
  <c r="AQ567"/>
  <c r="AP567"/>
  <c r="AO567"/>
  <c r="BI566"/>
  <c r="AN566"/>
  <c r="AM566"/>
  <c r="AX566" s="1"/>
  <c r="AG566"/>
  <c r="F566"/>
  <c r="B566"/>
  <c r="E566" s="1"/>
  <c r="AF566" s="1"/>
  <c r="BJ565"/>
  <c r="AY565"/>
  <c r="AN565"/>
  <c r="AM565"/>
  <c r="BI564"/>
  <c r="AN564"/>
  <c r="AY564" s="1"/>
  <c r="AM564"/>
  <c r="AX564" s="1"/>
  <c r="BJ563"/>
  <c r="AY563"/>
  <c r="AN563"/>
  <c r="AM563"/>
  <c r="BI563" s="1"/>
  <c r="BI562"/>
  <c r="AN562"/>
  <c r="AY562" s="1"/>
  <c r="AM562"/>
  <c r="AX562" s="1"/>
  <c r="B562"/>
  <c r="BJ561"/>
  <c r="AY561"/>
  <c r="AX561"/>
  <c r="AN561"/>
  <c r="AM561"/>
  <c r="BI561" s="1"/>
  <c r="BJ560"/>
  <c r="BI560"/>
  <c r="AN560"/>
  <c r="AY560" s="1"/>
  <c r="AM560"/>
  <c r="AX560" s="1"/>
  <c r="AF560"/>
  <c r="AQ560" s="1"/>
  <c r="E560"/>
  <c r="B560"/>
  <c r="BJ559"/>
  <c r="BI559"/>
  <c r="BH559"/>
  <c r="BG559"/>
  <c r="BF559"/>
  <c r="BE559"/>
  <c r="BD559"/>
  <c r="BC559"/>
  <c r="BB559"/>
  <c r="BA559"/>
  <c r="AY559"/>
  <c r="AX559"/>
  <c r="AW559"/>
  <c r="AV559"/>
  <c r="AU559"/>
  <c r="AT559"/>
  <c r="AS559"/>
  <c r="AR559"/>
  <c r="AQ559"/>
  <c r="AP559"/>
  <c r="AO559"/>
  <c r="J559"/>
  <c r="I559"/>
  <c r="H559"/>
  <c r="F559"/>
  <c r="E559"/>
  <c r="D559"/>
  <c r="C559"/>
  <c r="K559" s="1"/>
  <c r="B559"/>
  <c r="BJ558"/>
  <c r="BI558"/>
  <c r="BH558"/>
  <c r="BG558"/>
  <c r="BF558"/>
  <c r="BE558"/>
  <c r="BD558"/>
  <c r="BC558"/>
  <c r="BB558"/>
  <c r="BA558"/>
  <c r="AY558"/>
  <c r="AX558"/>
  <c r="AW558"/>
  <c r="AV558"/>
  <c r="AU558"/>
  <c r="AT558"/>
  <c r="AS558"/>
  <c r="AR558"/>
  <c r="AQ558"/>
  <c r="AP558"/>
  <c r="AO558"/>
  <c r="BJ557"/>
  <c r="BI557"/>
  <c r="AN557"/>
  <c r="AY557" s="1"/>
  <c r="AM557"/>
  <c r="AX557" s="1"/>
  <c r="BJ556"/>
  <c r="AY556"/>
  <c r="AN556"/>
  <c r="AM556"/>
  <c r="BI556" s="1"/>
  <c r="BI555"/>
  <c r="AN555"/>
  <c r="AY555" s="1"/>
  <c r="AM555"/>
  <c r="AX555" s="1"/>
  <c r="B555"/>
  <c r="J555" s="1"/>
  <c r="AK555" s="1"/>
  <c r="BJ554"/>
  <c r="AY554"/>
  <c r="AX554"/>
  <c r="AN554"/>
  <c r="AM554"/>
  <c r="BI554" s="1"/>
  <c r="BJ553"/>
  <c r="BI553"/>
  <c r="AN553"/>
  <c r="AY553" s="1"/>
  <c r="AM553"/>
  <c r="AX553" s="1"/>
  <c r="BJ552"/>
  <c r="AY552"/>
  <c r="AX552"/>
  <c r="AN552"/>
  <c r="AM552"/>
  <c r="BI552" s="1"/>
  <c r="BI551"/>
  <c r="AN551"/>
  <c r="AM551"/>
  <c r="AX551" s="1"/>
  <c r="BJ550"/>
  <c r="BI550"/>
  <c r="BH550"/>
  <c r="BG550"/>
  <c r="BF550"/>
  <c r="BE550"/>
  <c r="BD550"/>
  <c r="BC550"/>
  <c r="BB550"/>
  <c r="BA550"/>
  <c r="AY550"/>
  <c r="AX550"/>
  <c r="AW550"/>
  <c r="AV550"/>
  <c r="AU550"/>
  <c r="AT550"/>
  <c r="AS550"/>
  <c r="AR550"/>
  <c r="AQ550"/>
  <c r="AP550"/>
  <c r="AO550"/>
  <c r="J550"/>
  <c r="I550"/>
  <c r="H550"/>
  <c r="F550"/>
  <c r="E550"/>
  <c r="D550"/>
  <c r="C550"/>
  <c r="K550" s="1"/>
  <c r="B550"/>
  <c r="BJ549"/>
  <c r="BI549"/>
  <c r="BH549"/>
  <c r="BG549"/>
  <c r="BF549"/>
  <c r="BE549"/>
  <c r="BD549"/>
  <c r="BC549"/>
  <c r="BB549"/>
  <c r="BA549"/>
  <c r="AY549"/>
  <c r="AX549"/>
  <c r="AW549"/>
  <c r="AV549"/>
  <c r="AU549"/>
  <c r="AT549"/>
  <c r="AS549"/>
  <c r="AR549"/>
  <c r="AQ549"/>
  <c r="AP549"/>
  <c r="AO549"/>
  <c r="BI548"/>
  <c r="AN548"/>
  <c r="AY548" s="1"/>
  <c r="AM548"/>
  <c r="AX548" s="1"/>
  <c r="B548"/>
  <c r="J548" s="1"/>
  <c r="AK548" s="1"/>
  <c r="BJ547"/>
  <c r="AY547"/>
  <c r="AX547"/>
  <c r="AN547"/>
  <c r="AM547"/>
  <c r="BI547" s="1"/>
  <c r="BJ546"/>
  <c r="BI546"/>
  <c r="AN546"/>
  <c r="AY546" s="1"/>
  <c r="AM546"/>
  <c r="AX546" s="1"/>
  <c r="BJ545"/>
  <c r="AY545"/>
  <c r="AX545"/>
  <c r="AN545"/>
  <c r="AM545"/>
  <c r="BI545" s="1"/>
  <c r="BI544"/>
  <c r="AN544"/>
  <c r="AM544"/>
  <c r="AX544" s="1"/>
  <c r="BJ543"/>
  <c r="AY543"/>
  <c r="AN543"/>
  <c r="AM543"/>
  <c r="BI542"/>
  <c r="AN542"/>
  <c r="AY542" s="1"/>
  <c r="AM542"/>
  <c r="AX542" s="1"/>
  <c r="BJ541"/>
  <c r="BI541"/>
  <c r="BH541"/>
  <c r="BG541"/>
  <c r="BF541"/>
  <c r="BE541"/>
  <c r="BD541"/>
  <c r="BC541"/>
  <c r="BB541"/>
  <c r="BA541"/>
  <c r="AY541"/>
  <c r="AX541"/>
  <c r="AW541"/>
  <c r="AV541"/>
  <c r="AU541"/>
  <c r="AT541"/>
  <c r="AS541"/>
  <c r="AR541"/>
  <c r="AQ541"/>
  <c r="AP541"/>
  <c r="AO541"/>
  <c r="J541"/>
  <c r="I541"/>
  <c r="H541"/>
  <c r="F541"/>
  <c r="E541"/>
  <c r="D541"/>
  <c r="C541"/>
  <c r="K541" s="1"/>
  <c r="B541"/>
  <c r="BJ540"/>
  <c r="BI540"/>
  <c r="BH540"/>
  <c r="BG540"/>
  <c r="BF540"/>
  <c r="BE540"/>
  <c r="BD540"/>
  <c r="BC540"/>
  <c r="BB540"/>
  <c r="BA540"/>
  <c r="AY540"/>
  <c r="AX540"/>
  <c r="AW540"/>
  <c r="AV540"/>
  <c r="AU540"/>
  <c r="AT540"/>
  <c r="AS540"/>
  <c r="AR540"/>
  <c r="AQ540"/>
  <c r="AP540"/>
  <c r="AO540"/>
  <c r="BJ539"/>
  <c r="BI539"/>
  <c r="AN539"/>
  <c r="AY539" s="1"/>
  <c r="AM539"/>
  <c r="AX539" s="1"/>
  <c r="BJ538"/>
  <c r="AY538"/>
  <c r="AX538"/>
  <c r="AN538"/>
  <c r="AM538"/>
  <c r="BI538" s="1"/>
  <c r="BI537"/>
  <c r="AN537"/>
  <c r="AM537"/>
  <c r="AX537" s="1"/>
  <c r="BJ536"/>
  <c r="AY536"/>
  <c r="AN536"/>
  <c r="AM536"/>
  <c r="BJ535"/>
  <c r="BI535"/>
  <c r="AN535"/>
  <c r="AY535" s="1"/>
  <c r="AM535"/>
  <c r="AX535" s="1"/>
  <c r="BJ534"/>
  <c r="AY534"/>
  <c r="AN534"/>
  <c r="AM534"/>
  <c r="BI534" s="1"/>
  <c r="BI533"/>
  <c r="AN533"/>
  <c r="AY533" s="1"/>
  <c r="AM533"/>
  <c r="AX533" s="1"/>
  <c r="BJ532"/>
  <c r="BI532"/>
  <c r="BH532"/>
  <c r="BG532"/>
  <c r="BF532"/>
  <c r="BE532"/>
  <c r="BD532"/>
  <c r="BC532"/>
  <c r="BB532"/>
  <c r="BA532"/>
  <c r="AY532"/>
  <c r="AX532"/>
  <c r="AW532"/>
  <c r="AV532"/>
  <c r="AU532"/>
  <c r="AT532"/>
  <c r="AS532"/>
  <c r="AR532"/>
  <c r="AQ532"/>
  <c r="AP532"/>
  <c r="AO532"/>
  <c r="AN532"/>
  <c r="C532"/>
  <c r="K532" s="1"/>
  <c r="BI531"/>
  <c r="BH531"/>
  <c r="BG531"/>
  <c r="BF531"/>
  <c r="BE531"/>
  <c r="BD531"/>
  <c r="BC531"/>
  <c r="BB531"/>
  <c r="BA531"/>
  <c r="AX531"/>
  <c r="AW531"/>
  <c r="AV531"/>
  <c r="AU531"/>
  <c r="AT531"/>
  <c r="AS531"/>
  <c r="AR531"/>
  <c r="AQ531"/>
  <c r="AP531"/>
  <c r="AN531"/>
  <c r="BJ530"/>
  <c r="AY530"/>
  <c r="AN530"/>
  <c r="AM530"/>
  <c r="AN529"/>
  <c r="BJ529" s="1"/>
  <c r="AM529"/>
  <c r="AX529" s="1"/>
  <c r="BJ528"/>
  <c r="AY528"/>
  <c r="AN528"/>
  <c r="AM528"/>
  <c r="AN527"/>
  <c r="BJ527" s="1"/>
  <c r="AM527"/>
  <c r="AX527" s="1"/>
  <c r="BJ526"/>
  <c r="AY526"/>
  <c r="AN526"/>
  <c r="AM526"/>
  <c r="AN525"/>
  <c r="BJ525" s="1"/>
  <c r="AM525"/>
  <c r="AX525" s="1"/>
  <c r="BJ524"/>
  <c r="AY524"/>
  <c r="AN524"/>
  <c r="AM524"/>
  <c r="BJ523"/>
  <c r="BI523"/>
  <c r="BH523"/>
  <c r="BG523"/>
  <c r="BF523"/>
  <c r="BE523"/>
  <c r="BD523"/>
  <c r="BC523"/>
  <c r="BB523"/>
  <c r="BA523"/>
  <c r="AY523"/>
  <c r="AX523"/>
  <c r="AW523"/>
  <c r="AV523"/>
  <c r="AU523"/>
  <c r="AT523"/>
  <c r="AS523"/>
  <c r="AR523"/>
  <c r="AQ523"/>
  <c r="AP523"/>
  <c r="AO523"/>
  <c r="K523"/>
  <c r="F523"/>
  <c r="C523"/>
  <c r="J523" s="1"/>
  <c r="BJ522"/>
  <c r="BI522"/>
  <c r="BH522"/>
  <c r="BG522"/>
  <c r="BF522"/>
  <c r="BE522"/>
  <c r="BD522"/>
  <c r="BC522"/>
  <c r="BB522"/>
  <c r="BA522"/>
  <c r="AY522"/>
  <c r="AX522"/>
  <c r="AW522"/>
  <c r="AV522"/>
  <c r="AU522"/>
  <c r="AT522"/>
  <c r="AS522"/>
  <c r="AR522"/>
  <c r="AQ522"/>
  <c r="AP522"/>
  <c r="AO522"/>
  <c r="BJ521"/>
  <c r="AY521"/>
  <c r="AX521"/>
  <c r="AN521"/>
  <c r="AM521"/>
  <c r="BI521" s="1"/>
  <c r="C521"/>
  <c r="AN520"/>
  <c r="BJ520" s="1"/>
  <c r="AM520"/>
  <c r="AX520" s="1"/>
  <c r="H520"/>
  <c r="AI520" s="1"/>
  <c r="B520"/>
  <c r="BJ519"/>
  <c r="AY519"/>
  <c r="AX519"/>
  <c r="AN519"/>
  <c r="AM519"/>
  <c r="BI519" s="1"/>
  <c r="AN518"/>
  <c r="BJ518" s="1"/>
  <c r="AM518"/>
  <c r="AX518" s="1"/>
  <c r="B518"/>
  <c r="BJ517"/>
  <c r="AY517"/>
  <c r="AX517"/>
  <c r="AN517"/>
  <c r="AM517"/>
  <c r="BI517" s="1"/>
  <c r="AN516"/>
  <c r="BJ516" s="1"/>
  <c r="AM516"/>
  <c r="AX516" s="1"/>
  <c r="B516"/>
  <c r="H516" s="1"/>
  <c r="AI516" s="1"/>
  <c r="BJ515"/>
  <c r="AY515"/>
  <c r="AX515"/>
  <c r="AN515"/>
  <c r="AM515"/>
  <c r="BI515" s="1"/>
  <c r="BJ514"/>
  <c r="BI514"/>
  <c r="BH514"/>
  <c r="BG514"/>
  <c r="BF514"/>
  <c r="BE514"/>
  <c r="BD514"/>
  <c r="BC514"/>
  <c r="BB514"/>
  <c r="BA514"/>
  <c r="AY514"/>
  <c r="AX514"/>
  <c r="AW514"/>
  <c r="AV514"/>
  <c r="AU514"/>
  <c r="AT514"/>
  <c r="AS514"/>
  <c r="AR514"/>
  <c r="AQ514"/>
  <c r="AP514"/>
  <c r="AO514"/>
  <c r="J514"/>
  <c r="G514"/>
  <c r="D514"/>
  <c r="C514"/>
  <c r="B514"/>
  <c r="B521" s="1"/>
  <c r="BJ513"/>
  <c r="BI513"/>
  <c r="BH513"/>
  <c r="BG513"/>
  <c r="BF513"/>
  <c r="BE513"/>
  <c r="BD513"/>
  <c r="BC513"/>
  <c r="BB513"/>
  <c r="BA513"/>
  <c r="AY513"/>
  <c r="AX513"/>
  <c r="AW513"/>
  <c r="AV513"/>
  <c r="AU513"/>
  <c r="AT513"/>
  <c r="AS513"/>
  <c r="AR513"/>
  <c r="AQ513"/>
  <c r="AP513"/>
  <c r="AO513"/>
  <c r="BJ512"/>
  <c r="AY512"/>
  <c r="AN512"/>
  <c r="AM512"/>
  <c r="BI512" s="1"/>
  <c r="AN511"/>
  <c r="BJ511" s="1"/>
  <c r="AM511"/>
  <c r="AX511" s="1"/>
  <c r="BJ510"/>
  <c r="AY510"/>
  <c r="AN510"/>
  <c r="AM510"/>
  <c r="BI510" s="1"/>
  <c r="AN509"/>
  <c r="BJ509" s="1"/>
  <c r="AM509"/>
  <c r="AX509" s="1"/>
  <c r="BJ508"/>
  <c r="AY508"/>
  <c r="AN508"/>
  <c r="AM508"/>
  <c r="BI508" s="1"/>
  <c r="AN507"/>
  <c r="BJ507" s="1"/>
  <c r="AM507"/>
  <c r="AX507" s="1"/>
  <c r="BJ506"/>
  <c r="AY506"/>
  <c r="AN506"/>
  <c r="AM506"/>
  <c r="BI506" s="1"/>
  <c r="BJ505"/>
  <c r="BI505"/>
  <c r="BH505"/>
  <c r="BG505"/>
  <c r="BF505"/>
  <c r="BE505"/>
  <c r="BD505"/>
  <c r="BC505"/>
  <c r="BB505"/>
  <c r="BA505"/>
  <c r="AY505"/>
  <c r="AX505"/>
  <c r="AW505"/>
  <c r="AV505"/>
  <c r="AU505"/>
  <c r="AT505"/>
  <c r="AS505"/>
  <c r="AR505"/>
  <c r="AQ505"/>
  <c r="AP505"/>
  <c r="AO505"/>
  <c r="H505"/>
  <c r="C505"/>
  <c r="BJ504"/>
  <c r="BI504"/>
  <c r="BH504"/>
  <c r="BG504"/>
  <c r="BF504"/>
  <c r="BE504"/>
  <c r="BD504"/>
  <c r="BC504"/>
  <c r="BB504"/>
  <c r="BA504"/>
  <c r="AY504"/>
  <c r="AX504"/>
  <c r="AW504"/>
  <c r="AV504"/>
  <c r="AU504"/>
  <c r="AT504"/>
  <c r="AS504"/>
  <c r="AR504"/>
  <c r="AQ504"/>
  <c r="AP504"/>
  <c r="AO504"/>
  <c r="BJ503"/>
  <c r="AY503"/>
  <c r="AX503"/>
  <c r="AN503"/>
  <c r="AM503"/>
  <c r="BI503" s="1"/>
  <c r="AY502"/>
  <c r="AN502"/>
  <c r="BJ502" s="1"/>
  <c r="AM502"/>
  <c r="AX502" s="1"/>
  <c r="BJ501"/>
  <c r="AY501"/>
  <c r="AX501"/>
  <c r="AN501"/>
  <c r="AM501"/>
  <c r="BI501" s="1"/>
  <c r="AN500"/>
  <c r="AM500"/>
  <c r="AX500" s="1"/>
  <c r="BJ499"/>
  <c r="AN499"/>
  <c r="AY499" s="1"/>
  <c r="AM499"/>
  <c r="AX499" s="1"/>
  <c r="BJ498"/>
  <c r="AY498"/>
  <c r="AN498"/>
  <c r="AM498"/>
  <c r="BJ497"/>
  <c r="BI497"/>
  <c r="AN497"/>
  <c r="AY497" s="1"/>
  <c r="AM497"/>
  <c r="AX497" s="1"/>
  <c r="B497"/>
  <c r="BJ496"/>
  <c r="BI496"/>
  <c r="BH496"/>
  <c r="BG496"/>
  <c r="BF496"/>
  <c r="BE496"/>
  <c r="BD496"/>
  <c r="BC496"/>
  <c r="BB496"/>
  <c r="BA496"/>
  <c r="AY496"/>
  <c r="AX496"/>
  <c r="AW496"/>
  <c r="AV496"/>
  <c r="AU496"/>
  <c r="AT496"/>
  <c r="AS496"/>
  <c r="AR496"/>
  <c r="AQ496"/>
  <c r="AP496"/>
  <c r="AO496"/>
  <c r="J496"/>
  <c r="I496"/>
  <c r="H496"/>
  <c r="F496"/>
  <c r="E496"/>
  <c r="D496"/>
  <c r="C496"/>
  <c r="K496" s="1"/>
  <c r="B496"/>
  <c r="B499" s="1"/>
  <c r="BJ495"/>
  <c r="BI495"/>
  <c r="BH495"/>
  <c r="BG495"/>
  <c r="BF495"/>
  <c r="BE495"/>
  <c r="BD495"/>
  <c r="BC495"/>
  <c r="BB495"/>
  <c r="BA495"/>
  <c r="AY495"/>
  <c r="AX495"/>
  <c r="AW495"/>
  <c r="AV495"/>
  <c r="AU495"/>
  <c r="AT495"/>
  <c r="AS495"/>
  <c r="AR495"/>
  <c r="AQ495"/>
  <c r="AP495"/>
  <c r="AO495"/>
  <c r="BJ494"/>
  <c r="BI494"/>
  <c r="AN494"/>
  <c r="AY494" s="1"/>
  <c r="AM494"/>
  <c r="AX494" s="1"/>
  <c r="B494"/>
  <c r="BJ493"/>
  <c r="AY493"/>
  <c r="AN493"/>
  <c r="AM493"/>
  <c r="BJ492"/>
  <c r="BI492"/>
  <c r="AN492"/>
  <c r="AY492" s="1"/>
  <c r="AM492"/>
  <c r="AX492" s="1"/>
  <c r="BJ491"/>
  <c r="AY491"/>
  <c r="AN491"/>
  <c r="AM491"/>
  <c r="BJ490"/>
  <c r="BI490"/>
  <c r="AN490"/>
  <c r="AY490" s="1"/>
  <c r="AM490"/>
  <c r="AX490" s="1"/>
  <c r="B490"/>
  <c r="BJ489"/>
  <c r="AY489"/>
  <c r="AN489"/>
  <c r="AM489"/>
  <c r="BJ488"/>
  <c r="BI488"/>
  <c r="AN488"/>
  <c r="AY488" s="1"/>
  <c r="AM488"/>
  <c r="AX488" s="1"/>
  <c r="BJ487"/>
  <c r="BI487"/>
  <c r="BH487"/>
  <c r="BG487"/>
  <c r="BF487"/>
  <c r="BE487"/>
  <c r="BD487"/>
  <c r="BC487"/>
  <c r="BB487"/>
  <c r="BA487"/>
  <c r="AY487"/>
  <c r="AX487"/>
  <c r="AW487"/>
  <c r="AV487"/>
  <c r="AU487"/>
  <c r="AT487"/>
  <c r="AS487"/>
  <c r="AR487"/>
  <c r="AQ487"/>
  <c r="AP487"/>
  <c r="AO487"/>
  <c r="J487"/>
  <c r="I487"/>
  <c r="H487"/>
  <c r="F487"/>
  <c r="E487"/>
  <c r="D487"/>
  <c r="C487"/>
  <c r="K487" s="1"/>
  <c r="B487"/>
  <c r="B492" s="1"/>
  <c r="BJ486"/>
  <c r="BI486"/>
  <c r="BH486"/>
  <c r="BG486"/>
  <c r="BF486"/>
  <c r="BE486"/>
  <c r="BD486"/>
  <c r="BC486"/>
  <c r="BB486"/>
  <c r="BA486"/>
  <c r="AY486"/>
  <c r="AX486"/>
  <c r="AW486"/>
  <c r="AV486"/>
  <c r="AU486"/>
  <c r="AT486"/>
  <c r="AS486"/>
  <c r="AR486"/>
  <c r="AQ486"/>
  <c r="AP486"/>
  <c r="AO486"/>
  <c r="BJ485"/>
  <c r="BI485"/>
  <c r="AN485"/>
  <c r="AY485" s="1"/>
  <c r="AM485"/>
  <c r="AX485" s="1"/>
  <c r="BJ484"/>
  <c r="AY484"/>
  <c r="AN484"/>
  <c r="AM484"/>
  <c r="BJ483"/>
  <c r="BI483"/>
  <c r="AN483"/>
  <c r="AY483" s="1"/>
  <c r="AM483"/>
  <c r="AX483" s="1"/>
  <c r="B483"/>
  <c r="BJ482"/>
  <c r="AY482"/>
  <c r="AN482"/>
  <c r="AM482"/>
  <c r="BJ481"/>
  <c r="BI481"/>
  <c r="AN481"/>
  <c r="AY481" s="1"/>
  <c r="AM481"/>
  <c r="AX481" s="1"/>
  <c r="BJ480"/>
  <c r="AY480"/>
  <c r="AN480"/>
  <c r="AM480"/>
  <c r="BJ479"/>
  <c r="BI479"/>
  <c r="AN479"/>
  <c r="AY479" s="1"/>
  <c r="AM479"/>
  <c r="AX479" s="1"/>
  <c r="B479"/>
  <c r="BJ478"/>
  <c r="BI478"/>
  <c r="BH478"/>
  <c r="BG478"/>
  <c r="BF478"/>
  <c r="BE478"/>
  <c r="BD478"/>
  <c r="BC478"/>
  <c r="BB478"/>
  <c r="BA478"/>
  <c r="AY478"/>
  <c r="AX478"/>
  <c r="AW478"/>
  <c r="AV478"/>
  <c r="AU478"/>
  <c r="AT478"/>
  <c r="AS478"/>
  <c r="AR478"/>
  <c r="AQ478"/>
  <c r="AP478"/>
  <c r="AO478"/>
  <c r="J478"/>
  <c r="I478"/>
  <c r="H478"/>
  <c r="F478"/>
  <c r="E478"/>
  <c r="D478"/>
  <c r="C478"/>
  <c r="K478" s="1"/>
  <c r="B478"/>
  <c r="B485" s="1"/>
  <c r="BJ477"/>
  <c r="BI477"/>
  <c r="BH477"/>
  <c r="BG477"/>
  <c r="BF477"/>
  <c r="BE477"/>
  <c r="BD477"/>
  <c r="BC477"/>
  <c r="BB477"/>
  <c r="BA477"/>
  <c r="AY477"/>
  <c r="AX477"/>
  <c r="AW477"/>
  <c r="AV477"/>
  <c r="AU477"/>
  <c r="AT477"/>
  <c r="AS477"/>
  <c r="AR477"/>
  <c r="AQ477"/>
  <c r="AP477"/>
  <c r="AO477"/>
  <c r="BJ476"/>
  <c r="BI476"/>
  <c r="AN476"/>
  <c r="AY476" s="1"/>
  <c r="AM476"/>
  <c r="AX476" s="1"/>
  <c r="B476"/>
  <c r="BJ475"/>
  <c r="AY475"/>
  <c r="AN475"/>
  <c r="AM475"/>
  <c r="BJ474"/>
  <c r="BI474"/>
  <c r="AN474"/>
  <c r="AY474" s="1"/>
  <c r="AM474"/>
  <c r="AX474" s="1"/>
  <c r="BJ473"/>
  <c r="AY473"/>
  <c r="AN473"/>
  <c r="AM473"/>
  <c r="BJ472"/>
  <c r="BI472"/>
  <c r="AN472"/>
  <c r="AY472" s="1"/>
  <c r="AM472"/>
  <c r="AX472" s="1"/>
  <c r="B472"/>
  <c r="BJ471"/>
  <c r="AY471"/>
  <c r="AN471"/>
  <c r="AM471"/>
  <c r="BJ470"/>
  <c r="BI470"/>
  <c r="AN470"/>
  <c r="AY470" s="1"/>
  <c r="AM470"/>
  <c r="AX470" s="1"/>
  <c r="BJ469"/>
  <c r="BI469"/>
  <c r="BH469"/>
  <c r="BG469"/>
  <c r="BF469"/>
  <c r="BE469"/>
  <c r="BD469"/>
  <c r="BC469"/>
  <c r="BB469"/>
  <c r="BA469"/>
  <c r="AY469"/>
  <c r="AX469"/>
  <c r="AW469"/>
  <c r="AV469"/>
  <c r="AU469"/>
  <c r="AT469"/>
  <c r="AS469"/>
  <c r="AR469"/>
  <c r="AQ469"/>
  <c r="AP469"/>
  <c r="AO469"/>
  <c r="J469"/>
  <c r="I469"/>
  <c r="H469"/>
  <c r="F469"/>
  <c r="E469"/>
  <c r="D469"/>
  <c r="C469"/>
  <c r="K469" s="1"/>
  <c r="B469"/>
  <c r="B474" s="1"/>
  <c r="BJ468"/>
  <c r="BI468"/>
  <c r="BH468"/>
  <c r="BG468"/>
  <c r="BF468"/>
  <c r="BE468"/>
  <c r="BD468"/>
  <c r="BC468"/>
  <c r="BB468"/>
  <c r="BA468"/>
  <c r="AY468"/>
  <c r="AX468"/>
  <c r="AW468"/>
  <c r="AV468"/>
  <c r="AU468"/>
  <c r="AT468"/>
  <c r="AS468"/>
  <c r="AR468"/>
  <c r="AQ468"/>
  <c r="AP468"/>
  <c r="AO468"/>
  <c r="BJ467"/>
  <c r="BI467"/>
  <c r="AN467"/>
  <c r="AY467" s="1"/>
  <c r="AM467"/>
  <c r="AX467" s="1"/>
  <c r="BJ466"/>
  <c r="AY466"/>
  <c r="AN466"/>
  <c r="AM466"/>
  <c r="BJ465"/>
  <c r="BI465"/>
  <c r="AN465"/>
  <c r="AY465" s="1"/>
  <c r="AM465"/>
  <c r="AX465" s="1"/>
  <c r="B465"/>
  <c r="BJ464"/>
  <c r="AY464"/>
  <c r="AN464"/>
  <c r="AM464"/>
  <c r="BJ463"/>
  <c r="BI463"/>
  <c r="AN463"/>
  <c r="AY463" s="1"/>
  <c r="AM463"/>
  <c r="AX463" s="1"/>
  <c r="BJ462"/>
  <c r="AY462"/>
  <c r="AN462"/>
  <c r="AM462"/>
  <c r="BI462" s="1"/>
  <c r="BI461"/>
  <c r="AN461"/>
  <c r="AM461"/>
  <c r="AX461" s="1"/>
  <c r="BJ460"/>
  <c r="BI460"/>
  <c r="BH460"/>
  <c r="BG460"/>
  <c r="BF460"/>
  <c r="BE460"/>
  <c r="BD460"/>
  <c r="BC460"/>
  <c r="BB460"/>
  <c r="BA460"/>
  <c r="AY460"/>
  <c r="AX460"/>
  <c r="AW460"/>
  <c r="AV460"/>
  <c r="AU460"/>
  <c r="AT460"/>
  <c r="AS460"/>
  <c r="AR460"/>
  <c r="AQ460"/>
  <c r="AP460"/>
  <c r="AO460"/>
  <c r="J460"/>
  <c r="I460"/>
  <c r="H460"/>
  <c r="F460"/>
  <c r="E460"/>
  <c r="D460"/>
  <c r="C460"/>
  <c r="K460" s="1"/>
  <c r="B460"/>
  <c r="BJ459"/>
  <c r="BI459"/>
  <c r="BH459"/>
  <c r="BG459"/>
  <c r="BF459"/>
  <c r="BE459"/>
  <c r="BD459"/>
  <c r="BC459"/>
  <c r="BB459"/>
  <c r="BA459"/>
  <c r="AY459"/>
  <c r="AX459"/>
  <c r="AW459"/>
  <c r="AV459"/>
  <c r="AU459"/>
  <c r="AT459"/>
  <c r="AS459"/>
  <c r="AR459"/>
  <c r="AQ459"/>
  <c r="AP459"/>
  <c r="AO459"/>
  <c r="BJ458"/>
  <c r="BI458"/>
  <c r="AN458"/>
  <c r="AY458" s="1"/>
  <c r="AM458"/>
  <c r="AX458" s="1"/>
  <c r="B458"/>
  <c r="BJ457"/>
  <c r="AY457"/>
  <c r="AX457"/>
  <c r="AN457"/>
  <c r="AM457"/>
  <c r="BI457" s="1"/>
  <c r="BJ456"/>
  <c r="BI456"/>
  <c r="AN456"/>
  <c r="AY456" s="1"/>
  <c r="AM456"/>
  <c r="AX456" s="1"/>
  <c r="BJ455"/>
  <c r="AY455"/>
  <c r="AN455"/>
  <c r="AM455"/>
  <c r="BI455" s="1"/>
  <c r="BI454"/>
  <c r="AN454"/>
  <c r="AM454"/>
  <c r="AX454" s="1"/>
  <c r="BJ453"/>
  <c r="AY453"/>
  <c r="AN453"/>
  <c r="AM453"/>
  <c r="BI452"/>
  <c r="AN452"/>
  <c r="AY452" s="1"/>
  <c r="AM452"/>
  <c r="AX452" s="1"/>
  <c r="B452"/>
  <c r="BJ451"/>
  <c r="BI451"/>
  <c r="BH451"/>
  <c r="BG451"/>
  <c r="BF451"/>
  <c r="BE451"/>
  <c r="BD451"/>
  <c r="BC451"/>
  <c r="BB451"/>
  <c r="BA451"/>
  <c r="AY451"/>
  <c r="AX451"/>
  <c r="AW451"/>
  <c r="AV451"/>
  <c r="AU451"/>
  <c r="AT451"/>
  <c r="AS451"/>
  <c r="AR451"/>
  <c r="AQ451"/>
  <c r="AP451"/>
  <c r="AO451"/>
  <c r="J451"/>
  <c r="I451"/>
  <c r="H451"/>
  <c r="F451"/>
  <c r="E451"/>
  <c r="D451"/>
  <c r="C451"/>
  <c r="K451" s="1"/>
  <c r="B451"/>
  <c r="B454" s="1"/>
  <c r="BJ450"/>
  <c r="BI450"/>
  <c r="BH450"/>
  <c r="BG450"/>
  <c r="BF450"/>
  <c r="BE450"/>
  <c r="BD450"/>
  <c r="BC450"/>
  <c r="BB450"/>
  <c r="BA450"/>
  <c r="AY450"/>
  <c r="AX450"/>
  <c r="AW450"/>
  <c r="AV450"/>
  <c r="AU450"/>
  <c r="AT450"/>
  <c r="AS450"/>
  <c r="AR450"/>
  <c r="AQ450"/>
  <c r="AP450"/>
  <c r="AO450"/>
  <c r="BJ449"/>
  <c r="BI449"/>
  <c r="AN449"/>
  <c r="AY449" s="1"/>
  <c r="AM449"/>
  <c r="AX449" s="1"/>
  <c r="BJ448"/>
  <c r="AY448"/>
  <c r="AN448"/>
  <c r="AM448"/>
  <c r="AN447"/>
  <c r="BJ447" s="1"/>
  <c r="AM447"/>
  <c r="BJ446"/>
  <c r="AY446"/>
  <c r="AN446"/>
  <c r="AM446"/>
  <c r="AN445"/>
  <c r="BJ445" s="1"/>
  <c r="AM445"/>
  <c r="BJ444"/>
  <c r="AY444"/>
  <c r="AN444"/>
  <c r="AM444"/>
  <c r="AN443"/>
  <c r="BJ443" s="1"/>
  <c r="AM443"/>
  <c r="BJ442"/>
  <c r="BI442"/>
  <c r="BH442"/>
  <c r="BG442"/>
  <c r="BF442"/>
  <c r="BE442"/>
  <c r="BD442"/>
  <c r="BC442"/>
  <c r="BB442"/>
  <c r="BA442"/>
  <c r="AY442"/>
  <c r="AX442"/>
  <c r="AW442"/>
  <c r="AV442"/>
  <c r="AU442"/>
  <c r="AT442"/>
  <c r="AS442"/>
  <c r="AR442"/>
  <c r="AQ442"/>
  <c r="AP442"/>
  <c r="AO442"/>
  <c r="J442"/>
  <c r="I442"/>
  <c r="H442"/>
  <c r="F442"/>
  <c r="E442"/>
  <c r="D442"/>
  <c r="C442"/>
  <c r="K442" s="1"/>
  <c r="B442"/>
  <c r="B449" s="1"/>
  <c r="BJ441"/>
  <c r="BI441"/>
  <c r="BH441"/>
  <c r="BG441"/>
  <c r="BF441"/>
  <c r="BE441"/>
  <c r="BD441"/>
  <c r="BC441"/>
  <c r="BB441"/>
  <c r="BA441"/>
  <c r="AY441"/>
  <c r="AX441"/>
  <c r="AW441"/>
  <c r="AV441"/>
  <c r="AU441"/>
  <c r="AT441"/>
  <c r="AS441"/>
  <c r="AR441"/>
  <c r="AQ441"/>
  <c r="AP441"/>
  <c r="AO441"/>
  <c r="AN440"/>
  <c r="BJ440" s="1"/>
  <c r="AM440"/>
  <c r="AX440" s="1"/>
  <c r="B440"/>
  <c r="BJ439"/>
  <c r="AY439"/>
  <c r="AN439"/>
  <c r="AM439"/>
  <c r="BI439" s="1"/>
  <c r="B439"/>
  <c r="AN438"/>
  <c r="BJ438" s="1"/>
  <c r="AM438"/>
  <c r="AX438" s="1"/>
  <c r="B438"/>
  <c r="BJ437"/>
  <c r="AY437"/>
  <c r="AN437"/>
  <c r="AM437"/>
  <c r="BI437" s="1"/>
  <c r="B437"/>
  <c r="AN436"/>
  <c r="BJ436" s="1"/>
  <c r="AM436"/>
  <c r="AX436" s="1"/>
  <c r="B436"/>
  <c r="BJ435"/>
  <c r="AY435"/>
  <c r="AN435"/>
  <c r="AM435"/>
  <c r="BI435" s="1"/>
  <c r="B435"/>
  <c r="AN434"/>
  <c r="BJ434" s="1"/>
  <c r="AM434"/>
  <c r="AX434" s="1"/>
  <c r="B434"/>
  <c r="BJ433"/>
  <c r="BI433"/>
  <c r="BH433"/>
  <c r="BG433"/>
  <c r="BF433"/>
  <c r="BE433"/>
  <c r="BD433"/>
  <c r="BC433"/>
  <c r="BB433"/>
  <c r="BA433"/>
  <c r="AY433"/>
  <c r="AX433"/>
  <c r="AW433"/>
  <c r="AV433"/>
  <c r="AU433"/>
  <c r="AT433"/>
  <c r="AS433"/>
  <c r="AR433"/>
  <c r="AQ433"/>
  <c r="AP433"/>
  <c r="AO433"/>
  <c r="J433"/>
  <c r="I433"/>
  <c r="H433"/>
  <c r="F433"/>
  <c r="E433"/>
  <c r="D433"/>
  <c r="C433"/>
  <c r="K433" s="1"/>
  <c r="B433"/>
  <c r="BJ432"/>
  <c r="BI432"/>
  <c r="BH432"/>
  <c r="BG432"/>
  <c r="BF432"/>
  <c r="BE432"/>
  <c r="BD432"/>
  <c r="BC432"/>
  <c r="BB432"/>
  <c r="BA432"/>
  <c r="AY432"/>
  <c r="AX432"/>
  <c r="AW432"/>
  <c r="AV432"/>
  <c r="AU432"/>
  <c r="AT432"/>
  <c r="AS432"/>
  <c r="AR432"/>
  <c r="AQ432"/>
  <c r="AP432"/>
  <c r="AO432"/>
  <c r="AN431"/>
  <c r="BJ431" s="1"/>
  <c r="AM431"/>
  <c r="AX431" s="1"/>
  <c r="BJ430"/>
  <c r="AY430"/>
  <c r="AX430"/>
  <c r="AN430"/>
  <c r="AM430"/>
  <c r="BI430" s="1"/>
  <c r="B430"/>
  <c r="AN429"/>
  <c r="BJ429" s="1"/>
  <c r="AM429"/>
  <c r="AX429" s="1"/>
  <c r="BJ428"/>
  <c r="AY428"/>
  <c r="AX428"/>
  <c r="AN428"/>
  <c r="AM428"/>
  <c r="BI428" s="1"/>
  <c r="B428"/>
  <c r="AN427"/>
  <c r="BJ427" s="1"/>
  <c r="AM427"/>
  <c r="AX427" s="1"/>
  <c r="BJ426"/>
  <c r="AY426"/>
  <c r="AX426"/>
  <c r="AN426"/>
  <c r="AM426"/>
  <c r="BI426" s="1"/>
  <c r="B426"/>
  <c r="AN425"/>
  <c r="BJ425" s="1"/>
  <c r="AM425"/>
  <c r="AX425" s="1"/>
  <c r="BJ424"/>
  <c r="BI424"/>
  <c r="BH424"/>
  <c r="BG424"/>
  <c r="BF424"/>
  <c r="BE424"/>
  <c r="BD424"/>
  <c r="BC424"/>
  <c r="BB424"/>
  <c r="BA424"/>
  <c r="AY424"/>
  <c r="AX424"/>
  <c r="AW424"/>
  <c r="AV424"/>
  <c r="AU424"/>
  <c r="AT424"/>
  <c r="AS424"/>
  <c r="AR424"/>
  <c r="AQ424"/>
  <c r="AP424"/>
  <c r="AO424"/>
  <c r="J424"/>
  <c r="I424"/>
  <c r="H424"/>
  <c r="F424"/>
  <c r="E424"/>
  <c r="D424"/>
  <c r="C424"/>
  <c r="K424" s="1"/>
  <c r="B424"/>
  <c r="B431" s="1"/>
  <c r="BJ423"/>
  <c r="BI423"/>
  <c r="BH423"/>
  <c r="BG423"/>
  <c r="BF423"/>
  <c r="BE423"/>
  <c r="BD423"/>
  <c r="BC423"/>
  <c r="BB423"/>
  <c r="BA423"/>
  <c r="AY423"/>
  <c r="AX423"/>
  <c r="AW423"/>
  <c r="AV423"/>
  <c r="AU423"/>
  <c r="AT423"/>
  <c r="AS423"/>
  <c r="AR423"/>
  <c r="AQ423"/>
  <c r="AP423"/>
  <c r="AO423"/>
  <c r="AY422"/>
  <c r="AN422"/>
  <c r="BJ422" s="1"/>
  <c r="AM422"/>
  <c r="AX422" s="1"/>
  <c r="BJ421"/>
  <c r="AY421"/>
  <c r="AX421"/>
  <c r="AN421"/>
  <c r="AM421"/>
  <c r="BI421" s="1"/>
  <c r="AN420"/>
  <c r="BJ420" s="1"/>
  <c r="AM420"/>
  <c r="AX420" s="1"/>
  <c r="BJ419"/>
  <c r="AY419"/>
  <c r="AX419"/>
  <c r="AN419"/>
  <c r="AM419"/>
  <c r="BI419" s="1"/>
  <c r="BJ418"/>
  <c r="AN418"/>
  <c r="AY418" s="1"/>
  <c r="AM418"/>
  <c r="AX418" s="1"/>
  <c r="BJ417"/>
  <c r="AY417"/>
  <c r="AX417"/>
  <c r="AN417"/>
  <c r="AM417"/>
  <c r="BI417" s="1"/>
  <c r="AY416"/>
  <c r="AN416"/>
  <c r="BJ416" s="1"/>
  <c r="AM416"/>
  <c r="AX416" s="1"/>
  <c r="BJ415"/>
  <c r="BI415"/>
  <c r="BH415"/>
  <c r="BG415"/>
  <c r="BF415"/>
  <c r="BE415"/>
  <c r="BD415"/>
  <c r="BC415"/>
  <c r="BB415"/>
  <c r="BA415"/>
  <c r="AY415"/>
  <c r="AX415"/>
  <c r="AW415"/>
  <c r="AV415"/>
  <c r="AU415"/>
  <c r="AT415"/>
  <c r="AS415"/>
  <c r="AR415"/>
  <c r="AQ415"/>
  <c r="AP415"/>
  <c r="AO415"/>
  <c r="J415"/>
  <c r="I415"/>
  <c r="H415"/>
  <c r="F415"/>
  <c r="E415"/>
  <c r="D415"/>
  <c r="C415"/>
  <c r="K415" s="1"/>
  <c r="B415"/>
  <c r="BJ414"/>
  <c r="BI414"/>
  <c r="BH414"/>
  <c r="BG414"/>
  <c r="BF414"/>
  <c r="BE414"/>
  <c r="BD414"/>
  <c r="BC414"/>
  <c r="BB414"/>
  <c r="BA414"/>
  <c r="AY414"/>
  <c r="AX414"/>
  <c r="AW414"/>
  <c r="AV414"/>
  <c r="AU414"/>
  <c r="AT414"/>
  <c r="AS414"/>
  <c r="AR414"/>
  <c r="AQ414"/>
  <c r="AP414"/>
  <c r="AO414"/>
  <c r="BJ413"/>
  <c r="BI413"/>
  <c r="AY413"/>
  <c r="AN413"/>
  <c r="AM413"/>
  <c r="AX413" s="1"/>
  <c r="AY412"/>
  <c r="AN412"/>
  <c r="BJ412" s="1"/>
  <c r="AM412"/>
  <c r="BJ411"/>
  <c r="BI411"/>
  <c r="AX411"/>
  <c r="AN411"/>
  <c r="AY411" s="1"/>
  <c r="AM411"/>
  <c r="B411"/>
  <c r="AY410"/>
  <c r="AN410"/>
  <c r="BJ410" s="1"/>
  <c r="AM410"/>
  <c r="BJ409"/>
  <c r="BI409"/>
  <c r="AX409"/>
  <c r="AN409"/>
  <c r="AY409" s="1"/>
  <c r="AM409"/>
  <c r="AY408"/>
  <c r="AN408"/>
  <c r="BJ408" s="1"/>
  <c r="AM408"/>
  <c r="BJ407"/>
  <c r="BI407"/>
  <c r="AX407"/>
  <c r="AN407"/>
  <c r="AY407" s="1"/>
  <c r="AM407"/>
  <c r="B407"/>
  <c r="BJ406"/>
  <c r="BI406"/>
  <c r="BH406"/>
  <c r="BG406"/>
  <c r="BF406"/>
  <c r="BE406"/>
  <c r="BD406"/>
  <c r="BC406"/>
  <c r="BB406"/>
  <c r="BA406"/>
  <c r="AY406"/>
  <c r="AX406"/>
  <c r="AW406"/>
  <c r="AV406"/>
  <c r="AU406"/>
  <c r="AT406"/>
  <c r="AS406"/>
  <c r="AR406"/>
  <c r="AQ406"/>
  <c r="AP406"/>
  <c r="AO406"/>
  <c r="J406"/>
  <c r="F406"/>
  <c r="C406"/>
  <c r="I406" s="1"/>
  <c r="B406"/>
  <c r="BJ405"/>
  <c r="BI405"/>
  <c r="BH405"/>
  <c r="BG405"/>
  <c r="BF405"/>
  <c r="BE405"/>
  <c r="BD405"/>
  <c r="BC405"/>
  <c r="BB405"/>
  <c r="BA405"/>
  <c r="AY405"/>
  <c r="AX405"/>
  <c r="AW405"/>
  <c r="AV405"/>
  <c r="AU405"/>
  <c r="AT405"/>
  <c r="AS405"/>
  <c r="AR405"/>
  <c r="AQ405"/>
  <c r="AP405"/>
  <c r="AO405"/>
  <c r="BJ404"/>
  <c r="BI404"/>
  <c r="AX404"/>
  <c r="AN404"/>
  <c r="AY404" s="1"/>
  <c r="AM404"/>
  <c r="AY403"/>
  <c r="AN403"/>
  <c r="BJ403" s="1"/>
  <c r="AM403"/>
  <c r="BJ402"/>
  <c r="BI402"/>
  <c r="AX402"/>
  <c r="AN402"/>
  <c r="AY402" s="1"/>
  <c r="AM402"/>
  <c r="B402"/>
  <c r="AY401"/>
  <c r="AN401"/>
  <c r="BJ401" s="1"/>
  <c r="AM401"/>
  <c r="BJ400"/>
  <c r="BI400"/>
  <c r="AX400"/>
  <c r="AN400"/>
  <c r="AY400" s="1"/>
  <c r="AM400"/>
  <c r="AY399"/>
  <c r="AN399"/>
  <c r="BJ399" s="1"/>
  <c r="AM399"/>
  <c r="BJ398"/>
  <c r="BI398"/>
  <c r="AX398"/>
  <c r="AN398"/>
  <c r="AY398" s="1"/>
  <c r="AM398"/>
  <c r="B398"/>
  <c r="BJ397"/>
  <c r="BI397"/>
  <c r="BH397"/>
  <c r="BG397"/>
  <c r="BF397"/>
  <c r="BE397"/>
  <c r="BD397"/>
  <c r="BC397"/>
  <c r="BB397"/>
  <c r="BA397"/>
  <c r="AY397"/>
  <c r="AX397"/>
  <c r="AW397"/>
  <c r="AV397"/>
  <c r="AU397"/>
  <c r="AT397"/>
  <c r="AS397"/>
  <c r="AR397"/>
  <c r="AQ397"/>
  <c r="AP397"/>
  <c r="AO397"/>
  <c r="J397"/>
  <c r="F397"/>
  <c r="C397"/>
  <c r="I397" s="1"/>
  <c r="B397"/>
  <c r="B404" s="1"/>
  <c r="BJ396"/>
  <c r="BI396"/>
  <c r="BH396"/>
  <c r="BG396"/>
  <c r="BF396"/>
  <c r="BE396"/>
  <c r="BD396"/>
  <c r="BC396"/>
  <c r="BB396"/>
  <c r="BA396"/>
  <c r="AY396"/>
  <c r="AX396"/>
  <c r="AW396"/>
  <c r="AV396"/>
  <c r="AU396"/>
  <c r="AT396"/>
  <c r="AS396"/>
  <c r="AR396"/>
  <c r="AQ396"/>
  <c r="AP396"/>
  <c r="AO396"/>
  <c r="BJ395"/>
  <c r="BI395"/>
  <c r="AX395"/>
  <c r="AN395"/>
  <c r="AY395" s="1"/>
  <c r="AM395"/>
  <c r="AY394"/>
  <c r="AN394"/>
  <c r="BJ394" s="1"/>
  <c r="AM394"/>
  <c r="BJ393"/>
  <c r="BI393"/>
  <c r="AX393"/>
  <c r="AN393"/>
  <c r="AY393" s="1"/>
  <c r="AM393"/>
  <c r="AY392"/>
  <c r="AN392"/>
  <c r="BJ392" s="1"/>
  <c r="AM392"/>
  <c r="BJ391"/>
  <c r="BI391"/>
  <c r="AX391"/>
  <c r="AN391"/>
  <c r="AY391" s="1"/>
  <c r="AM391"/>
  <c r="AY390"/>
  <c r="AN390"/>
  <c r="BJ390" s="1"/>
  <c r="AM390"/>
  <c r="BJ389"/>
  <c r="BI389"/>
  <c r="AX389"/>
  <c r="AN389"/>
  <c r="AY389" s="1"/>
  <c r="AM389"/>
  <c r="BJ388"/>
  <c r="BI388"/>
  <c r="BH388"/>
  <c r="BG388"/>
  <c r="BF388"/>
  <c r="BE388"/>
  <c r="BD388"/>
  <c r="BC388"/>
  <c r="BB388"/>
  <c r="BA388"/>
  <c r="AY388"/>
  <c r="AX388"/>
  <c r="AW388"/>
  <c r="AV388"/>
  <c r="AU388"/>
  <c r="AT388"/>
  <c r="AS388"/>
  <c r="AR388"/>
  <c r="AQ388"/>
  <c r="AP388"/>
  <c r="AO388"/>
  <c r="J388"/>
  <c r="F388"/>
  <c r="C388"/>
  <c r="I388" s="1"/>
  <c r="B388"/>
  <c r="BJ387"/>
  <c r="BI387"/>
  <c r="BH387"/>
  <c r="BG387"/>
  <c r="BF387"/>
  <c r="BE387"/>
  <c r="BD387"/>
  <c r="BC387"/>
  <c r="BB387"/>
  <c r="BA387"/>
  <c r="AY387"/>
  <c r="AX387"/>
  <c r="AW387"/>
  <c r="AV387"/>
  <c r="AU387"/>
  <c r="AT387"/>
  <c r="AS387"/>
  <c r="AR387"/>
  <c r="AQ387"/>
  <c r="AP387"/>
  <c r="AO387"/>
  <c r="BJ386"/>
  <c r="BI386"/>
  <c r="AX386"/>
  <c r="AN386"/>
  <c r="AY386" s="1"/>
  <c r="AM386"/>
  <c r="B386"/>
  <c r="AY385"/>
  <c r="AN385"/>
  <c r="BJ385" s="1"/>
  <c r="AM385"/>
  <c r="BJ384"/>
  <c r="BI384"/>
  <c r="AX384"/>
  <c r="AN384"/>
  <c r="AY384" s="1"/>
  <c r="AM384"/>
  <c r="B384"/>
  <c r="AY383"/>
  <c r="AN383"/>
  <c r="BJ383" s="1"/>
  <c r="AM383"/>
  <c r="BJ382"/>
  <c r="BI382"/>
  <c r="AX382"/>
  <c r="AN382"/>
  <c r="AY382" s="1"/>
  <c r="AM382"/>
  <c r="B382"/>
  <c r="AY381"/>
  <c r="AN381"/>
  <c r="BJ381" s="1"/>
  <c r="AM381"/>
  <c r="BJ380"/>
  <c r="BI380"/>
  <c r="AX380"/>
  <c r="AN380"/>
  <c r="AY380" s="1"/>
  <c r="AM380"/>
  <c r="B380"/>
  <c r="BJ379"/>
  <c r="BI379"/>
  <c r="BH379"/>
  <c r="BG379"/>
  <c r="BF379"/>
  <c r="BE379"/>
  <c r="BD379"/>
  <c r="BC379"/>
  <c r="BB379"/>
  <c r="BA379"/>
  <c r="AY379"/>
  <c r="AX379"/>
  <c r="AW379"/>
  <c r="AV379"/>
  <c r="AU379"/>
  <c r="AT379"/>
  <c r="AS379"/>
  <c r="AR379"/>
  <c r="AQ379"/>
  <c r="AP379"/>
  <c r="AO379"/>
  <c r="J379"/>
  <c r="F379"/>
  <c r="C379"/>
  <c r="I379" s="1"/>
  <c r="B379"/>
  <c r="BJ378"/>
  <c r="BI378"/>
  <c r="BH378"/>
  <c r="BG378"/>
  <c r="BF378"/>
  <c r="BE378"/>
  <c r="BD378"/>
  <c r="BC378"/>
  <c r="BB378"/>
  <c r="BA378"/>
  <c r="AY378"/>
  <c r="AX378"/>
  <c r="AW378"/>
  <c r="AV378"/>
  <c r="AU378"/>
  <c r="AT378"/>
  <c r="AS378"/>
  <c r="AR378"/>
  <c r="AQ378"/>
  <c r="AP378"/>
  <c r="AO378"/>
  <c r="BJ377"/>
  <c r="BI377"/>
  <c r="AX377"/>
  <c r="AN377"/>
  <c r="AY377" s="1"/>
  <c r="AM377"/>
  <c r="AY376"/>
  <c r="AN376"/>
  <c r="BJ376" s="1"/>
  <c r="AM376"/>
  <c r="BJ375"/>
  <c r="BI375"/>
  <c r="AX375"/>
  <c r="AN375"/>
  <c r="AY375" s="1"/>
  <c r="AM375"/>
  <c r="AY374"/>
  <c r="AN374"/>
  <c r="BJ374" s="1"/>
  <c r="AM374"/>
  <c r="BJ373"/>
  <c r="BI373"/>
  <c r="AX373"/>
  <c r="AN373"/>
  <c r="AY373" s="1"/>
  <c r="AM373"/>
  <c r="AY372"/>
  <c r="AN372"/>
  <c r="BJ372" s="1"/>
  <c r="AM372"/>
  <c r="BJ371"/>
  <c r="BI371"/>
  <c r="AX371"/>
  <c r="AN371"/>
  <c r="AY371" s="1"/>
  <c r="AM371"/>
  <c r="B371"/>
  <c r="BJ370"/>
  <c r="BI370"/>
  <c r="BH370"/>
  <c r="BG370"/>
  <c r="BF370"/>
  <c r="BE370"/>
  <c r="BD370"/>
  <c r="BC370"/>
  <c r="BB370"/>
  <c r="BA370"/>
  <c r="AY370"/>
  <c r="AX370"/>
  <c r="AW370"/>
  <c r="AV370"/>
  <c r="AU370"/>
  <c r="AT370"/>
  <c r="AS370"/>
  <c r="AR370"/>
  <c r="AQ370"/>
  <c r="AP370"/>
  <c r="AO370"/>
  <c r="J370"/>
  <c r="F370"/>
  <c r="C370"/>
  <c r="I370" s="1"/>
  <c r="B370"/>
  <c r="BJ369"/>
  <c r="BI369"/>
  <c r="BH369"/>
  <c r="BG369"/>
  <c r="BF369"/>
  <c r="BE369"/>
  <c r="BD369"/>
  <c r="BC369"/>
  <c r="BB369"/>
  <c r="BA369"/>
  <c r="AY369"/>
  <c r="AX369"/>
  <c r="AW369"/>
  <c r="AV369"/>
  <c r="AU369"/>
  <c r="AT369"/>
  <c r="AS369"/>
  <c r="AR369"/>
  <c r="AQ369"/>
  <c r="AP369"/>
  <c r="AO369"/>
  <c r="BJ368"/>
  <c r="BI368"/>
  <c r="AX368"/>
  <c r="AN368"/>
  <c r="AY368" s="1"/>
  <c r="AM368"/>
  <c r="AY367"/>
  <c r="AN367"/>
  <c r="BJ367" s="1"/>
  <c r="AM367"/>
  <c r="BJ366"/>
  <c r="BI366"/>
  <c r="AX366"/>
  <c r="AN366"/>
  <c r="AY366" s="1"/>
  <c r="AM366"/>
  <c r="B366"/>
  <c r="AY365"/>
  <c r="AN365"/>
  <c r="BJ365" s="1"/>
  <c r="AM365"/>
  <c r="BJ364"/>
  <c r="BI364"/>
  <c r="AX364"/>
  <c r="AN364"/>
  <c r="AY364" s="1"/>
  <c r="AM364"/>
  <c r="AY363"/>
  <c r="AN363"/>
  <c r="BJ363" s="1"/>
  <c r="AM363"/>
  <c r="BJ362"/>
  <c r="BI362"/>
  <c r="AX362"/>
  <c r="AN362"/>
  <c r="AY362" s="1"/>
  <c r="AM362"/>
  <c r="B362"/>
  <c r="BJ361"/>
  <c r="BI361"/>
  <c r="BH361"/>
  <c r="BG361"/>
  <c r="BF361"/>
  <c r="BE361"/>
  <c r="BD361"/>
  <c r="BC361"/>
  <c r="BB361"/>
  <c r="BA361"/>
  <c r="AY361"/>
  <c r="AX361"/>
  <c r="AW361"/>
  <c r="AV361"/>
  <c r="AU361"/>
  <c r="AT361"/>
  <c r="AS361"/>
  <c r="AR361"/>
  <c r="AQ361"/>
  <c r="AP361"/>
  <c r="AO361"/>
  <c r="J361"/>
  <c r="F361"/>
  <c r="C361"/>
  <c r="I361" s="1"/>
  <c r="B361"/>
  <c r="B368" s="1"/>
  <c r="BJ360"/>
  <c r="BI360"/>
  <c r="BH360"/>
  <c r="BG360"/>
  <c r="BF360"/>
  <c r="BE360"/>
  <c r="BD360"/>
  <c r="BC360"/>
  <c r="BB360"/>
  <c r="BA360"/>
  <c r="AY360"/>
  <c r="AX360"/>
  <c r="AW360"/>
  <c r="AV360"/>
  <c r="AU360"/>
  <c r="AT360"/>
  <c r="AS360"/>
  <c r="AR360"/>
  <c r="AQ360"/>
  <c r="AP360"/>
  <c r="AO360"/>
  <c r="BJ359"/>
  <c r="BI359"/>
  <c r="AX359"/>
  <c r="AN359"/>
  <c r="AY359" s="1"/>
  <c r="AM359"/>
  <c r="AY358"/>
  <c r="AN358"/>
  <c r="BJ358" s="1"/>
  <c r="AM358"/>
  <c r="BJ357"/>
  <c r="BI357"/>
  <c r="AX357"/>
  <c r="AN357"/>
  <c r="AY357" s="1"/>
  <c r="AM357"/>
  <c r="AY356"/>
  <c r="AN356"/>
  <c r="BJ356" s="1"/>
  <c r="AM356"/>
  <c r="BJ355"/>
  <c r="BI355"/>
  <c r="AX355"/>
  <c r="AN355"/>
  <c r="AY355" s="1"/>
  <c r="AM355"/>
  <c r="AY354"/>
  <c r="AN354"/>
  <c r="BJ354" s="1"/>
  <c r="AM354"/>
  <c r="BJ353"/>
  <c r="BI353"/>
  <c r="AX353"/>
  <c r="AN353"/>
  <c r="AY353" s="1"/>
  <c r="AM353"/>
  <c r="BJ352"/>
  <c r="BI352"/>
  <c r="BH352"/>
  <c r="BG352"/>
  <c r="BF352"/>
  <c r="BE352"/>
  <c r="BD352"/>
  <c r="BC352"/>
  <c r="BB352"/>
  <c r="BA352"/>
  <c r="AY352"/>
  <c r="AX352"/>
  <c r="AW352"/>
  <c r="AV352"/>
  <c r="AU352"/>
  <c r="AT352"/>
  <c r="AS352"/>
  <c r="AR352"/>
  <c r="AQ352"/>
  <c r="AP352"/>
  <c r="AO352"/>
  <c r="J352"/>
  <c r="F352"/>
  <c r="C352"/>
  <c r="I352" s="1"/>
  <c r="B352"/>
  <c r="BJ351"/>
  <c r="BI351"/>
  <c r="BH351"/>
  <c r="BG351"/>
  <c r="BF351"/>
  <c r="BE351"/>
  <c r="BD351"/>
  <c r="BC351"/>
  <c r="BB351"/>
  <c r="BA351"/>
  <c r="AY351"/>
  <c r="AX351"/>
  <c r="AW351"/>
  <c r="AV351"/>
  <c r="AU351"/>
  <c r="AT351"/>
  <c r="AS351"/>
  <c r="AR351"/>
  <c r="AQ351"/>
  <c r="AP351"/>
  <c r="AO351"/>
  <c r="BJ350"/>
  <c r="BI350"/>
  <c r="AX350"/>
  <c r="AN350"/>
  <c r="AY350" s="1"/>
  <c r="AM350"/>
  <c r="B350"/>
  <c r="AY349"/>
  <c r="AN349"/>
  <c r="BJ349" s="1"/>
  <c r="AM349"/>
  <c r="BJ348"/>
  <c r="BI348"/>
  <c r="AX348"/>
  <c r="AN348"/>
  <c r="AY348" s="1"/>
  <c r="AM348"/>
  <c r="B348"/>
  <c r="AY347"/>
  <c r="AN347"/>
  <c r="BJ347" s="1"/>
  <c r="AM347"/>
  <c r="BJ346"/>
  <c r="BI346"/>
  <c r="AX346"/>
  <c r="AN346"/>
  <c r="AY346" s="1"/>
  <c r="AM346"/>
  <c r="B346"/>
  <c r="AY345"/>
  <c r="AN345"/>
  <c r="BJ345" s="1"/>
  <c r="AM345"/>
  <c r="BJ344"/>
  <c r="BI344"/>
  <c r="AX344"/>
  <c r="AN344"/>
  <c r="AY344" s="1"/>
  <c r="AM344"/>
  <c r="B344"/>
  <c r="BJ343"/>
  <c r="BI343"/>
  <c r="BH343"/>
  <c r="BG343"/>
  <c r="BF343"/>
  <c r="BE343"/>
  <c r="BD343"/>
  <c r="BC343"/>
  <c r="BB343"/>
  <c r="BA343"/>
  <c r="AY343"/>
  <c r="AX343"/>
  <c r="AW343"/>
  <c r="AV343"/>
  <c r="AU343"/>
  <c r="AT343"/>
  <c r="AS343"/>
  <c r="AR343"/>
  <c r="AQ343"/>
  <c r="AP343"/>
  <c r="AO343"/>
  <c r="J343"/>
  <c r="F343"/>
  <c r="C343"/>
  <c r="I343" s="1"/>
  <c r="B343"/>
  <c r="BJ342"/>
  <c r="BI342"/>
  <c r="BH342"/>
  <c r="BG342"/>
  <c r="BF342"/>
  <c r="BE342"/>
  <c r="BD342"/>
  <c r="BC342"/>
  <c r="BB342"/>
  <c r="BA342"/>
  <c r="AY342"/>
  <c r="AX342"/>
  <c r="AW342"/>
  <c r="AV342"/>
  <c r="AU342"/>
  <c r="AT342"/>
  <c r="AS342"/>
  <c r="AR342"/>
  <c r="AQ342"/>
  <c r="AP342"/>
  <c r="AO342"/>
  <c r="BJ341"/>
  <c r="BI341"/>
  <c r="AX341"/>
  <c r="AN341"/>
  <c r="AY341" s="1"/>
  <c r="AM341"/>
  <c r="AY340"/>
  <c r="AN340"/>
  <c r="BJ340" s="1"/>
  <c r="AM340"/>
  <c r="BJ339"/>
  <c r="BI339"/>
  <c r="AX339"/>
  <c r="AN339"/>
  <c r="AY339" s="1"/>
  <c r="AM339"/>
  <c r="AY338"/>
  <c r="AN338"/>
  <c r="BJ338" s="1"/>
  <c r="AM338"/>
  <c r="BJ337"/>
  <c r="BI337"/>
  <c r="AX337"/>
  <c r="AN337"/>
  <c r="AY337" s="1"/>
  <c r="AM337"/>
  <c r="AN336"/>
  <c r="AM336"/>
  <c r="AX336" s="1"/>
  <c r="BJ335"/>
  <c r="BI335"/>
  <c r="AX335"/>
  <c r="AN335"/>
  <c r="AY335" s="1"/>
  <c r="AM335"/>
  <c r="BJ334"/>
  <c r="BI334"/>
  <c r="BH334"/>
  <c r="BG334"/>
  <c r="BF334"/>
  <c r="BE334"/>
  <c r="BD334"/>
  <c r="BC334"/>
  <c r="BB334"/>
  <c r="BA334"/>
  <c r="AY334"/>
  <c r="AX334"/>
  <c r="AW334"/>
  <c r="AV334"/>
  <c r="AU334"/>
  <c r="AT334"/>
  <c r="AS334"/>
  <c r="AR334"/>
  <c r="AQ334"/>
  <c r="AP334"/>
  <c r="AO334"/>
  <c r="K334"/>
  <c r="F334"/>
  <c r="C334"/>
  <c r="BJ333"/>
  <c r="BI333"/>
  <c r="BH333"/>
  <c r="BG333"/>
  <c r="BF333"/>
  <c r="BE333"/>
  <c r="BD333"/>
  <c r="BC333"/>
  <c r="BB333"/>
  <c r="BA333"/>
  <c r="AY333"/>
  <c r="AX333"/>
  <c r="AW333"/>
  <c r="AV333"/>
  <c r="AU333"/>
  <c r="AT333"/>
  <c r="AS333"/>
  <c r="AR333"/>
  <c r="AQ333"/>
  <c r="AP333"/>
  <c r="AO333"/>
  <c r="BI332"/>
  <c r="AX332"/>
  <c r="AN332"/>
  <c r="AY332" s="1"/>
  <c r="AM332"/>
  <c r="BI331"/>
  <c r="AX331"/>
  <c r="AN331"/>
  <c r="BJ331" s="1"/>
  <c r="AM331"/>
  <c r="BI330"/>
  <c r="AX330"/>
  <c r="AN330"/>
  <c r="AY330" s="1"/>
  <c r="AM330"/>
  <c r="AN329"/>
  <c r="BJ329" s="1"/>
  <c r="AM329"/>
  <c r="BI329" s="1"/>
  <c r="BI328"/>
  <c r="AX328"/>
  <c r="AN328"/>
  <c r="AY328" s="1"/>
  <c r="AM328"/>
  <c r="BI327"/>
  <c r="AX327"/>
  <c r="AN327"/>
  <c r="BJ327" s="1"/>
  <c r="AM327"/>
  <c r="BI326"/>
  <c r="AX326"/>
  <c r="AN326"/>
  <c r="AY326" s="1"/>
  <c r="AM326"/>
  <c r="BJ325"/>
  <c r="BI325"/>
  <c r="BH325"/>
  <c r="BG325"/>
  <c r="BF325"/>
  <c r="BE325"/>
  <c r="BD325"/>
  <c r="BC325"/>
  <c r="BB325"/>
  <c r="BA325"/>
  <c r="AY325"/>
  <c r="AX325"/>
  <c r="AW325"/>
  <c r="AV325"/>
  <c r="AU325"/>
  <c r="AT325"/>
  <c r="AS325"/>
  <c r="AR325"/>
  <c r="AQ325"/>
  <c r="AP325"/>
  <c r="AO325"/>
  <c r="K325"/>
  <c r="J325"/>
  <c r="G325"/>
  <c r="F325"/>
  <c r="E325"/>
  <c r="C325"/>
  <c r="B325"/>
  <c r="BJ324"/>
  <c r="BI324"/>
  <c r="BH324"/>
  <c r="BG324"/>
  <c r="BF324"/>
  <c r="BE324"/>
  <c r="BD324"/>
  <c r="BC324"/>
  <c r="BB324"/>
  <c r="BA324"/>
  <c r="AY324"/>
  <c r="AX324"/>
  <c r="AW324"/>
  <c r="AV324"/>
  <c r="AU324"/>
  <c r="AT324"/>
  <c r="AS324"/>
  <c r="AR324"/>
  <c r="AQ324"/>
  <c r="AP324"/>
  <c r="AO324"/>
  <c r="BJ323"/>
  <c r="BI323"/>
  <c r="AX323"/>
  <c r="AN323"/>
  <c r="AY323" s="1"/>
  <c r="AM323"/>
  <c r="AY322"/>
  <c r="AN322"/>
  <c r="BJ322" s="1"/>
  <c r="AM322"/>
  <c r="BI322" s="1"/>
  <c r="BI321"/>
  <c r="AX321"/>
  <c r="AN321"/>
  <c r="AY321" s="1"/>
  <c r="AM321"/>
  <c r="AN320"/>
  <c r="BJ320" s="1"/>
  <c r="AM320"/>
  <c r="BI320" s="1"/>
  <c r="BJ319"/>
  <c r="BI319"/>
  <c r="AX319"/>
  <c r="AN319"/>
  <c r="AY319" s="1"/>
  <c r="AM319"/>
  <c r="AN318"/>
  <c r="BJ318" s="1"/>
  <c r="AM318"/>
  <c r="BI318" s="1"/>
  <c r="BI317"/>
  <c r="AX317"/>
  <c r="AN317"/>
  <c r="AY317" s="1"/>
  <c r="AM317"/>
  <c r="BJ316"/>
  <c r="BI316"/>
  <c r="BH316"/>
  <c r="BG316"/>
  <c r="BF316"/>
  <c r="BE316"/>
  <c r="BD316"/>
  <c r="BC316"/>
  <c r="BB316"/>
  <c r="BA316"/>
  <c r="AY316"/>
  <c r="AX316"/>
  <c r="AW316"/>
  <c r="AV316"/>
  <c r="AU316"/>
  <c r="AT316"/>
  <c r="AS316"/>
  <c r="AR316"/>
  <c r="AQ316"/>
  <c r="AP316"/>
  <c r="AO316"/>
  <c r="C316"/>
  <c r="BJ315"/>
  <c r="BI315"/>
  <c r="BH315"/>
  <c r="BG315"/>
  <c r="BF315"/>
  <c r="BE315"/>
  <c r="BD315"/>
  <c r="BC315"/>
  <c r="BB315"/>
  <c r="BA315"/>
  <c r="AY315"/>
  <c r="AX315"/>
  <c r="AW315"/>
  <c r="AV315"/>
  <c r="AU315"/>
  <c r="AT315"/>
  <c r="AS315"/>
  <c r="AR315"/>
  <c r="AQ315"/>
  <c r="AP315"/>
  <c r="AO315"/>
  <c r="BI314"/>
  <c r="AX314"/>
  <c r="AN314"/>
  <c r="AY314" s="1"/>
  <c r="AM314"/>
  <c r="AN313"/>
  <c r="BJ313" s="1"/>
  <c r="AM313"/>
  <c r="BI313" s="1"/>
  <c r="BI312"/>
  <c r="AX312"/>
  <c r="AN312"/>
  <c r="AY312" s="1"/>
  <c r="AM312"/>
  <c r="AN311"/>
  <c r="BJ311" s="1"/>
  <c r="AM311"/>
  <c r="BI311" s="1"/>
  <c r="BI310"/>
  <c r="AX310"/>
  <c r="AN310"/>
  <c r="AY310" s="1"/>
  <c r="AM310"/>
  <c r="AN309"/>
  <c r="BJ309" s="1"/>
  <c r="AM309"/>
  <c r="BI309" s="1"/>
  <c r="BI308"/>
  <c r="AX308"/>
  <c r="AN308"/>
  <c r="AY308" s="1"/>
  <c r="AM308"/>
  <c r="BJ307"/>
  <c r="BI307"/>
  <c r="BH307"/>
  <c r="BG307"/>
  <c r="BF307"/>
  <c r="BE307"/>
  <c r="BD307"/>
  <c r="BC307"/>
  <c r="BB307"/>
  <c r="BA307"/>
  <c r="AY307"/>
  <c r="AX307"/>
  <c r="AW307"/>
  <c r="AV307"/>
  <c r="AU307"/>
  <c r="AT307"/>
  <c r="AS307"/>
  <c r="AR307"/>
  <c r="AQ307"/>
  <c r="AP307"/>
  <c r="AO307"/>
  <c r="J307"/>
  <c r="E307"/>
  <c r="C307"/>
  <c r="K307" s="1"/>
  <c r="BJ306"/>
  <c r="BI306"/>
  <c r="BH306"/>
  <c r="BG306"/>
  <c r="BF306"/>
  <c r="BE306"/>
  <c r="BD306"/>
  <c r="BC306"/>
  <c r="BB306"/>
  <c r="BA306"/>
  <c r="AY306"/>
  <c r="AX306"/>
  <c r="AW306"/>
  <c r="AV306"/>
  <c r="AU306"/>
  <c r="AT306"/>
  <c r="AS306"/>
  <c r="AR306"/>
  <c r="AQ306"/>
  <c r="AP306"/>
  <c r="AO306"/>
  <c r="BI305"/>
  <c r="AX305"/>
  <c r="AN305"/>
  <c r="AY305" s="1"/>
  <c r="AM305"/>
  <c r="AN304"/>
  <c r="BJ304" s="1"/>
  <c r="AM304"/>
  <c r="BI304" s="1"/>
  <c r="BI303"/>
  <c r="AX303"/>
  <c r="AN303"/>
  <c r="AY303" s="1"/>
  <c r="AM303"/>
  <c r="AN302"/>
  <c r="BJ302" s="1"/>
  <c r="AM302"/>
  <c r="BI302" s="1"/>
  <c r="BI301"/>
  <c r="AX301"/>
  <c r="AN301"/>
  <c r="AY301" s="1"/>
  <c r="AM301"/>
  <c r="AN300"/>
  <c r="BJ300" s="1"/>
  <c r="AM300"/>
  <c r="BI300" s="1"/>
  <c r="BI299"/>
  <c r="AX299"/>
  <c r="AN299"/>
  <c r="AY299" s="1"/>
  <c r="AM299"/>
  <c r="BJ298"/>
  <c r="BI298"/>
  <c r="BH298"/>
  <c r="BG298"/>
  <c r="BF298"/>
  <c r="BE298"/>
  <c r="BD298"/>
  <c r="BC298"/>
  <c r="BB298"/>
  <c r="BA298"/>
  <c r="AY298"/>
  <c r="AX298"/>
  <c r="AW298"/>
  <c r="AV298"/>
  <c r="AU298"/>
  <c r="AT298"/>
  <c r="AS298"/>
  <c r="AR298"/>
  <c r="AQ298"/>
  <c r="AP298"/>
  <c r="AO298"/>
  <c r="K298"/>
  <c r="F298"/>
  <c r="C298"/>
  <c r="BJ297"/>
  <c r="BI297"/>
  <c r="BH297"/>
  <c r="BG297"/>
  <c r="BF297"/>
  <c r="BE297"/>
  <c r="BD297"/>
  <c r="BC297"/>
  <c r="BB297"/>
  <c r="BA297"/>
  <c r="AY297"/>
  <c r="AX297"/>
  <c r="AW297"/>
  <c r="AV297"/>
  <c r="AU297"/>
  <c r="AT297"/>
  <c r="AS297"/>
  <c r="AR297"/>
  <c r="AQ297"/>
  <c r="AP297"/>
  <c r="AO297"/>
  <c r="BI296"/>
  <c r="AX296"/>
  <c r="AN296"/>
  <c r="AY296" s="1"/>
  <c r="AM296"/>
  <c r="BI295"/>
  <c r="AX295"/>
  <c r="AN295"/>
  <c r="BJ295" s="1"/>
  <c r="AM295"/>
  <c r="BI294"/>
  <c r="AX294"/>
  <c r="AN294"/>
  <c r="AY294" s="1"/>
  <c r="AM294"/>
  <c r="AN293"/>
  <c r="BJ293" s="1"/>
  <c r="AM293"/>
  <c r="BI293" s="1"/>
  <c r="BI292"/>
  <c r="AX292"/>
  <c r="AN292"/>
  <c r="AY292" s="1"/>
  <c r="AM292"/>
  <c r="BI291"/>
  <c r="AX291"/>
  <c r="AN291"/>
  <c r="BJ291" s="1"/>
  <c r="AM291"/>
  <c r="BI290"/>
  <c r="AX290"/>
  <c r="AN290"/>
  <c r="AY290" s="1"/>
  <c r="AM290"/>
  <c r="BJ289"/>
  <c r="BI289"/>
  <c r="BH289"/>
  <c r="BG289"/>
  <c r="BF289"/>
  <c r="BE289"/>
  <c r="BD289"/>
  <c r="BC289"/>
  <c r="BB289"/>
  <c r="BA289"/>
  <c r="AY289"/>
  <c r="AX289"/>
  <c r="AW289"/>
  <c r="AV289"/>
  <c r="AU289"/>
  <c r="AT289"/>
  <c r="AS289"/>
  <c r="AR289"/>
  <c r="AQ289"/>
  <c r="AP289"/>
  <c r="AO289"/>
  <c r="K289"/>
  <c r="J289"/>
  <c r="G289"/>
  <c r="F289"/>
  <c r="E289"/>
  <c r="C289"/>
  <c r="B289"/>
  <c r="BJ288"/>
  <c r="BI288"/>
  <c r="BH288"/>
  <c r="BG288"/>
  <c r="BF288"/>
  <c r="BE288"/>
  <c r="BD288"/>
  <c r="BC288"/>
  <c r="BB288"/>
  <c r="BA288"/>
  <c r="AY288"/>
  <c r="AX288"/>
  <c r="AW288"/>
  <c r="AV288"/>
  <c r="AU288"/>
  <c r="AT288"/>
  <c r="AS288"/>
  <c r="AR288"/>
  <c r="AQ288"/>
  <c r="AP288"/>
  <c r="AO288"/>
  <c r="BJ287"/>
  <c r="BI287"/>
  <c r="AX287"/>
  <c r="AN287"/>
  <c r="AY287" s="1"/>
  <c r="AM287"/>
  <c r="AY286"/>
  <c r="AN286"/>
  <c r="BJ286" s="1"/>
  <c r="AM286"/>
  <c r="BI286" s="1"/>
  <c r="BI285"/>
  <c r="AX285"/>
  <c r="AN285"/>
  <c r="AY285" s="1"/>
  <c r="AM285"/>
  <c r="AY284"/>
  <c r="AN284"/>
  <c r="BJ284" s="1"/>
  <c r="AM284"/>
  <c r="BI284" s="1"/>
  <c r="BJ283"/>
  <c r="BI283"/>
  <c r="AX283"/>
  <c r="AN283"/>
  <c r="AY283" s="1"/>
  <c r="AM283"/>
  <c r="AN282"/>
  <c r="BJ282" s="1"/>
  <c r="AM282"/>
  <c r="BI282" s="1"/>
  <c r="BI281"/>
  <c r="AX281"/>
  <c r="AN281"/>
  <c r="AY281" s="1"/>
  <c r="AM281"/>
  <c r="BJ280"/>
  <c r="BI280"/>
  <c r="BH280"/>
  <c r="BG280"/>
  <c r="BF280"/>
  <c r="BE280"/>
  <c r="BD280"/>
  <c r="BC280"/>
  <c r="BB280"/>
  <c r="BA280"/>
  <c r="AY280"/>
  <c r="AX280"/>
  <c r="AW280"/>
  <c r="AV280"/>
  <c r="AU280"/>
  <c r="AT280"/>
  <c r="AS280"/>
  <c r="AR280"/>
  <c r="AQ280"/>
  <c r="AP280"/>
  <c r="AO280"/>
  <c r="C280"/>
  <c r="BJ279"/>
  <c r="BI279"/>
  <c r="BH279"/>
  <c r="BG279"/>
  <c r="BF279"/>
  <c r="BE279"/>
  <c r="BD279"/>
  <c r="BC279"/>
  <c r="BB279"/>
  <c r="BA279"/>
  <c r="AY279"/>
  <c r="AX279"/>
  <c r="AW279"/>
  <c r="AV279"/>
  <c r="AU279"/>
  <c r="AT279"/>
  <c r="AS279"/>
  <c r="AR279"/>
  <c r="AQ279"/>
  <c r="AP279"/>
  <c r="AO279"/>
  <c r="BI278"/>
  <c r="AX278"/>
  <c r="AN278"/>
  <c r="AY278" s="1"/>
  <c r="AM278"/>
  <c r="AN277"/>
  <c r="BJ277" s="1"/>
  <c r="AM277"/>
  <c r="BI277" s="1"/>
  <c r="BI276"/>
  <c r="AX276"/>
  <c r="AN276"/>
  <c r="AY276" s="1"/>
  <c r="AM276"/>
  <c r="AN275"/>
  <c r="BJ275" s="1"/>
  <c r="AM275"/>
  <c r="BI275" s="1"/>
  <c r="BI274"/>
  <c r="AX274"/>
  <c r="AN274"/>
  <c r="AY274" s="1"/>
  <c r="AM274"/>
  <c r="AN273"/>
  <c r="BJ273" s="1"/>
  <c r="AM273"/>
  <c r="BI273" s="1"/>
  <c r="BI272"/>
  <c r="AX272"/>
  <c r="AN272"/>
  <c r="AY272" s="1"/>
  <c r="AM272"/>
  <c r="BJ271"/>
  <c r="BI271"/>
  <c r="BH271"/>
  <c r="BG271"/>
  <c r="BF271"/>
  <c r="BE271"/>
  <c r="BD271"/>
  <c r="BC271"/>
  <c r="BB271"/>
  <c r="BA271"/>
  <c r="AY271"/>
  <c r="AX271"/>
  <c r="AW271"/>
  <c r="AV271"/>
  <c r="AU271"/>
  <c r="AT271"/>
  <c r="AS271"/>
  <c r="AR271"/>
  <c r="AQ271"/>
  <c r="AP271"/>
  <c r="AO271"/>
  <c r="J271"/>
  <c r="E271"/>
  <c r="C271"/>
  <c r="K271" s="1"/>
  <c r="BJ270"/>
  <c r="BI270"/>
  <c r="BH270"/>
  <c r="BG270"/>
  <c r="BF270"/>
  <c r="BE270"/>
  <c r="BD270"/>
  <c r="BC270"/>
  <c r="BB270"/>
  <c r="BA270"/>
  <c r="AY270"/>
  <c r="AX270"/>
  <c r="AW270"/>
  <c r="AV270"/>
  <c r="AU270"/>
  <c r="AT270"/>
  <c r="AS270"/>
  <c r="AR270"/>
  <c r="AQ270"/>
  <c r="AP270"/>
  <c r="AO270"/>
  <c r="BI269"/>
  <c r="AX269"/>
  <c r="AN269"/>
  <c r="AY269" s="1"/>
  <c r="AM269"/>
  <c r="AN268"/>
  <c r="BJ268" s="1"/>
  <c r="AM268"/>
  <c r="BI268" s="1"/>
  <c r="BI267"/>
  <c r="AX267"/>
  <c r="AN267"/>
  <c r="AY267" s="1"/>
  <c r="AM267"/>
  <c r="AN266"/>
  <c r="BJ266" s="1"/>
  <c r="AM266"/>
  <c r="BI266" s="1"/>
  <c r="BI265"/>
  <c r="AX265"/>
  <c r="AN265"/>
  <c r="AY265" s="1"/>
  <c r="AM265"/>
  <c r="AN264"/>
  <c r="BJ264" s="1"/>
  <c r="AM264"/>
  <c r="BI264" s="1"/>
  <c r="BI263"/>
  <c r="AX263"/>
  <c r="AN263"/>
  <c r="AY263" s="1"/>
  <c r="AM263"/>
  <c r="BJ262"/>
  <c r="BI262"/>
  <c r="BH262"/>
  <c r="BG262"/>
  <c r="BF262"/>
  <c r="BE262"/>
  <c r="BD262"/>
  <c r="BC262"/>
  <c r="BB262"/>
  <c r="BA262"/>
  <c r="AY262"/>
  <c r="AX262"/>
  <c r="AW262"/>
  <c r="AV262"/>
  <c r="AU262"/>
  <c r="AT262"/>
  <c r="AS262"/>
  <c r="AR262"/>
  <c r="AQ262"/>
  <c r="AP262"/>
  <c r="AO262"/>
  <c r="K262"/>
  <c r="F262"/>
  <c r="C262"/>
  <c r="BJ261"/>
  <c r="BI261"/>
  <c r="BH261"/>
  <c r="BG261"/>
  <c r="BF261"/>
  <c r="BE261"/>
  <c r="BD261"/>
  <c r="BC261"/>
  <c r="BB261"/>
  <c r="BA261"/>
  <c r="AY261"/>
  <c r="AX261"/>
  <c r="AW261"/>
  <c r="AV261"/>
  <c r="AU261"/>
  <c r="AT261"/>
  <c r="AS261"/>
  <c r="AR261"/>
  <c r="AQ261"/>
  <c r="AP261"/>
  <c r="AO261"/>
  <c r="BI260"/>
  <c r="AX260"/>
  <c r="AN260"/>
  <c r="AY260" s="1"/>
  <c r="AM260"/>
  <c r="BI259"/>
  <c r="AX259"/>
  <c r="AN259"/>
  <c r="BJ259" s="1"/>
  <c r="AM259"/>
  <c r="BI258"/>
  <c r="AX258"/>
  <c r="AN258"/>
  <c r="AY258" s="1"/>
  <c r="AM258"/>
  <c r="AN257"/>
  <c r="BJ257" s="1"/>
  <c r="AM257"/>
  <c r="BI257" s="1"/>
  <c r="BI256"/>
  <c r="AX256"/>
  <c r="AN256"/>
  <c r="AY256" s="1"/>
  <c r="AM256"/>
  <c r="BI255"/>
  <c r="AX255"/>
  <c r="AN255"/>
  <c r="BJ255" s="1"/>
  <c r="AM255"/>
  <c r="BI254"/>
  <c r="AX254"/>
  <c r="AN254"/>
  <c r="AY254" s="1"/>
  <c r="AM254"/>
  <c r="BJ253"/>
  <c r="BI253"/>
  <c r="BH253"/>
  <c r="BG253"/>
  <c r="BF253"/>
  <c r="BE253"/>
  <c r="BD253"/>
  <c r="BC253"/>
  <c r="BB253"/>
  <c r="BA253"/>
  <c r="AY253"/>
  <c r="AX253"/>
  <c r="AW253"/>
  <c r="AV253"/>
  <c r="AU253"/>
  <c r="AT253"/>
  <c r="AS253"/>
  <c r="AR253"/>
  <c r="AQ253"/>
  <c r="AP253"/>
  <c r="AO253"/>
  <c r="K253"/>
  <c r="J253"/>
  <c r="G253"/>
  <c r="F253"/>
  <c r="E253"/>
  <c r="C253"/>
  <c r="B253"/>
  <c r="BJ252"/>
  <c r="BI252"/>
  <c r="BH252"/>
  <c r="BG252"/>
  <c r="BF252"/>
  <c r="BE252"/>
  <c r="BD252"/>
  <c r="BC252"/>
  <c r="BB252"/>
  <c r="BA252"/>
  <c r="AY252"/>
  <c r="AX252"/>
  <c r="AW252"/>
  <c r="AV252"/>
  <c r="AU252"/>
  <c r="AT252"/>
  <c r="AS252"/>
  <c r="AR252"/>
  <c r="AQ252"/>
  <c r="AP252"/>
  <c r="AO252"/>
  <c r="BJ251"/>
  <c r="BI251"/>
  <c r="AX251"/>
  <c r="AN251"/>
  <c r="AY251" s="1"/>
  <c r="AM251"/>
  <c r="AY250"/>
  <c r="AN250"/>
  <c r="BJ250" s="1"/>
  <c r="AM250"/>
  <c r="BI250" s="1"/>
  <c r="BI249"/>
  <c r="AX249"/>
  <c r="AN249"/>
  <c r="AY249" s="1"/>
  <c r="AM249"/>
  <c r="AN248"/>
  <c r="BJ248" s="1"/>
  <c r="AM248"/>
  <c r="BI248" s="1"/>
  <c r="BJ247"/>
  <c r="BI247"/>
  <c r="AX247"/>
  <c r="AN247"/>
  <c r="AY247" s="1"/>
  <c r="AM247"/>
  <c r="AN246"/>
  <c r="BJ246" s="1"/>
  <c r="AM246"/>
  <c r="BI246" s="1"/>
  <c r="BI245"/>
  <c r="AX245"/>
  <c r="AN245"/>
  <c r="AY245" s="1"/>
  <c r="AM245"/>
  <c r="BJ244"/>
  <c r="BI244"/>
  <c r="BH244"/>
  <c r="BG244"/>
  <c r="BF244"/>
  <c r="BE244"/>
  <c r="BD244"/>
  <c r="BC244"/>
  <c r="BB244"/>
  <c r="BA244"/>
  <c r="AY244"/>
  <c r="AX244"/>
  <c r="AW244"/>
  <c r="AV244"/>
  <c r="AU244"/>
  <c r="AT244"/>
  <c r="AS244"/>
  <c r="AR244"/>
  <c r="AQ244"/>
  <c r="AP244"/>
  <c r="AO244"/>
  <c r="C244"/>
  <c r="BJ243"/>
  <c r="BI243"/>
  <c r="BH243"/>
  <c r="BG243"/>
  <c r="BF243"/>
  <c r="BE243"/>
  <c r="BD243"/>
  <c r="BC243"/>
  <c r="BB243"/>
  <c r="BA243"/>
  <c r="AY243"/>
  <c r="AX243"/>
  <c r="AW243"/>
  <c r="AV243"/>
  <c r="AU243"/>
  <c r="AT243"/>
  <c r="AS243"/>
  <c r="AR243"/>
  <c r="AQ243"/>
  <c r="AP243"/>
  <c r="AO243"/>
  <c r="BI242"/>
  <c r="AX242"/>
  <c r="AN242"/>
  <c r="AY242" s="1"/>
  <c r="AM242"/>
  <c r="AN241"/>
  <c r="BJ241" s="1"/>
  <c r="AM241"/>
  <c r="BI241" s="1"/>
  <c r="BI240"/>
  <c r="AX240"/>
  <c r="AN240"/>
  <c r="AY240" s="1"/>
  <c r="AM240"/>
  <c r="AN239"/>
  <c r="BJ239" s="1"/>
  <c r="AM239"/>
  <c r="BI239" s="1"/>
  <c r="BI238"/>
  <c r="AX238"/>
  <c r="AN238"/>
  <c r="AY238" s="1"/>
  <c r="AM238"/>
  <c r="AN237"/>
  <c r="BJ237" s="1"/>
  <c r="AM237"/>
  <c r="BI237" s="1"/>
  <c r="BI236"/>
  <c r="AX236"/>
  <c r="AN236"/>
  <c r="AY236" s="1"/>
  <c r="AM236"/>
  <c r="BJ235"/>
  <c r="BI235"/>
  <c r="BH235"/>
  <c r="BG235"/>
  <c r="BF235"/>
  <c r="BE235"/>
  <c r="BD235"/>
  <c r="BC235"/>
  <c r="BB235"/>
  <c r="BA235"/>
  <c r="AY235"/>
  <c r="AX235"/>
  <c r="AW235"/>
  <c r="AV235"/>
  <c r="AU235"/>
  <c r="AT235"/>
  <c r="AS235"/>
  <c r="AR235"/>
  <c r="AQ235"/>
  <c r="AP235"/>
  <c r="AO235"/>
  <c r="J235"/>
  <c r="E235"/>
  <c r="C235"/>
  <c r="K235" s="1"/>
  <c r="BJ234"/>
  <c r="BI234"/>
  <c r="BH234"/>
  <c r="BG234"/>
  <c r="BF234"/>
  <c r="BE234"/>
  <c r="BD234"/>
  <c r="BC234"/>
  <c r="BB234"/>
  <c r="BA234"/>
  <c r="AY234"/>
  <c r="AX234"/>
  <c r="AW234"/>
  <c r="AV234"/>
  <c r="AU234"/>
  <c r="AT234"/>
  <c r="AS234"/>
  <c r="AR234"/>
  <c r="AQ234"/>
  <c r="AP234"/>
  <c r="AO234"/>
  <c r="BI233"/>
  <c r="AX233"/>
  <c r="AN233"/>
  <c r="AY233" s="1"/>
  <c r="AM233"/>
  <c r="AN232"/>
  <c r="BJ232" s="1"/>
  <c r="AM232"/>
  <c r="BI232" s="1"/>
  <c r="BI231"/>
  <c r="AX231"/>
  <c r="AN231"/>
  <c r="AY231" s="1"/>
  <c r="AM231"/>
  <c r="AN230"/>
  <c r="BJ230" s="1"/>
  <c r="AM230"/>
  <c r="BI230" s="1"/>
  <c r="BI229"/>
  <c r="AX229"/>
  <c r="AN229"/>
  <c r="AY229" s="1"/>
  <c r="AM229"/>
  <c r="AN228"/>
  <c r="BJ228" s="1"/>
  <c r="AM228"/>
  <c r="BI228" s="1"/>
  <c r="BI227"/>
  <c r="AX227"/>
  <c r="AN227"/>
  <c r="AY227" s="1"/>
  <c r="AM227"/>
  <c r="BJ226"/>
  <c r="BI226"/>
  <c r="BH226"/>
  <c r="BG226"/>
  <c r="BF226"/>
  <c r="BE226"/>
  <c r="BD226"/>
  <c r="BC226"/>
  <c r="BB226"/>
  <c r="BA226"/>
  <c r="AY226"/>
  <c r="AX226"/>
  <c r="AW226"/>
  <c r="AV226"/>
  <c r="AU226"/>
  <c r="AT226"/>
  <c r="AS226"/>
  <c r="AR226"/>
  <c r="AQ226"/>
  <c r="AP226"/>
  <c r="AO226"/>
  <c r="K226"/>
  <c r="F226"/>
  <c r="C226"/>
  <c r="BJ225"/>
  <c r="BI225"/>
  <c r="BH225"/>
  <c r="BG225"/>
  <c r="BF225"/>
  <c r="BE225"/>
  <c r="BD225"/>
  <c r="BC225"/>
  <c r="BB225"/>
  <c r="BA225"/>
  <c r="AY225"/>
  <c r="AX225"/>
  <c r="AW225"/>
  <c r="AV225"/>
  <c r="AU225"/>
  <c r="AT225"/>
  <c r="AS225"/>
  <c r="AR225"/>
  <c r="AQ225"/>
  <c r="AP225"/>
  <c r="AO225"/>
  <c r="BI224"/>
  <c r="AX224"/>
  <c r="AN224"/>
  <c r="AY224" s="1"/>
  <c r="AM224"/>
  <c r="BI223"/>
  <c r="AX223"/>
  <c r="AN223"/>
  <c r="BJ223" s="1"/>
  <c r="AM223"/>
  <c r="BI222"/>
  <c r="AX222"/>
  <c r="AN222"/>
  <c r="AY222" s="1"/>
  <c r="AM222"/>
  <c r="AN221"/>
  <c r="BJ221" s="1"/>
  <c r="AM221"/>
  <c r="BI221" s="1"/>
  <c r="BI220"/>
  <c r="AX220"/>
  <c r="AN220"/>
  <c r="AY220" s="1"/>
  <c r="AM220"/>
  <c r="BI219"/>
  <c r="AX219"/>
  <c r="AN219"/>
  <c r="BJ219" s="1"/>
  <c r="AM219"/>
  <c r="BI218"/>
  <c r="AX218"/>
  <c r="AN218"/>
  <c r="AY218" s="1"/>
  <c r="AM218"/>
  <c r="BJ217"/>
  <c r="BI217"/>
  <c r="BH217"/>
  <c r="BG217"/>
  <c r="BF217"/>
  <c r="BE217"/>
  <c r="BD217"/>
  <c r="BC217"/>
  <c r="BB217"/>
  <c r="BA217"/>
  <c r="AY217"/>
  <c r="AX217"/>
  <c r="AW217"/>
  <c r="AV217"/>
  <c r="AU217"/>
  <c r="AT217"/>
  <c r="AS217"/>
  <c r="AR217"/>
  <c r="AQ217"/>
  <c r="AP217"/>
  <c r="AO217"/>
  <c r="K217"/>
  <c r="J217"/>
  <c r="G217"/>
  <c r="F217"/>
  <c r="E217"/>
  <c r="C217"/>
  <c r="B217"/>
  <c r="BJ216"/>
  <c r="BI216"/>
  <c r="BH216"/>
  <c r="BG216"/>
  <c r="BF216"/>
  <c r="BE216"/>
  <c r="BD216"/>
  <c r="BC216"/>
  <c r="BB216"/>
  <c r="BA216"/>
  <c r="AY216"/>
  <c r="AX216"/>
  <c r="AW216"/>
  <c r="AV216"/>
  <c r="AU216"/>
  <c r="AT216"/>
  <c r="AS216"/>
  <c r="AR216"/>
  <c r="AQ216"/>
  <c r="AP216"/>
  <c r="AO216"/>
  <c r="BJ215"/>
  <c r="BI215"/>
  <c r="AX215"/>
  <c r="AN215"/>
  <c r="AY215" s="1"/>
  <c r="AM215"/>
  <c r="AY214"/>
  <c r="AN214"/>
  <c r="BJ214" s="1"/>
  <c r="AM214"/>
  <c r="BI214" s="1"/>
  <c r="BI213"/>
  <c r="AX213"/>
  <c r="AN213"/>
  <c r="AY213" s="1"/>
  <c r="AM213"/>
  <c r="AY212"/>
  <c r="AN212"/>
  <c r="BJ212" s="1"/>
  <c r="AM212"/>
  <c r="BJ211"/>
  <c r="AY211"/>
  <c r="AN211"/>
  <c r="AM211"/>
  <c r="BI211" s="1"/>
  <c r="BJ210"/>
  <c r="AY210"/>
  <c r="AN210"/>
  <c r="AM210"/>
  <c r="BJ209"/>
  <c r="AY209"/>
  <c r="AN209"/>
  <c r="AM209"/>
  <c r="BI209" s="1"/>
  <c r="BJ208"/>
  <c r="BI208"/>
  <c r="BH208"/>
  <c r="BG208"/>
  <c r="BF208"/>
  <c r="BE208"/>
  <c r="BD208"/>
  <c r="BC208"/>
  <c r="BB208"/>
  <c r="BA208"/>
  <c r="AY208"/>
  <c r="AX208"/>
  <c r="AW208"/>
  <c r="AV208"/>
  <c r="AU208"/>
  <c r="AT208"/>
  <c r="AS208"/>
  <c r="AR208"/>
  <c r="AQ208"/>
  <c r="AP208"/>
  <c r="AO208"/>
  <c r="J208"/>
  <c r="I208"/>
  <c r="H208"/>
  <c r="F208"/>
  <c r="E208"/>
  <c r="D208"/>
  <c r="C208"/>
  <c r="K208" s="1"/>
  <c r="B208"/>
  <c r="B209" s="1"/>
  <c r="BJ207"/>
  <c r="BI207"/>
  <c r="BH207"/>
  <c r="BG207"/>
  <c r="BF207"/>
  <c r="BE207"/>
  <c r="BD207"/>
  <c r="BC207"/>
  <c r="BB207"/>
  <c r="BA207"/>
  <c r="AY207"/>
  <c r="AX207"/>
  <c r="AW207"/>
  <c r="AV207"/>
  <c r="AU207"/>
  <c r="AT207"/>
  <c r="AS207"/>
  <c r="AR207"/>
  <c r="AQ207"/>
  <c r="AP207"/>
  <c r="AO207"/>
  <c r="BJ206"/>
  <c r="AN206"/>
  <c r="AY206" s="1"/>
  <c r="AM206"/>
  <c r="BI206" s="1"/>
  <c r="B206"/>
  <c r="BJ205"/>
  <c r="AY205"/>
  <c r="AN205"/>
  <c r="AM205"/>
  <c r="BJ204"/>
  <c r="BI204"/>
  <c r="AN204"/>
  <c r="AY204" s="1"/>
  <c r="AM204"/>
  <c r="AX204" s="1"/>
  <c r="B204"/>
  <c r="BJ203"/>
  <c r="AY203"/>
  <c r="AN203"/>
  <c r="AM203"/>
  <c r="BJ202"/>
  <c r="BI202"/>
  <c r="AN202"/>
  <c r="AY202" s="1"/>
  <c r="AM202"/>
  <c r="AX202" s="1"/>
  <c r="B202"/>
  <c r="BJ201"/>
  <c r="AY201"/>
  <c r="AN201"/>
  <c r="AM201"/>
  <c r="BJ200"/>
  <c r="BI200"/>
  <c r="AN200"/>
  <c r="AY200" s="1"/>
  <c r="AM200"/>
  <c r="AX200" s="1"/>
  <c r="B200"/>
  <c r="BJ199"/>
  <c r="BI199"/>
  <c r="BH199"/>
  <c r="BG199"/>
  <c r="BF199"/>
  <c r="BE199"/>
  <c r="BD199"/>
  <c r="BC199"/>
  <c r="BB199"/>
  <c r="BA199"/>
  <c r="AY199"/>
  <c r="AX199"/>
  <c r="AW199"/>
  <c r="AV199"/>
  <c r="AU199"/>
  <c r="AT199"/>
  <c r="AS199"/>
  <c r="AR199"/>
  <c r="AQ199"/>
  <c r="AP199"/>
  <c r="AO199"/>
  <c r="J199"/>
  <c r="I199"/>
  <c r="H199"/>
  <c r="F199"/>
  <c r="E199"/>
  <c r="D199"/>
  <c r="C199"/>
  <c r="K199" s="1"/>
  <c r="B199"/>
  <c r="BJ198"/>
  <c r="BI198"/>
  <c r="BH198"/>
  <c r="BG198"/>
  <c r="BF198"/>
  <c r="BE198"/>
  <c r="BD198"/>
  <c r="BC198"/>
  <c r="BB198"/>
  <c r="BA198"/>
  <c r="AY198"/>
  <c r="AX198"/>
  <c r="AW198"/>
  <c r="AV198"/>
  <c r="AU198"/>
  <c r="AT198"/>
  <c r="AS198"/>
  <c r="AR198"/>
  <c r="AQ198"/>
  <c r="AP198"/>
  <c r="AO198"/>
  <c r="BJ197"/>
  <c r="BI197"/>
  <c r="AN197"/>
  <c r="AY197" s="1"/>
  <c r="AM197"/>
  <c r="AX197" s="1"/>
  <c r="B197"/>
  <c r="BJ196"/>
  <c r="AY196"/>
  <c r="AN196"/>
  <c r="AM196"/>
  <c r="BJ195"/>
  <c r="BI195"/>
  <c r="AN195"/>
  <c r="AY195" s="1"/>
  <c r="AM195"/>
  <c r="AX195" s="1"/>
  <c r="B195"/>
  <c r="BJ194"/>
  <c r="AY194"/>
  <c r="AN194"/>
  <c r="AM194"/>
  <c r="BJ193"/>
  <c r="BI193"/>
  <c r="AN193"/>
  <c r="AY193" s="1"/>
  <c r="AM193"/>
  <c r="AX193" s="1"/>
  <c r="B193"/>
  <c r="BJ192"/>
  <c r="AY192"/>
  <c r="AN192"/>
  <c r="AM192"/>
  <c r="BJ191"/>
  <c r="BI191"/>
  <c r="AN191"/>
  <c r="AY191" s="1"/>
  <c r="AM191"/>
  <c r="AX191" s="1"/>
  <c r="B191"/>
  <c r="BJ190"/>
  <c r="BI190"/>
  <c r="BH190"/>
  <c r="BG190"/>
  <c r="BF190"/>
  <c r="BE190"/>
  <c r="BD190"/>
  <c r="BC190"/>
  <c r="BB190"/>
  <c r="BA190"/>
  <c r="AY190"/>
  <c r="AX190"/>
  <c r="AW190"/>
  <c r="AV190"/>
  <c r="AU190"/>
  <c r="AT190"/>
  <c r="AS190"/>
  <c r="AR190"/>
  <c r="AQ190"/>
  <c r="AP190"/>
  <c r="AO190"/>
  <c r="J190"/>
  <c r="I190"/>
  <c r="H190"/>
  <c r="F190"/>
  <c r="E190"/>
  <c r="D190"/>
  <c r="C190"/>
  <c r="K190" s="1"/>
  <c r="B190"/>
  <c r="BJ189"/>
  <c r="BI189"/>
  <c r="BH189"/>
  <c r="BG189"/>
  <c r="BF189"/>
  <c r="BE189"/>
  <c r="BD189"/>
  <c r="BC189"/>
  <c r="BB189"/>
  <c r="BA189"/>
  <c r="AY189"/>
  <c r="AX189"/>
  <c r="AW189"/>
  <c r="AV189"/>
  <c r="AU189"/>
  <c r="AT189"/>
  <c r="AS189"/>
  <c r="AR189"/>
  <c r="AQ189"/>
  <c r="AP189"/>
  <c r="AO189"/>
  <c r="BJ188"/>
  <c r="BI188"/>
  <c r="AN188"/>
  <c r="AY188" s="1"/>
  <c r="AM188"/>
  <c r="AX188" s="1"/>
  <c r="B188"/>
  <c r="BJ187"/>
  <c r="AY187"/>
  <c r="AN187"/>
  <c r="AM187"/>
  <c r="BJ186"/>
  <c r="BI186"/>
  <c r="AN186"/>
  <c r="AY186" s="1"/>
  <c r="AM186"/>
  <c r="AX186" s="1"/>
  <c r="B186"/>
  <c r="BJ185"/>
  <c r="AY185"/>
  <c r="AN185"/>
  <c r="AM185"/>
  <c r="BJ184"/>
  <c r="BI184"/>
  <c r="AN184"/>
  <c r="AY184" s="1"/>
  <c r="AM184"/>
  <c r="AX184" s="1"/>
  <c r="B184"/>
  <c r="BJ183"/>
  <c r="AY183"/>
  <c r="AN183"/>
  <c r="AM183"/>
  <c r="BJ182"/>
  <c r="BI182"/>
  <c r="AN182"/>
  <c r="AY182" s="1"/>
  <c r="AM182"/>
  <c r="AX182" s="1"/>
  <c r="B182"/>
  <c r="BJ181"/>
  <c r="BI181"/>
  <c r="BH181"/>
  <c r="BG181"/>
  <c r="BF181"/>
  <c r="BE181"/>
  <c r="BD181"/>
  <c r="BC181"/>
  <c r="BB181"/>
  <c r="BA181"/>
  <c r="AY181"/>
  <c r="AX181"/>
  <c r="AW181"/>
  <c r="AV181"/>
  <c r="AU181"/>
  <c r="AT181"/>
  <c r="AS181"/>
  <c r="AR181"/>
  <c r="AQ181"/>
  <c r="AP181"/>
  <c r="AO181"/>
  <c r="J181"/>
  <c r="I181"/>
  <c r="H181"/>
  <c r="F181"/>
  <c r="E181"/>
  <c r="D181"/>
  <c r="C181"/>
  <c r="K181" s="1"/>
  <c r="B181"/>
  <c r="BJ180"/>
  <c r="BI180"/>
  <c r="BH180"/>
  <c r="BG180"/>
  <c r="BF180"/>
  <c r="BE180"/>
  <c r="BD180"/>
  <c r="BC180"/>
  <c r="BB180"/>
  <c r="BA180"/>
  <c r="AY180"/>
  <c r="AX180"/>
  <c r="AW180"/>
  <c r="AV180"/>
  <c r="AU180"/>
  <c r="AT180"/>
  <c r="AS180"/>
  <c r="AR180"/>
  <c r="AQ180"/>
  <c r="AP180"/>
  <c r="AO180"/>
  <c r="BJ179"/>
  <c r="BI179"/>
  <c r="AN179"/>
  <c r="AY179" s="1"/>
  <c r="AM179"/>
  <c r="AX179" s="1"/>
  <c r="B179"/>
  <c r="BJ178"/>
  <c r="AY178"/>
  <c r="AN178"/>
  <c r="AM178"/>
  <c r="BJ177"/>
  <c r="BI177"/>
  <c r="AN177"/>
  <c r="AY177" s="1"/>
  <c r="AM177"/>
  <c r="AX177" s="1"/>
  <c r="B177"/>
  <c r="BJ176"/>
  <c r="AY176"/>
  <c r="AN176"/>
  <c r="AM176"/>
  <c r="BJ175"/>
  <c r="BI175"/>
  <c r="AN175"/>
  <c r="AY175" s="1"/>
  <c r="AM175"/>
  <c r="AX175" s="1"/>
  <c r="B175"/>
  <c r="BJ174"/>
  <c r="AY174"/>
  <c r="AN174"/>
  <c r="AM174"/>
  <c r="BJ173"/>
  <c r="BI173"/>
  <c r="AN173"/>
  <c r="AY173" s="1"/>
  <c r="AM173"/>
  <c r="AX173" s="1"/>
  <c r="B173"/>
  <c r="BJ172"/>
  <c r="BI172"/>
  <c r="BH172"/>
  <c r="BG172"/>
  <c r="BF172"/>
  <c r="BE172"/>
  <c r="BD172"/>
  <c r="BC172"/>
  <c r="BB172"/>
  <c r="BA172"/>
  <c r="AY172"/>
  <c r="AX172"/>
  <c r="AW172"/>
  <c r="AV172"/>
  <c r="AU172"/>
  <c r="AT172"/>
  <c r="AS172"/>
  <c r="AR172"/>
  <c r="AQ172"/>
  <c r="AP172"/>
  <c r="AO172"/>
  <c r="J172"/>
  <c r="I172"/>
  <c r="H172"/>
  <c r="F172"/>
  <c r="E172"/>
  <c r="D172"/>
  <c r="C172"/>
  <c r="K172" s="1"/>
  <c r="B172"/>
  <c r="BJ171"/>
  <c r="BI171"/>
  <c r="BH171"/>
  <c r="BG171"/>
  <c r="BF171"/>
  <c r="BE171"/>
  <c r="BD171"/>
  <c r="BC171"/>
  <c r="BB171"/>
  <c r="BA171"/>
  <c r="AY171"/>
  <c r="AX171"/>
  <c r="AW171"/>
  <c r="AV171"/>
  <c r="AU171"/>
  <c r="AT171"/>
  <c r="AS171"/>
  <c r="AR171"/>
  <c r="AQ171"/>
  <c r="AP171"/>
  <c r="AO171"/>
  <c r="BJ170"/>
  <c r="BI170"/>
  <c r="AN170"/>
  <c r="AY170" s="1"/>
  <c r="AM170"/>
  <c r="AX170" s="1"/>
  <c r="B170"/>
  <c r="BJ169"/>
  <c r="AY169"/>
  <c r="AN169"/>
  <c r="AM169"/>
  <c r="BJ168"/>
  <c r="BI168"/>
  <c r="AN168"/>
  <c r="AY168" s="1"/>
  <c r="AM168"/>
  <c r="AX168" s="1"/>
  <c r="B168"/>
  <c r="BJ167"/>
  <c r="AY167"/>
  <c r="AN167"/>
  <c r="AM167"/>
  <c r="BJ166"/>
  <c r="BI166"/>
  <c r="AN166"/>
  <c r="AY166" s="1"/>
  <c r="AM166"/>
  <c r="AX166" s="1"/>
  <c r="B166"/>
  <c r="BJ165"/>
  <c r="AY165"/>
  <c r="AN165"/>
  <c r="AM165"/>
  <c r="BJ164"/>
  <c r="BI164"/>
  <c r="AN164"/>
  <c r="AY164" s="1"/>
  <c r="AM164"/>
  <c r="AX164" s="1"/>
  <c r="B164"/>
  <c r="BJ163"/>
  <c r="BI163"/>
  <c r="BH163"/>
  <c r="BG163"/>
  <c r="BF163"/>
  <c r="BE163"/>
  <c r="BD163"/>
  <c r="BC163"/>
  <c r="BB163"/>
  <c r="BA163"/>
  <c r="AY163"/>
  <c r="AX163"/>
  <c r="AW163"/>
  <c r="AV163"/>
  <c r="AU163"/>
  <c r="AT163"/>
  <c r="AS163"/>
  <c r="AR163"/>
  <c r="AQ163"/>
  <c r="AP163"/>
  <c r="AO163"/>
  <c r="J163"/>
  <c r="I163"/>
  <c r="H163"/>
  <c r="F163"/>
  <c r="E163"/>
  <c r="D163"/>
  <c r="C163"/>
  <c r="K163" s="1"/>
  <c r="B163"/>
  <c r="BJ162"/>
  <c r="BI162"/>
  <c r="BH162"/>
  <c r="BG162"/>
  <c r="BF162"/>
  <c r="BE162"/>
  <c r="BD162"/>
  <c r="BC162"/>
  <c r="BB162"/>
  <c r="BA162"/>
  <c r="AY162"/>
  <c r="AX162"/>
  <c r="AW162"/>
  <c r="AV162"/>
  <c r="AU162"/>
  <c r="AT162"/>
  <c r="AS162"/>
  <c r="AR162"/>
  <c r="AQ162"/>
  <c r="AP162"/>
  <c r="AO162"/>
  <c r="BJ161"/>
  <c r="BI161"/>
  <c r="AN161"/>
  <c r="AY161" s="1"/>
  <c r="AM161"/>
  <c r="AX161" s="1"/>
  <c r="B161"/>
  <c r="BJ160"/>
  <c r="AY160"/>
  <c r="AN160"/>
  <c r="AM160"/>
  <c r="BJ159"/>
  <c r="BI159"/>
  <c r="AN159"/>
  <c r="AY159" s="1"/>
  <c r="AM159"/>
  <c r="AX159" s="1"/>
  <c r="B159"/>
  <c r="BJ158"/>
  <c r="AY158"/>
  <c r="AN158"/>
  <c r="AM158"/>
  <c r="BJ157"/>
  <c r="BI157"/>
  <c r="AN157"/>
  <c r="AY157" s="1"/>
  <c r="AM157"/>
  <c r="AX157" s="1"/>
  <c r="B157"/>
  <c r="BJ156"/>
  <c r="AY156"/>
  <c r="AN156"/>
  <c r="AM156"/>
  <c r="BJ155"/>
  <c r="BI155"/>
  <c r="AN155"/>
  <c r="AY155" s="1"/>
  <c r="AM155"/>
  <c r="AX155" s="1"/>
  <c r="B155"/>
  <c r="BJ154"/>
  <c r="BI154"/>
  <c r="BH154"/>
  <c r="BG154"/>
  <c r="BF154"/>
  <c r="BE154"/>
  <c r="BD154"/>
  <c r="BC154"/>
  <c r="BB154"/>
  <c r="BA154"/>
  <c r="AY154"/>
  <c r="AX154"/>
  <c r="AW154"/>
  <c r="AV154"/>
  <c r="AU154"/>
  <c r="AT154"/>
  <c r="AS154"/>
  <c r="AR154"/>
  <c r="AQ154"/>
  <c r="AP154"/>
  <c r="AO154"/>
  <c r="J154"/>
  <c r="I154"/>
  <c r="H154"/>
  <c r="F154"/>
  <c r="E154"/>
  <c r="D154"/>
  <c r="C154"/>
  <c r="K154" s="1"/>
  <c r="B154"/>
  <c r="BJ153"/>
  <c r="BI153"/>
  <c r="BH153"/>
  <c r="BG153"/>
  <c r="BF153"/>
  <c r="BE153"/>
  <c r="BD153"/>
  <c r="BC153"/>
  <c r="BB153"/>
  <c r="BA153"/>
  <c r="AY153"/>
  <c r="AX153"/>
  <c r="AW153"/>
  <c r="AV153"/>
  <c r="AU153"/>
  <c r="AT153"/>
  <c r="AS153"/>
  <c r="AR153"/>
  <c r="AQ153"/>
  <c r="AP153"/>
  <c r="AO153"/>
  <c r="BJ152"/>
  <c r="BI152"/>
  <c r="AN152"/>
  <c r="AY152" s="1"/>
  <c r="AM152"/>
  <c r="AX152" s="1"/>
  <c r="B152"/>
  <c r="BJ151"/>
  <c r="AY151"/>
  <c r="AN151"/>
  <c r="AM151"/>
  <c r="BJ150"/>
  <c r="BI150"/>
  <c r="AN150"/>
  <c r="AY150" s="1"/>
  <c r="AM150"/>
  <c r="AX150" s="1"/>
  <c r="B150"/>
  <c r="BJ149"/>
  <c r="AY149"/>
  <c r="AN149"/>
  <c r="AM149"/>
  <c r="BJ148"/>
  <c r="BI148"/>
  <c r="AN148"/>
  <c r="AY148" s="1"/>
  <c r="AM148"/>
  <c r="AX148" s="1"/>
  <c r="B148"/>
  <c r="BJ147"/>
  <c r="AY147"/>
  <c r="AN147"/>
  <c r="AM147"/>
  <c r="BJ146"/>
  <c r="BI146"/>
  <c r="AN146"/>
  <c r="AY146" s="1"/>
  <c r="AM146"/>
  <c r="AX146" s="1"/>
  <c r="B146"/>
  <c r="BJ145"/>
  <c r="BI145"/>
  <c r="BH145"/>
  <c r="BG145"/>
  <c r="BF145"/>
  <c r="BE145"/>
  <c r="BD145"/>
  <c r="BC145"/>
  <c r="BB145"/>
  <c r="BA145"/>
  <c r="AY145"/>
  <c r="AX145"/>
  <c r="AW145"/>
  <c r="AV145"/>
  <c r="AU145"/>
  <c r="AT145"/>
  <c r="AS145"/>
  <c r="AR145"/>
  <c r="AQ145"/>
  <c r="AP145"/>
  <c r="AO145"/>
  <c r="J145"/>
  <c r="I145"/>
  <c r="H145"/>
  <c r="F145"/>
  <c r="E145"/>
  <c r="D145"/>
  <c r="C145"/>
  <c r="K145" s="1"/>
  <c r="B145"/>
  <c r="BJ144"/>
  <c r="BI144"/>
  <c r="BH144"/>
  <c r="BG144"/>
  <c r="BF144"/>
  <c r="BE144"/>
  <c r="BD144"/>
  <c r="BC144"/>
  <c r="BB144"/>
  <c r="BA144"/>
  <c r="AY144"/>
  <c r="AX144"/>
  <c r="AW144"/>
  <c r="AV144"/>
  <c r="AU144"/>
  <c r="AT144"/>
  <c r="AS144"/>
  <c r="AR144"/>
  <c r="AQ144"/>
  <c r="AP144"/>
  <c r="AO144"/>
  <c r="BJ143"/>
  <c r="BI143"/>
  <c r="AN143"/>
  <c r="AY143" s="1"/>
  <c r="AM143"/>
  <c r="AX143" s="1"/>
  <c r="B143"/>
  <c r="BJ142"/>
  <c r="AY142"/>
  <c r="AN142"/>
  <c r="AM142"/>
  <c r="BJ141"/>
  <c r="BI141"/>
  <c r="AN141"/>
  <c r="AY141" s="1"/>
  <c r="AM141"/>
  <c r="AX141" s="1"/>
  <c r="B141"/>
  <c r="BJ140"/>
  <c r="AY140"/>
  <c r="AN140"/>
  <c r="AM140"/>
  <c r="BJ139"/>
  <c r="BI139"/>
  <c r="AN139"/>
  <c r="AY139" s="1"/>
  <c r="AM139"/>
  <c r="AX139" s="1"/>
  <c r="B139"/>
  <c r="BJ138"/>
  <c r="AY138"/>
  <c r="AN138"/>
  <c r="AM138"/>
  <c r="BJ137"/>
  <c r="BI137"/>
  <c r="AN137"/>
  <c r="AY137" s="1"/>
  <c r="AM137"/>
  <c r="AX137" s="1"/>
  <c r="B137"/>
  <c r="BJ136"/>
  <c r="BI136"/>
  <c r="BH136"/>
  <c r="BG136"/>
  <c r="BF136"/>
  <c r="BE136"/>
  <c r="BD136"/>
  <c r="BC136"/>
  <c r="BB136"/>
  <c r="BA136"/>
  <c r="AY136"/>
  <c r="AX136"/>
  <c r="AW136"/>
  <c r="AV136"/>
  <c r="AU136"/>
  <c r="AT136"/>
  <c r="AS136"/>
  <c r="AR136"/>
  <c r="AQ136"/>
  <c r="AP136"/>
  <c r="AO136"/>
  <c r="J136"/>
  <c r="I136"/>
  <c r="H136"/>
  <c r="F136"/>
  <c r="E136"/>
  <c r="D136"/>
  <c r="C136"/>
  <c r="K136" s="1"/>
  <c r="B136"/>
  <c r="BJ135"/>
  <c r="BI135"/>
  <c r="BH135"/>
  <c r="BG135"/>
  <c r="BF135"/>
  <c r="BE135"/>
  <c r="BD135"/>
  <c r="BC135"/>
  <c r="BB135"/>
  <c r="BA135"/>
  <c r="AY135"/>
  <c r="AX135"/>
  <c r="AW135"/>
  <c r="AV135"/>
  <c r="AU135"/>
  <c r="AT135"/>
  <c r="AS135"/>
  <c r="AR135"/>
  <c r="AQ135"/>
  <c r="AP135"/>
  <c r="AO135"/>
  <c r="BJ134"/>
  <c r="BI134"/>
  <c r="AN134"/>
  <c r="AY134" s="1"/>
  <c r="AM134"/>
  <c r="AX134" s="1"/>
  <c r="B134"/>
  <c r="BJ133"/>
  <c r="AY133"/>
  <c r="AN133"/>
  <c r="AM133"/>
  <c r="BJ132"/>
  <c r="BI132"/>
  <c r="AN132"/>
  <c r="AY132" s="1"/>
  <c r="AM132"/>
  <c r="AX132" s="1"/>
  <c r="B132"/>
  <c r="BJ131"/>
  <c r="AY131"/>
  <c r="AN131"/>
  <c r="AM131"/>
  <c r="BJ130"/>
  <c r="BI130"/>
  <c r="AN130"/>
  <c r="AY130" s="1"/>
  <c r="AM130"/>
  <c r="AX130" s="1"/>
  <c r="B130"/>
  <c r="BJ129"/>
  <c r="AY129"/>
  <c r="AN129"/>
  <c r="AM129"/>
  <c r="BJ128"/>
  <c r="BI128"/>
  <c r="AN128"/>
  <c r="AY128" s="1"/>
  <c r="AM128"/>
  <c r="AX128" s="1"/>
  <c r="B128"/>
  <c r="BJ127"/>
  <c r="BI127"/>
  <c r="BH127"/>
  <c r="BG127"/>
  <c r="BF127"/>
  <c r="BE127"/>
  <c r="BD127"/>
  <c r="BC127"/>
  <c r="BB127"/>
  <c r="BA127"/>
  <c r="AY127"/>
  <c r="AX127"/>
  <c r="AW127"/>
  <c r="AV127"/>
  <c r="AU127"/>
  <c r="AT127"/>
  <c r="AS127"/>
  <c r="AR127"/>
  <c r="AQ127"/>
  <c r="AP127"/>
  <c r="AO127"/>
  <c r="J127"/>
  <c r="I127"/>
  <c r="H127"/>
  <c r="F127"/>
  <c r="E127"/>
  <c r="D127"/>
  <c r="C127"/>
  <c r="K127" s="1"/>
  <c r="B127"/>
  <c r="BJ126"/>
  <c r="BI126"/>
  <c r="BH126"/>
  <c r="BG126"/>
  <c r="BF126"/>
  <c r="BE126"/>
  <c r="BD126"/>
  <c r="BC126"/>
  <c r="BB126"/>
  <c r="BA126"/>
  <c r="AY126"/>
  <c r="AX126"/>
  <c r="AW126"/>
  <c r="AV126"/>
  <c r="AU126"/>
  <c r="AT126"/>
  <c r="AS126"/>
  <c r="AR126"/>
  <c r="AQ126"/>
  <c r="AP126"/>
  <c r="AO126"/>
  <c r="BJ125"/>
  <c r="BI125"/>
  <c r="AN125"/>
  <c r="AY125" s="1"/>
  <c r="AM125"/>
  <c r="AX125" s="1"/>
  <c r="B125"/>
  <c r="BJ124"/>
  <c r="AY124"/>
  <c r="AN124"/>
  <c r="AM124"/>
  <c r="BJ123"/>
  <c r="BI123"/>
  <c r="AN123"/>
  <c r="AY123" s="1"/>
  <c r="AM123"/>
  <c r="AX123" s="1"/>
  <c r="B123"/>
  <c r="BJ122"/>
  <c r="AY122"/>
  <c r="AN122"/>
  <c r="AM122"/>
  <c r="BJ121"/>
  <c r="BI121"/>
  <c r="AN121"/>
  <c r="AY121" s="1"/>
  <c r="AM121"/>
  <c r="AX121" s="1"/>
  <c r="B121"/>
  <c r="BJ120"/>
  <c r="AY120"/>
  <c r="AN120"/>
  <c r="AM120"/>
  <c r="BJ119"/>
  <c r="BI119"/>
  <c r="AN119"/>
  <c r="AY119" s="1"/>
  <c r="AM119"/>
  <c r="AX119" s="1"/>
  <c r="B119"/>
  <c r="BJ118"/>
  <c r="BI118"/>
  <c r="BH118"/>
  <c r="BG118"/>
  <c r="BF118"/>
  <c r="BE118"/>
  <c r="BD118"/>
  <c r="BC118"/>
  <c r="BB118"/>
  <c r="BA118"/>
  <c r="AY118"/>
  <c r="AX118"/>
  <c r="AW118"/>
  <c r="AV118"/>
  <c r="AU118"/>
  <c r="AT118"/>
  <c r="AS118"/>
  <c r="AR118"/>
  <c r="AQ118"/>
  <c r="AP118"/>
  <c r="AO118"/>
  <c r="J118"/>
  <c r="I118"/>
  <c r="H118"/>
  <c r="F118"/>
  <c r="E118"/>
  <c r="D118"/>
  <c r="C118"/>
  <c r="K118" s="1"/>
  <c r="B118"/>
  <c r="BJ117"/>
  <c r="BI117"/>
  <c r="BH117"/>
  <c r="BG117"/>
  <c r="BF117"/>
  <c r="BE117"/>
  <c r="BD117"/>
  <c r="BC117"/>
  <c r="BB117"/>
  <c r="BA117"/>
  <c r="AY117"/>
  <c r="AX117"/>
  <c r="AW117"/>
  <c r="AV117"/>
  <c r="AU117"/>
  <c r="AT117"/>
  <c r="AS117"/>
  <c r="AR117"/>
  <c r="AQ117"/>
  <c r="AP117"/>
  <c r="AO117"/>
  <c r="BJ116"/>
  <c r="BI116"/>
  <c r="AN116"/>
  <c r="AY116" s="1"/>
  <c r="AM116"/>
  <c r="AX116" s="1"/>
  <c r="B116"/>
  <c r="BJ115"/>
  <c r="AY115"/>
  <c r="AN115"/>
  <c r="AM115"/>
  <c r="BJ114"/>
  <c r="BI114"/>
  <c r="AN114"/>
  <c r="AY114" s="1"/>
  <c r="AM114"/>
  <c r="AX114" s="1"/>
  <c r="B114"/>
  <c r="BJ113"/>
  <c r="AY113"/>
  <c r="AN113"/>
  <c r="AM113"/>
  <c r="BJ112"/>
  <c r="BI112"/>
  <c r="AN112"/>
  <c r="AY112" s="1"/>
  <c r="AM112"/>
  <c r="AX112" s="1"/>
  <c r="B112"/>
  <c r="BJ111"/>
  <c r="AY111"/>
  <c r="AN111"/>
  <c r="AM111"/>
  <c r="BJ110"/>
  <c r="BI110"/>
  <c r="AN110"/>
  <c r="AY110" s="1"/>
  <c r="AM110"/>
  <c r="AX110" s="1"/>
  <c r="B110"/>
  <c r="BJ109"/>
  <c r="BI109"/>
  <c r="BH109"/>
  <c r="BG109"/>
  <c r="BF109"/>
  <c r="BE109"/>
  <c r="BD109"/>
  <c r="BC109"/>
  <c r="BB109"/>
  <c r="BA109"/>
  <c r="AY109"/>
  <c r="AX109"/>
  <c r="AW109"/>
  <c r="AV109"/>
  <c r="AU109"/>
  <c r="AT109"/>
  <c r="AS109"/>
  <c r="AR109"/>
  <c r="AQ109"/>
  <c r="AP109"/>
  <c r="AO109"/>
  <c r="J109"/>
  <c r="I109"/>
  <c r="H109"/>
  <c r="F109"/>
  <c r="E109"/>
  <c r="D109"/>
  <c r="C109"/>
  <c r="K109" s="1"/>
  <c r="B109"/>
  <c r="BJ108"/>
  <c r="BI108"/>
  <c r="BH108"/>
  <c r="BG108"/>
  <c r="BF108"/>
  <c r="BE108"/>
  <c r="BD108"/>
  <c r="BC108"/>
  <c r="BB108"/>
  <c r="BA108"/>
  <c r="AY108"/>
  <c r="AX108"/>
  <c r="AW108"/>
  <c r="AV108"/>
  <c r="AU108"/>
  <c r="AT108"/>
  <c r="AS108"/>
  <c r="AR108"/>
  <c r="AQ108"/>
  <c r="AP108"/>
  <c r="AO108"/>
  <c r="BJ107"/>
  <c r="BI107"/>
  <c r="AN107"/>
  <c r="AY107" s="1"/>
  <c r="AM107"/>
  <c r="AX107" s="1"/>
  <c r="B107"/>
  <c r="BJ106"/>
  <c r="AY106"/>
  <c r="AN106"/>
  <c r="AM106"/>
  <c r="BJ105"/>
  <c r="BI105"/>
  <c r="AN105"/>
  <c r="AY105" s="1"/>
  <c r="AM105"/>
  <c r="AX105" s="1"/>
  <c r="B105"/>
  <c r="BJ104"/>
  <c r="AY104"/>
  <c r="AN104"/>
  <c r="AM104"/>
  <c r="BJ103"/>
  <c r="BI103"/>
  <c r="AN103"/>
  <c r="AY103" s="1"/>
  <c r="AM103"/>
  <c r="AX103" s="1"/>
  <c r="B103"/>
  <c r="BJ102"/>
  <c r="AY102"/>
  <c r="AN102"/>
  <c r="AM102"/>
  <c r="BJ101"/>
  <c r="BI101"/>
  <c r="AN101"/>
  <c r="AY101" s="1"/>
  <c r="AM101"/>
  <c r="AX101" s="1"/>
  <c r="B101"/>
  <c r="BJ100"/>
  <c r="BI100"/>
  <c r="BH100"/>
  <c r="BG100"/>
  <c r="BF100"/>
  <c r="BE100"/>
  <c r="BD100"/>
  <c r="BC100"/>
  <c r="BB100"/>
  <c r="BA100"/>
  <c r="AY100"/>
  <c r="AX100"/>
  <c r="AW100"/>
  <c r="AV100"/>
  <c r="AU100"/>
  <c r="AT100"/>
  <c r="AS100"/>
  <c r="AR100"/>
  <c r="AQ100"/>
  <c r="AP100"/>
  <c r="AO100"/>
  <c r="J100"/>
  <c r="I100"/>
  <c r="H100"/>
  <c r="F100"/>
  <c r="E100"/>
  <c r="D100"/>
  <c r="C100"/>
  <c r="K100" s="1"/>
  <c r="B100"/>
  <c r="BJ99"/>
  <c r="BI99"/>
  <c r="BH99"/>
  <c r="BG99"/>
  <c r="BF99"/>
  <c r="BE99"/>
  <c r="BD99"/>
  <c r="BC99"/>
  <c r="BB99"/>
  <c r="BA99"/>
  <c r="AY99"/>
  <c r="AX99"/>
  <c r="AW99"/>
  <c r="AV99"/>
  <c r="AU99"/>
  <c r="AT99"/>
  <c r="AS99"/>
  <c r="AR99"/>
  <c r="AQ99"/>
  <c r="AP99"/>
  <c r="AO99"/>
  <c r="BJ98"/>
  <c r="BI98"/>
  <c r="AN98"/>
  <c r="AY98" s="1"/>
  <c r="AM98"/>
  <c r="AX98" s="1"/>
  <c r="B98"/>
  <c r="BJ97"/>
  <c r="AY97"/>
  <c r="AN97"/>
  <c r="AM97"/>
  <c r="BJ96"/>
  <c r="BI96"/>
  <c r="AN96"/>
  <c r="AY96" s="1"/>
  <c r="AM96"/>
  <c r="AX96" s="1"/>
  <c r="B96"/>
  <c r="BJ95"/>
  <c r="AY95"/>
  <c r="AN95"/>
  <c r="AM95"/>
  <c r="BJ94"/>
  <c r="BI94"/>
  <c r="AN94"/>
  <c r="AY94" s="1"/>
  <c r="AM94"/>
  <c r="AX94" s="1"/>
  <c r="B94"/>
  <c r="BJ93"/>
  <c r="AY93"/>
  <c r="AN93"/>
  <c r="AM93"/>
  <c r="BJ92"/>
  <c r="BI92"/>
  <c r="AN92"/>
  <c r="AY92" s="1"/>
  <c r="AM92"/>
  <c r="AX92" s="1"/>
  <c r="B92"/>
  <c r="BJ91"/>
  <c r="BI91"/>
  <c r="BH91"/>
  <c r="BG91"/>
  <c r="BF91"/>
  <c r="BE91"/>
  <c r="BD91"/>
  <c r="BC91"/>
  <c r="BB91"/>
  <c r="BA91"/>
  <c r="AY91"/>
  <c r="AX91"/>
  <c r="AW91"/>
  <c r="AV91"/>
  <c r="AU91"/>
  <c r="AT91"/>
  <c r="AS91"/>
  <c r="AR91"/>
  <c r="AQ91"/>
  <c r="AP91"/>
  <c r="AO91"/>
  <c r="J91"/>
  <c r="I91"/>
  <c r="H91"/>
  <c r="F91"/>
  <c r="E91"/>
  <c r="D91"/>
  <c r="C91"/>
  <c r="K91" s="1"/>
  <c r="B91"/>
  <c r="BJ90"/>
  <c r="BI90"/>
  <c r="BH90"/>
  <c r="BG90"/>
  <c r="BF90"/>
  <c r="BE90"/>
  <c r="BD90"/>
  <c r="BC90"/>
  <c r="BB90"/>
  <c r="BA90"/>
  <c r="AY90"/>
  <c r="AX90"/>
  <c r="AW90"/>
  <c r="AV90"/>
  <c r="AU90"/>
  <c r="AT90"/>
  <c r="AS90"/>
  <c r="AR90"/>
  <c r="AQ90"/>
  <c r="AP90"/>
  <c r="AO90"/>
  <c r="BJ89"/>
  <c r="BI89"/>
  <c r="AN89"/>
  <c r="AY89" s="1"/>
  <c r="AM89"/>
  <c r="AX89" s="1"/>
  <c r="B89"/>
  <c r="BJ88"/>
  <c r="AY88"/>
  <c r="AN88"/>
  <c r="AM88"/>
  <c r="BJ87"/>
  <c r="BI87"/>
  <c r="AN87"/>
  <c r="AY87" s="1"/>
  <c r="AM87"/>
  <c r="AX87" s="1"/>
  <c r="B87"/>
  <c r="BJ86"/>
  <c r="AY86"/>
  <c r="AN86"/>
  <c r="AM86"/>
  <c r="BJ85"/>
  <c r="BI85"/>
  <c r="AN85"/>
  <c r="AY85" s="1"/>
  <c r="AM85"/>
  <c r="AX85" s="1"/>
  <c r="B85"/>
  <c r="BJ84"/>
  <c r="AY84"/>
  <c r="AN84"/>
  <c r="AM84"/>
  <c r="BJ83"/>
  <c r="BI83"/>
  <c r="AN83"/>
  <c r="AY83" s="1"/>
  <c r="AM83"/>
  <c r="AX83" s="1"/>
  <c r="B83"/>
  <c r="BJ82"/>
  <c r="BI82"/>
  <c r="BH82"/>
  <c r="BG82"/>
  <c r="BF82"/>
  <c r="BE82"/>
  <c r="BD82"/>
  <c r="BC82"/>
  <c r="BB82"/>
  <c r="BA82"/>
  <c r="AY82"/>
  <c r="AX82"/>
  <c r="AW82"/>
  <c r="AV82"/>
  <c r="AU82"/>
  <c r="AT82"/>
  <c r="AS82"/>
  <c r="AR82"/>
  <c r="AQ82"/>
  <c r="AP82"/>
  <c r="AO82"/>
  <c r="J82"/>
  <c r="I82"/>
  <c r="H82"/>
  <c r="F82"/>
  <c r="E82"/>
  <c r="D82"/>
  <c r="C82"/>
  <c r="K82" s="1"/>
  <c r="B82"/>
  <c r="BJ81"/>
  <c r="BI81"/>
  <c r="BH81"/>
  <c r="BG81"/>
  <c r="BF81"/>
  <c r="BE81"/>
  <c r="BD81"/>
  <c r="BC81"/>
  <c r="BB81"/>
  <c r="BA81"/>
  <c r="AY81"/>
  <c r="AX81"/>
  <c r="AW81"/>
  <c r="AV81"/>
  <c r="AU81"/>
  <c r="AT81"/>
  <c r="AS81"/>
  <c r="AR81"/>
  <c r="AQ81"/>
  <c r="AP81"/>
  <c r="AO81"/>
  <c r="BJ80"/>
  <c r="BI80"/>
  <c r="AN80"/>
  <c r="AY80" s="1"/>
  <c r="AM80"/>
  <c r="AX80" s="1"/>
  <c r="B80"/>
  <c r="BJ79"/>
  <c r="AY79"/>
  <c r="AN79"/>
  <c r="AM79"/>
  <c r="BJ78"/>
  <c r="BI78"/>
  <c r="AN78"/>
  <c r="AY78" s="1"/>
  <c r="AM78"/>
  <c r="AX78" s="1"/>
  <c r="B78"/>
  <c r="BJ77"/>
  <c r="AY77"/>
  <c r="AN77"/>
  <c r="AM77"/>
  <c r="BJ76"/>
  <c r="BI76"/>
  <c r="AN76"/>
  <c r="AY76" s="1"/>
  <c r="AM76"/>
  <c r="AX76" s="1"/>
  <c r="B76"/>
  <c r="BJ75"/>
  <c r="AY75"/>
  <c r="AN75"/>
  <c r="AM75"/>
  <c r="BJ74"/>
  <c r="BI74"/>
  <c r="AN74"/>
  <c r="AY74" s="1"/>
  <c r="AM74"/>
  <c r="AX74" s="1"/>
  <c r="B74"/>
  <c r="BJ73"/>
  <c r="BI73"/>
  <c r="BH73"/>
  <c r="BG73"/>
  <c r="BF73"/>
  <c r="BE73"/>
  <c r="BD73"/>
  <c r="BC73"/>
  <c r="BB73"/>
  <c r="BA73"/>
  <c r="AY73"/>
  <c r="AX73"/>
  <c r="AW73"/>
  <c r="AV73"/>
  <c r="AU73"/>
  <c r="AT73"/>
  <c r="AS73"/>
  <c r="AR73"/>
  <c r="AQ73"/>
  <c r="AP73"/>
  <c r="AO73"/>
  <c r="J73"/>
  <c r="I73"/>
  <c r="H73"/>
  <c r="F73"/>
  <c r="E73"/>
  <c r="D73"/>
  <c r="C73"/>
  <c r="K73" s="1"/>
  <c r="B73"/>
  <c r="BJ72"/>
  <c r="BI72"/>
  <c r="BH72"/>
  <c r="BG72"/>
  <c r="BF72"/>
  <c r="BE72"/>
  <c r="BD72"/>
  <c r="BC72"/>
  <c r="BB72"/>
  <c r="BA72"/>
  <c r="AY72"/>
  <c r="AX72"/>
  <c r="AW72"/>
  <c r="AV72"/>
  <c r="AU72"/>
  <c r="AT72"/>
  <c r="AS72"/>
  <c r="AR72"/>
  <c r="AQ72"/>
  <c r="AP72"/>
  <c r="AO72"/>
  <c r="BJ71"/>
  <c r="BI71"/>
  <c r="AN71"/>
  <c r="AY71" s="1"/>
  <c r="AM71"/>
  <c r="AX71" s="1"/>
  <c r="B71"/>
  <c r="BJ70"/>
  <c r="AY70"/>
  <c r="AN70"/>
  <c r="AM70"/>
  <c r="BJ69"/>
  <c r="BI69"/>
  <c r="AN69"/>
  <c r="AY69" s="1"/>
  <c r="AM69"/>
  <c r="AX69" s="1"/>
  <c r="B69"/>
  <c r="BJ68"/>
  <c r="AY68"/>
  <c r="AN68"/>
  <c r="AM68"/>
  <c r="BJ67"/>
  <c r="BI67"/>
  <c r="AN67"/>
  <c r="AY67" s="1"/>
  <c r="AM67"/>
  <c r="AX67" s="1"/>
  <c r="B67"/>
  <c r="BJ66"/>
  <c r="AY66"/>
  <c r="AN66"/>
  <c r="AM66"/>
  <c r="BI66" s="1"/>
  <c r="BJ65"/>
  <c r="BI65"/>
  <c r="AN65"/>
  <c r="AY65" s="1"/>
  <c r="AM65"/>
  <c r="AX65" s="1"/>
  <c r="BJ64"/>
  <c r="BI64"/>
  <c r="BH64"/>
  <c r="BG64"/>
  <c r="BF64"/>
  <c r="BE64"/>
  <c r="BD64"/>
  <c r="BC64"/>
  <c r="BB64"/>
  <c r="BA64"/>
  <c r="AY64"/>
  <c r="AX64"/>
  <c r="AW64"/>
  <c r="AV64"/>
  <c r="AU64"/>
  <c r="AT64"/>
  <c r="AS64"/>
  <c r="AR64"/>
  <c r="AQ64"/>
  <c r="AP64"/>
  <c r="AO64"/>
  <c r="J64"/>
  <c r="I64"/>
  <c r="H64"/>
  <c r="F64"/>
  <c r="E64"/>
  <c r="D64"/>
  <c r="C64"/>
  <c r="K64" s="1"/>
  <c r="B64"/>
  <c r="B65" s="1"/>
  <c r="BJ63"/>
  <c r="BI63"/>
  <c r="BH63"/>
  <c r="BG63"/>
  <c r="BF63"/>
  <c r="BE63"/>
  <c r="BD63"/>
  <c r="BC63"/>
  <c r="BB63"/>
  <c r="BA63"/>
  <c r="AY63"/>
  <c r="AX63"/>
  <c r="AW63"/>
  <c r="AV63"/>
  <c r="AU63"/>
  <c r="AT63"/>
  <c r="AS63"/>
  <c r="AR63"/>
  <c r="AQ63"/>
  <c r="AP63"/>
  <c r="AO63"/>
  <c r="BJ62"/>
  <c r="BI62"/>
  <c r="AN62"/>
  <c r="AY62" s="1"/>
  <c r="AM62"/>
  <c r="AX62" s="1"/>
  <c r="BJ61"/>
  <c r="AY61"/>
  <c r="AX61"/>
  <c r="AN61"/>
  <c r="AM61"/>
  <c r="BI61" s="1"/>
  <c r="BI60"/>
  <c r="AN60"/>
  <c r="AY60" s="1"/>
  <c r="AM60"/>
  <c r="AX60" s="1"/>
  <c r="BJ59"/>
  <c r="AY59"/>
  <c r="AN59"/>
  <c r="AM59"/>
  <c r="BI59" s="1"/>
  <c r="BJ58"/>
  <c r="BI58"/>
  <c r="AN58"/>
  <c r="AY58" s="1"/>
  <c r="AM58"/>
  <c r="AX58" s="1"/>
  <c r="BJ57"/>
  <c r="AY57"/>
  <c r="AN57"/>
  <c r="AM57"/>
  <c r="BI57" s="1"/>
  <c r="BI56"/>
  <c r="AN56"/>
  <c r="AY56" s="1"/>
  <c r="AM56"/>
  <c r="AX56" s="1"/>
  <c r="B56"/>
  <c r="BJ55"/>
  <c r="BI55"/>
  <c r="BH55"/>
  <c r="BG55"/>
  <c r="BF55"/>
  <c r="BE55"/>
  <c r="BD55"/>
  <c r="BC55"/>
  <c r="BB55"/>
  <c r="BA55"/>
  <c r="AY55"/>
  <c r="AX55"/>
  <c r="AW55"/>
  <c r="AV55"/>
  <c r="AU55"/>
  <c r="AT55"/>
  <c r="AS55"/>
  <c r="AR55"/>
  <c r="AQ55"/>
  <c r="AP55"/>
  <c r="AO55"/>
  <c r="J55"/>
  <c r="I55"/>
  <c r="H55"/>
  <c r="F55"/>
  <c r="E55"/>
  <c r="D55"/>
  <c r="C55"/>
  <c r="K55" s="1"/>
  <c r="B55"/>
  <c r="BJ54"/>
  <c r="BI54"/>
  <c r="BH54"/>
  <c r="BG54"/>
  <c r="BF54"/>
  <c r="BE54"/>
  <c r="BD54"/>
  <c r="BC54"/>
  <c r="BB54"/>
  <c r="BA54"/>
  <c r="AY54"/>
  <c r="AX54"/>
  <c r="AW54"/>
  <c r="AV54"/>
  <c r="AU54"/>
  <c r="AT54"/>
  <c r="AS54"/>
  <c r="AR54"/>
  <c r="AQ54"/>
  <c r="AP54"/>
  <c r="AO54"/>
  <c r="BI53"/>
  <c r="AN53"/>
  <c r="AY53" s="1"/>
  <c r="AM53"/>
  <c r="AX53" s="1"/>
  <c r="B53"/>
  <c r="BJ52"/>
  <c r="AY52"/>
  <c r="AN52"/>
  <c r="AM52"/>
  <c r="BI52" s="1"/>
  <c r="BJ51"/>
  <c r="BI51"/>
  <c r="AN51"/>
  <c r="AY51" s="1"/>
  <c r="AM51"/>
  <c r="AX51" s="1"/>
  <c r="BJ50"/>
  <c r="AY50"/>
  <c r="AN50"/>
  <c r="AM50"/>
  <c r="BI50" s="1"/>
  <c r="BI49"/>
  <c r="AN49"/>
  <c r="AY49" s="1"/>
  <c r="AM49"/>
  <c r="AX49" s="1"/>
  <c r="B49"/>
  <c r="BJ48"/>
  <c r="AY48"/>
  <c r="AX48"/>
  <c r="AN48"/>
  <c r="AM48"/>
  <c r="BI48" s="1"/>
  <c r="BJ47"/>
  <c r="BI47"/>
  <c r="AN47"/>
  <c r="AY47" s="1"/>
  <c r="AM47"/>
  <c r="AX47" s="1"/>
  <c r="B47"/>
  <c r="BJ46"/>
  <c r="BI46"/>
  <c r="BH46"/>
  <c r="BG46"/>
  <c r="BF46"/>
  <c r="BE46"/>
  <c r="BD46"/>
  <c r="BC46"/>
  <c r="BB46"/>
  <c r="BA46"/>
  <c r="AY46"/>
  <c r="AX46"/>
  <c r="AW46"/>
  <c r="AV46"/>
  <c r="AU46"/>
  <c r="AT46"/>
  <c r="AS46"/>
  <c r="AR46"/>
  <c r="AQ46"/>
  <c r="AP46"/>
  <c r="AO46"/>
  <c r="J46"/>
  <c r="I46"/>
  <c r="H46"/>
  <c r="F46"/>
  <c r="E46"/>
  <c r="D46"/>
  <c r="C46"/>
  <c r="K46" s="1"/>
  <c r="B46"/>
  <c r="BJ45"/>
  <c r="BI45"/>
  <c r="BH45"/>
  <c r="BG45"/>
  <c r="BF45"/>
  <c r="BE45"/>
  <c r="BD45"/>
  <c r="BC45"/>
  <c r="BB45"/>
  <c r="BA45"/>
  <c r="AY45"/>
  <c r="AX45"/>
  <c r="AW45"/>
  <c r="AV45"/>
  <c r="AU45"/>
  <c r="AT45"/>
  <c r="AS45"/>
  <c r="AR45"/>
  <c r="AQ45"/>
  <c r="AP45"/>
  <c r="AO45"/>
  <c r="BJ44"/>
  <c r="BI44"/>
  <c r="AN44"/>
  <c r="AY44" s="1"/>
  <c r="AM44"/>
  <c r="AX44" s="1"/>
  <c r="BJ43"/>
  <c r="AY43"/>
  <c r="AN43"/>
  <c r="AM43"/>
  <c r="BI43" s="1"/>
  <c r="BI42"/>
  <c r="AN42"/>
  <c r="AY42" s="1"/>
  <c r="AM42"/>
  <c r="AX42" s="1"/>
  <c r="BJ41"/>
  <c r="AY41"/>
  <c r="AX41"/>
  <c r="AN41"/>
  <c r="AM41"/>
  <c r="BI41" s="1"/>
  <c r="BJ40"/>
  <c r="BI40"/>
  <c r="AN40"/>
  <c r="AY40" s="1"/>
  <c r="AM40"/>
  <c r="AX40" s="1"/>
  <c r="BJ39"/>
  <c r="AY39"/>
  <c r="AX39"/>
  <c r="AN39"/>
  <c r="AM39"/>
  <c r="BI39" s="1"/>
  <c r="BI38"/>
  <c r="AN38"/>
  <c r="AY38" s="1"/>
  <c r="AM38"/>
  <c r="AX38" s="1"/>
  <c r="BJ37"/>
  <c r="BI37"/>
  <c r="BH37"/>
  <c r="BG37"/>
  <c r="BF37"/>
  <c r="BE37"/>
  <c r="BD37"/>
  <c r="BC37"/>
  <c r="BB37"/>
  <c r="BA37"/>
  <c r="AY37"/>
  <c r="AX37"/>
  <c r="AW37"/>
  <c r="AV37"/>
  <c r="AU37"/>
  <c r="AT37"/>
  <c r="AS37"/>
  <c r="AR37"/>
  <c r="AQ37"/>
  <c r="AP37"/>
  <c r="AO37"/>
  <c r="J37"/>
  <c r="I37"/>
  <c r="H37"/>
  <c r="F37"/>
  <c r="E37"/>
  <c r="D37"/>
  <c r="C37"/>
  <c r="K37" s="1"/>
  <c r="B37"/>
  <c r="B44" s="1"/>
  <c r="BJ36"/>
  <c r="BI36"/>
  <c r="BH36"/>
  <c r="BG36"/>
  <c r="BF36"/>
  <c r="BE36"/>
  <c r="BD36"/>
  <c r="BC36"/>
  <c r="BB36"/>
  <c r="BA36"/>
  <c r="AY36"/>
  <c r="AX36"/>
  <c r="AW36"/>
  <c r="AV36"/>
  <c r="AU36"/>
  <c r="AT36"/>
  <c r="AS36"/>
  <c r="AR36"/>
  <c r="AQ36"/>
  <c r="AP36"/>
  <c r="AO36"/>
  <c r="BI35"/>
  <c r="AN35"/>
  <c r="AY35" s="1"/>
  <c r="AM35"/>
  <c r="AX35" s="1"/>
  <c r="B35"/>
  <c r="BJ34"/>
  <c r="AY34"/>
  <c r="AX34"/>
  <c r="AN34"/>
  <c r="AM34"/>
  <c r="BI34" s="1"/>
  <c r="BJ33"/>
  <c r="BI33"/>
  <c r="AN33"/>
  <c r="AY33" s="1"/>
  <c r="AM33"/>
  <c r="AX33" s="1"/>
  <c r="BJ32"/>
  <c r="AY32"/>
  <c r="AX32"/>
  <c r="AN32"/>
  <c r="AM32"/>
  <c r="BI32" s="1"/>
  <c r="BI31"/>
  <c r="AN31"/>
  <c r="AY31" s="1"/>
  <c r="AM31"/>
  <c r="AX31" s="1"/>
  <c r="B31"/>
  <c r="BJ30"/>
  <c r="AY30"/>
  <c r="AN30"/>
  <c r="AM30"/>
  <c r="BI30" s="1"/>
  <c r="BJ29"/>
  <c r="BI29"/>
  <c r="AN29"/>
  <c r="AY29" s="1"/>
  <c r="AM29"/>
  <c r="AX29" s="1"/>
  <c r="BJ28"/>
  <c r="BI28"/>
  <c r="BH28"/>
  <c r="BG28"/>
  <c r="BF28"/>
  <c r="BE28"/>
  <c r="BD28"/>
  <c r="BC28"/>
  <c r="BB28"/>
  <c r="BA28"/>
  <c r="AY28"/>
  <c r="AX28"/>
  <c r="AW28"/>
  <c r="AV28"/>
  <c r="AU28"/>
  <c r="AT28"/>
  <c r="AS28"/>
  <c r="AR28"/>
  <c r="AQ28"/>
  <c r="AP28"/>
  <c r="AO28"/>
  <c r="J28"/>
  <c r="I28"/>
  <c r="H28"/>
  <c r="F28"/>
  <c r="E28"/>
  <c r="D28"/>
  <c r="C28"/>
  <c r="K28" s="1"/>
  <c r="B28"/>
  <c r="B29" s="1"/>
  <c r="BJ27"/>
  <c r="BI27"/>
  <c r="BH27"/>
  <c r="BG27"/>
  <c r="BF27"/>
  <c r="BE27"/>
  <c r="BD27"/>
  <c r="BC27"/>
  <c r="BB27"/>
  <c r="BA27"/>
  <c r="AY27"/>
  <c r="AX27"/>
  <c r="AW27"/>
  <c r="AV27"/>
  <c r="AU27"/>
  <c r="AT27"/>
  <c r="AS27"/>
  <c r="AR27"/>
  <c r="AQ27"/>
  <c r="AP27"/>
  <c r="AO27"/>
  <c r="BJ26"/>
  <c r="BI26"/>
  <c r="AN26"/>
  <c r="AY26" s="1"/>
  <c r="AM26"/>
  <c r="AX26" s="1"/>
  <c r="BJ25"/>
  <c r="AY25"/>
  <c r="AX25"/>
  <c r="AN25"/>
  <c r="AM25"/>
  <c r="BI25" s="1"/>
  <c r="BI24"/>
  <c r="AN24"/>
  <c r="AY24" s="1"/>
  <c r="AM24"/>
  <c r="AX24" s="1"/>
  <c r="BJ23"/>
  <c r="AY23"/>
  <c r="AN23"/>
  <c r="AM23"/>
  <c r="BI23" s="1"/>
  <c r="BJ22"/>
  <c r="BI22"/>
  <c r="AN22"/>
  <c r="AY22" s="1"/>
  <c r="AM22"/>
  <c r="AX22" s="1"/>
  <c r="BJ21"/>
  <c r="AY21"/>
  <c r="AN21"/>
  <c r="AM21"/>
  <c r="BI21" s="1"/>
  <c r="BI20"/>
  <c r="AN20"/>
  <c r="AY20" s="1"/>
  <c r="AM20"/>
  <c r="AX20" s="1"/>
  <c r="B20"/>
  <c r="BJ19"/>
  <c r="BI19"/>
  <c r="BH19"/>
  <c r="BG19"/>
  <c r="BF19"/>
  <c r="BE19"/>
  <c r="BD19"/>
  <c r="BC19"/>
  <c r="BB19"/>
  <c r="BA19"/>
  <c r="AY19"/>
  <c r="AX19"/>
  <c r="AW19"/>
  <c r="AV19"/>
  <c r="AU19"/>
  <c r="AT19"/>
  <c r="AS19"/>
  <c r="AR19"/>
  <c r="AQ19"/>
  <c r="AP19"/>
  <c r="AO19"/>
  <c r="J19"/>
  <c r="I19"/>
  <c r="H19"/>
  <c r="F19"/>
  <c r="E19"/>
  <c r="D19"/>
  <c r="C19"/>
  <c r="K19" s="1"/>
  <c r="B19"/>
  <c r="BJ18"/>
  <c r="BI18"/>
  <c r="BH18"/>
  <c r="BG18"/>
  <c r="BF18"/>
  <c r="BE18"/>
  <c r="BD18"/>
  <c r="BC18"/>
  <c r="BB18"/>
  <c r="BA18"/>
  <c r="AY18"/>
  <c r="AX18"/>
  <c r="AW18"/>
  <c r="AV18"/>
  <c r="AU18"/>
  <c r="AT18"/>
  <c r="AS18"/>
  <c r="AR18"/>
  <c r="AQ18"/>
  <c r="AP18"/>
  <c r="AO18"/>
  <c r="BI17"/>
  <c r="AN17"/>
  <c r="AY17" s="1"/>
  <c r="AM17"/>
  <c r="AX17" s="1"/>
  <c r="BJ16"/>
  <c r="AY16"/>
  <c r="AN16"/>
  <c r="AM16"/>
  <c r="BI16" s="1"/>
  <c r="BJ15"/>
  <c r="BI15"/>
  <c r="AN15"/>
  <c r="AY15" s="1"/>
  <c r="AM15"/>
  <c r="AX15" s="1"/>
  <c r="BJ14"/>
  <c r="AY14"/>
  <c r="AN14"/>
  <c r="AM14"/>
  <c r="BI14" s="1"/>
  <c r="BI13"/>
  <c r="AN13"/>
  <c r="AY13" s="1"/>
  <c r="AM13"/>
  <c r="AX13" s="1"/>
  <c r="B13"/>
  <c r="BJ12"/>
  <c r="AY12"/>
  <c r="AX12"/>
  <c r="AN12"/>
  <c r="AM12"/>
  <c r="BI12" s="1"/>
  <c r="BJ11"/>
  <c r="BI11"/>
  <c r="AN11"/>
  <c r="AY11" s="1"/>
  <c r="AM11"/>
  <c r="AX11" s="1"/>
  <c r="BJ10"/>
  <c r="BI10"/>
  <c r="BH10"/>
  <c r="BG10"/>
  <c r="BF10"/>
  <c r="BE10"/>
  <c r="BD10"/>
  <c r="BC10"/>
  <c r="BB10"/>
  <c r="BA10"/>
  <c r="AY10"/>
  <c r="AX10"/>
  <c r="AW10"/>
  <c r="AV10"/>
  <c r="AU10"/>
  <c r="AT10"/>
  <c r="AS10"/>
  <c r="AR10"/>
  <c r="AQ10"/>
  <c r="AP10"/>
  <c r="AO10"/>
  <c r="R10"/>
  <c r="J10"/>
  <c r="F10"/>
  <c r="C10"/>
  <c r="G10" s="1"/>
  <c r="B10"/>
  <c r="BJ9"/>
  <c r="BI9"/>
  <c r="BH9"/>
  <c r="BG9"/>
  <c r="BF9"/>
  <c r="BE9"/>
  <c r="BD9"/>
  <c r="BC9"/>
  <c r="BB9"/>
  <c r="BA9"/>
  <c r="AY9"/>
  <c r="AX9"/>
  <c r="AW9"/>
  <c r="AV9"/>
  <c r="AU9"/>
  <c r="AT9"/>
  <c r="AS9"/>
  <c r="AR9"/>
  <c r="AQ9"/>
  <c r="AP9"/>
  <c r="AO9"/>
  <c r="AC9"/>
  <c r="AB9"/>
  <c r="AA9"/>
  <c r="Z9"/>
  <c r="Y9"/>
  <c r="X9"/>
  <c r="W9"/>
  <c r="V9"/>
  <c r="U9"/>
  <c r="T9"/>
  <c r="R9"/>
  <c r="BI8"/>
  <c r="AN8"/>
  <c r="AY8" s="1"/>
  <c r="AM8"/>
  <c r="AX8" s="1"/>
  <c r="AC8"/>
  <c r="R8"/>
  <c r="BJ7"/>
  <c r="AY7"/>
  <c r="AX7"/>
  <c r="AN7"/>
  <c r="AM7"/>
  <c r="BI7" s="1"/>
  <c r="AC7"/>
  <c r="R7"/>
  <c r="BJ6"/>
  <c r="BI6"/>
  <c r="AN6"/>
  <c r="AY6" s="1"/>
  <c r="AM6"/>
  <c r="AX6" s="1"/>
  <c r="AC6"/>
  <c r="R6"/>
  <c r="BJ5"/>
  <c r="AY5"/>
  <c r="AN5"/>
  <c r="AM5"/>
  <c r="BI5" s="1"/>
  <c r="AC5"/>
  <c r="R5"/>
  <c r="AN4"/>
  <c r="BJ4" s="1"/>
  <c r="AM4"/>
  <c r="AX4" s="1"/>
  <c r="AC4"/>
  <c r="R4"/>
  <c r="BJ3"/>
  <c r="AY3"/>
  <c r="AX3"/>
  <c r="AN3"/>
  <c r="AM3"/>
  <c r="BI3" s="1"/>
  <c r="AC3"/>
  <c r="R3"/>
  <c r="AN2"/>
  <c r="BJ2" s="1"/>
  <c r="AM2"/>
  <c r="AX2" s="1"/>
  <c r="AC2"/>
  <c r="R2"/>
  <c r="BJ1"/>
  <c r="BI1"/>
  <c r="BH1"/>
  <c r="BG1"/>
  <c r="BF1"/>
  <c r="BE1"/>
  <c r="BD1"/>
  <c r="BC1"/>
  <c r="BB1"/>
  <c r="BA1"/>
  <c r="AY1"/>
  <c r="AX1"/>
  <c r="AW1"/>
  <c r="AV1"/>
  <c r="AU1"/>
  <c r="AT1"/>
  <c r="AS1"/>
  <c r="AR1"/>
  <c r="AQ1"/>
  <c r="AP1"/>
  <c r="AO1"/>
  <c r="AB1"/>
  <c r="AA1"/>
  <c r="Z1"/>
  <c r="Y1"/>
  <c r="X1"/>
  <c r="W1"/>
  <c r="V1"/>
  <c r="U1"/>
  <c r="T1"/>
  <c r="R1"/>
  <c r="S1" s="1"/>
  <c r="I1"/>
  <c r="G1"/>
  <c r="D1"/>
  <c r="C1"/>
  <c r="K1" s="1"/>
  <c r="S7" l="1"/>
  <c r="C439" s="1"/>
  <c r="S5"/>
  <c r="C437" s="1"/>
  <c r="S3"/>
  <c r="C435" s="1"/>
  <c r="S6"/>
  <c r="S2"/>
  <c r="C29" s="1"/>
  <c r="S8"/>
  <c r="C44" s="1"/>
  <c r="S4"/>
  <c r="C31" s="1"/>
  <c r="C65"/>
  <c r="B16"/>
  <c r="B14"/>
  <c r="B12"/>
  <c r="B25"/>
  <c r="B23"/>
  <c r="B21"/>
  <c r="B61"/>
  <c r="B59"/>
  <c r="B57"/>
  <c r="C67"/>
  <c r="AX68"/>
  <c r="BI68"/>
  <c r="C69"/>
  <c r="AX75"/>
  <c r="BI75"/>
  <c r="AX79"/>
  <c r="BI79"/>
  <c r="AX86"/>
  <c r="BI86"/>
  <c r="C87"/>
  <c r="AX93"/>
  <c r="BI93"/>
  <c r="AX97"/>
  <c r="BI97"/>
  <c r="C101"/>
  <c r="AX104"/>
  <c r="BI104"/>
  <c r="C105"/>
  <c r="AX111"/>
  <c r="BI111"/>
  <c r="C112"/>
  <c r="AX115"/>
  <c r="BI115"/>
  <c r="AX122"/>
  <c r="BI122"/>
  <c r="C123"/>
  <c r="AX129"/>
  <c r="BI129"/>
  <c r="C130"/>
  <c r="AX133"/>
  <c r="BI133"/>
  <c r="C134"/>
  <c r="C137"/>
  <c r="AX140"/>
  <c r="BI140"/>
  <c r="C141"/>
  <c r="AX147"/>
  <c r="BI147"/>
  <c r="AX151"/>
  <c r="BI151"/>
  <c r="AX158"/>
  <c r="BI158"/>
  <c r="C159"/>
  <c r="AX165"/>
  <c r="BI165"/>
  <c r="AX169"/>
  <c r="BI169"/>
  <c r="C173"/>
  <c r="AX176"/>
  <c r="BI176"/>
  <c r="C177"/>
  <c r="AX183"/>
  <c r="BI183"/>
  <c r="C184"/>
  <c r="AX187"/>
  <c r="BI187"/>
  <c r="AX194"/>
  <c r="BI194"/>
  <c r="C195"/>
  <c r="AX201"/>
  <c r="BI201"/>
  <c r="C202"/>
  <c r="AX205"/>
  <c r="BI205"/>
  <c r="C206"/>
  <c r="B223"/>
  <c r="B221"/>
  <c r="B219"/>
  <c r="B224"/>
  <c r="B222"/>
  <c r="B220"/>
  <c r="B218"/>
  <c r="H244"/>
  <c r="D244"/>
  <c r="G244"/>
  <c r="B244"/>
  <c r="J244"/>
  <c r="E244"/>
  <c r="K244"/>
  <c r="F244"/>
  <c r="B259"/>
  <c r="B257"/>
  <c r="B255"/>
  <c r="B260"/>
  <c r="B258"/>
  <c r="B256"/>
  <c r="B254"/>
  <c r="H280"/>
  <c r="D280"/>
  <c r="G280"/>
  <c r="B280"/>
  <c r="J280"/>
  <c r="E280"/>
  <c r="K280"/>
  <c r="F280"/>
  <c r="B295"/>
  <c r="B293"/>
  <c r="B291"/>
  <c r="B296"/>
  <c r="B294"/>
  <c r="B292"/>
  <c r="B290"/>
  <c r="H316"/>
  <c r="D316"/>
  <c r="G316"/>
  <c r="B316"/>
  <c r="J316"/>
  <c r="E316"/>
  <c r="K316"/>
  <c r="F316"/>
  <c r="B331"/>
  <c r="B329"/>
  <c r="B327"/>
  <c r="B332"/>
  <c r="B330"/>
  <c r="B328"/>
  <c r="B326"/>
  <c r="AX358"/>
  <c r="BI358"/>
  <c r="C362"/>
  <c r="C382"/>
  <c r="B394"/>
  <c r="B392"/>
  <c r="B390"/>
  <c r="B395"/>
  <c r="B391"/>
  <c r="B393"/>
  <c r="B389"/>
  <c r="C402"/>
  <c r="AX447"/>
  <c r="BI447"/>
  <c r="AY454"/>
  <c r="BJ454"/>
  <c r="BG555"/>
  <c r="AV555"/>
  <c r="AV609"/>
  <c r="BG609"/>
  <c r="AV645"/>
  <c r="BG645"/>
  <c r="BI2"/>
  <c r="AY4"/>
  <c r="AX16"/>
  <c r="B17"/>
  <c r="AX23"/>
  <c r="B24"/>
  <c r="AX30"/>
  <c r="B38"/>
  <c r="AX52"/>
  <c r="AX59"/>
  <c r="B60"/>
  <c r="AX66"/>
  <c r="AY246"/>
  <c r="AY282"/>
  <c r="AY318"/>
  <c r="B52"/>
  <c r="B50"/>
  <c r="B48"/>
  <c r="B88"/>
  <c r="B86"/>
  <c r="B84"/>
  <c r="B106"/>
  <c r="B104"/>
  <c r="B102"/>
  <c r="B124"/>
  <c r="B122"/>
  <c r="B120"/>
  <c r="B142"/>
  <c r="B140"/>
  <c r="B138"/>
  <c r="B160"/>
  <c r="B158"/>
  <c r="B156"/>
  <c r="B178"/>
  <c r="B176"/>
  <c r="B174"/>
  <c r="B196"/>
  <c r="B194"/>
  <c r="B192"/>
  <c r="BI212"/>
  <c r="AX212"/>
  <c r="AX338"/>
  <c r="BI338"/>
  <c r="C350"/>
  <c r="AX354"/>
  <c r="BI354"/>
  <c r="C368"/>
  <c r="AX394"/>
  <c r="BI394"/>
  <c r="C398"/>
  <c r="B421"/>
  <c r="B419"/>
  <c r="B417"/>
  <c r="B422"/>
  <c r="B420"/>
  <c r="B418"/>
  <c r="B416"/>
  <c r="C431"/>
  <c r="AX445"/>
  <c r="BI445"/>
  <c r="AY461"/>
  <c r="BJ461"/>
  <c r="BI464"/>
  <c r="AX464"/>
  <c r="C465"/>
  <c r="AY500"/>
  <c r="BJ500"/>
  <c r="AT516"/>
  <c r="BE516"/>
  <c r="AY714"/>
  <c r="BJ714"/>
  <c r="E1"/>
  <c r="BI4"/>
  <c r="AX5"/>
  <c r="BJ8"/>
  <c r="BJ13"/>
  <c r="AX14"/>
  <c r="B15"/>
  <c r="BJ20"/>
  <c r="AX21"/>
  <c r="B22"/>
  <c r="BJ35"/>
  <c r="BJ42"/>
  <c r="AX43"/>
  <c r="BJ49"/>
  <c r="AX50"/>
  <c r="B51"/>
  <c r="BJ56"/>
  <c r="AX57"/>
  <c r="B58"/>
  <c r="BJ213"/>
  <c r="AX221"/>
  <c r="AY248"/>
  <c r="BJ249"/>
  <c r="AX257"/>
  <c r="BJ285"/>
  <c r="AX293"/>
  <c r="AY320"/>
  <c r="BJ321"/>
  <c r="AX329"/>
  <c r="C13"/>
  <c r="C20"/>
  <c r="C35"/>
  <c r="B43"/>
  <c r="B41"/>
  <c r="B39"/>
  <c r="C49"/>
  <c r="C56"/>
  <c r="AX70"/>
  <c r="BI70"/>
  <c r="C71"/>
  <c r="C74"/>
  <c r="AX77"/>
  <c r="BI77"/>
  <c r="C78"/>
  <c r="AX84"/>
  <c r="BI84"/>
  <c r="C85"/>
  <c r="AX88"/>
  <c r="BI88"/>
  <c r="C89"/>
  <c r="C92"/>
  <c r="AX95"/>
  <c r="BI95"/>
  <c r="C96"/>
  <c r="AX102"/>
  <c r="BI102"/>
  <c r="C103"/>
  <c r="AX106"/>
  <c r="BI106"/>
  <c r="C107"/>
  <c r="C110"/>
  <c r="AX113"/>
  <c r="BI113"/>
  <c r="C114"/>
  <c r="AX120"/>
  <c r="BI120"/>
  <c r="C121"/>
  <c r="AX124"/>
  <c r="BI124"/>
  <c r="C125"/>
  <c r="C128"/>
  <c r="AX131"/>
  <c r="BI131"/>
  <c r="C132"/>
  <c r="AX138"/>
  <c r="BI138"/>
  <c r="C139"/>
  <c r="AX142"/>
  <c r="BI142"/>
  <c r="C143"/>
  <c r="C146"/>
  <c r="AX149"/>
  <c r="BI149"/>
  <c r="C150"/>
  <c r="AX156"/>
  <c r="BI156"/>
  <c r="C157"/>
  <c r="AX160"/>
  <c r="BI160"/>
  <c r="C161"/>
  <c r="C164"/>
  <c r="AX167"/>
  <c r="BI167"/>
  <c r="C168"/>
  <c r="AX174"/>
  <c r="BI174"/>
  <c r="C175"/>
  <c r="AX178"/>
  <c r="BI178"/>
  <c r="C179"/>
  <c r="C182"/>
  <c r="AX185"/>
  <c r="BI185"/>
  <c r="C186"/>
  <c r="AX192"/>
  <c r="BI192"/>
  <c r="C193"/>
  <c r="AX196"/>
  <c r="BI196"/>
  <c r="C197"/>
  <c r="C200"/>
  <c r="AX203"/>
  <c r="BI203"/>
  <c r="C204"/>
  <c r="B214"/>
  <c r="B215"/>
  <c r="B213"/>
  <c r="B212"/>
  <c r="B210"/>
  <c r="AX374"/>
  <c r="BI374"/>
  <c r="C386"/>
  <c r="AX390"/>
  <c r="BI390"/>
  <c r="C404"/>
  <c r="AX443"/>
  <c r="BI443"/>
  <c r="B42"/>
  <c r="J1"/>
  <c r="F1"/>
  <c r="B1"/>
  <c r="H10"/>
  <c r="D10"/>
  <c r="I10"/>
  <c r="E10"/>
  <c r="B34"/>
  <c r="B32"/>
  <c r="B30"/>
  <c r="C47"/>
  <c r="B70"/>
  <c r="B68"/>
  <c r="B66"/>
  <c r="B79"/>
  <c r="B77"/>
  <c r="B75"/>
  <c r="B97"/>
  <c r="B95"/>
  <c r="B93"/>
  <c r="B115"/>
  <c r="B113"/>
  <c r="B111"/>
  <c r="B133"/>
  <c r="B131"/>
  <c r="B129"/>
  <c r="B151"/>
  <c r="B149"/>
  <c r="B147"/>
  <c r="B169"/>
  <c r="B167"/>
  <c r="B165"/>
  <c r="B187"/>
  <c r="B185"/>
  <c r="B183"/>
  <c r="B205"/>
  <c r="B203"/>
  <c r="B201"/>
  <c r="AX210"/>
  <c r="BI210"/>
  <c r="BJ336"/>
  <c r="AY336"/>
  <c r="C346"/>
  <c r="B358"/>
  <c r="B356"/>
  <c r="B354"/>
  <c r="B359"/>
  <c r="B355"/>
  <c r="B357"/>
  <c r="B353"/>
  <c r="C366"/>
  <c r="AX410"/>
  <c r="BI410"/>
  <c r="C449"/>
  <c r="B466"/>
  <c r="B464"/>
  <c r="B462"/>
  <c r="B467"/>
  <c r="B463"/>
  <c r="B461"/>
  <c r="BI482"/>
  <c r="AX482"/>
  <c r="C483"/>
  <c r="AT520"/>
  <c r="BE520"/>
  <c r="AR605"/>
  <c r="BC605"/>
  <c r="AR641"/>
  <c r="BC641"/>
  <c r="AR677"/>
  <c r="BC677"/>
  <c r="BJ842"/>
  <c r="AY842"/>
  <c r="H1"/>
  <c r="AY2"/>
  <c r="K10"/>
  <c r="B11"/>
  <c r="BJ17"/>
  <c r="BJ24"/>
  <c r="B26"/>
  <c r="BJ31"/>
  <c r="B33"/>
  <c r="BJ38"/>
  <c r="B40"/>
  <c r="BJ53"/>
  <c r="BJ60"/>
  <c r="B62"/>
  <c r="B211"/>
  <c r="I244"/>
  <c r="BJ245"/>
  <c r="I280"/>
  <c r="BJ281"/>
  <c r="I316"/>
  <c r="BJ317"/>
  <c r="H226"/>
  <c r="D226"/>
  <c r="H262"/>
  <c r="D262"/>
  <c r="H298"/>
  <c r="D298"/>
  <c r="H334"/>
  <c r="D334"/>
  <c r="AX340"/>
  <c r="BI340"/>
  <c r="C344"/>
  <c r="C348"/>
  <c r="AX356"/>
  <c r="BI356"/>
  <c r="B376"/>
  <c r="B374"/>
  <c r="B372"/>
  <c r="AX372"/>
  <c r="BI372"/>
  <c r="AX376"/>
  <c r="BI376"/>
  <c r="C380"/>
  <c r="C384"/>
  <c r="AX392"/>
  <c r="BI392"/>
  <c r="B412"/>
  <c r="B410"/>
  <c r="B408"/>
  <c r="AX408"/>
  <c r="BI408"/>
  <c r="AX412"/>
  <c r="BI412"/>
  <c r="C436"/>
  <c r="C454"/>
  <c r="C458"/>
  <c r="BI475"/>
  <c r="AX475"/>
  <c r="C476"/>
  <c r="C485"/>
  <c r="BI493"/>
  <c r="AX493"/>
  <c r="C494"/>
  <c r="K499"/>
  <c r="AL499" s="1"/>
  <c r="G499"/>
  <c r="AH499" s="1"/>
  <c r="C499"/>
  <c r="H499"/>
  <c r="AI499" s="1"/>
  <c r="D499"/>
  <c r="I499"/>
  <c r="AJ499" s="1"/>
  <c r="E499"/>
  <c r="AF499" s="1"/>
  <c r="F499"/>
  <c r="AG499" s="1"/>
  <c r="BG548"/>
  <c r="AV548"/>
  <c r="K562"/>
  <c r="AL562" s="1"/>
  <c r="G562"/>
  <c r="AH562" s="1"/>
  <c r="C562"/>
  <c r="H562"/>
  <c r="AI562" s="1"/>
  <c r="D562"/>
  <c r="E562"/>
  <c r="AF562" s="1"/>
  <c r="F562"/>
  <c r="AG562" s="1"/>
  <c r="I562"/>
  <c r="AJ562" s="1"/>
  <c r="J562"/>
  <c r="AK562" s="1"/>
  <c r="AY573"/>
  <c r="BJ573"/>
  <c r="AR587"/>
  <c r="BC587"/>
  <c r="AV591"/>
  <c r="BG591"/>
  <c r="AR623"/>
  <c r="BC623"/>
  <c r="AV627"/>
  <c r="BG627"/>
  <c r="AR659"/>
  <c r="BC659"/>
  <c r="AV663"/>
  <c r="BG663"/>
  <c r="I226"/>
  <c r="BJ227"/>
  <c r="AY228"/>
  <c r="BJ229"/>
  <c r="AY230"/>
  <c r="BJ231"/>
  <c r="AY232"/>
  <c r="BJ233"/>
  <c r="B235"/>
  <c r="G235"/>
  <c r="AX237"/>
  <c r="AX239"/>
  <c r="AX241"/>
  <c r="I262"/>
  <c r="BJ263"/>
  <c r="AY264"/>
  <c r="BJ265"/>
  <c r="AY266"/>
  <c r="BJ267"/>
  <c r="AY268"/>
  <c r="BJ269"/>
  <c r="B271"/>
  <c r="G271"/>
  <c r="AX273"/>
  <c r="AX275"/>
  <c r="AX277"/>
  <c r="I298"/>
  <c r="BJ299"/>
  <c r="AY300"/>
  <c r="BJ301"/>
  <c r="AY302"/>
  <c r="BJ303"/>
  <c r="AY304"/>
  <c r="BJ305"/>
  <c r="B307"/>
  <c r="G307"/>
  <c r="AX309"/>
  <c r="AX311"/>
  <c r="AX313"/>
  <c r="I334"/>
  <c r="BI336"/>
  <c r="B364"/>
  <c r="B400"/>
  <c r="H217"/>
  <c r="D217"/>
  <c r="H253"/>
  <c r="D253"/>
  <c r="H289"/>
  <c r="D289"/>
  <c r="H325"/>
  <c r="D325"/>
  <c r="B349"/>
  <c r="B347"/>
  <c r="B345"/>
  <c r="AX345"/>
  <c r="BI345"/>
  <c r="AX349"/>
  <c r="BI349"/>
  <c r="AX365"/>
  <c r="BI365"/>
  <c r="B385"/>
  <c r="B383"/>
  <c r="B381"/>
  <c r="AX381"/>
  <c r="BI381"/>
  <c r="AX385"/>
  <c r="BI385"/>
  <c r="AX401"/>
  <c r="BI401"/>
  <c r="C428"/>
  <c r="C438"/>
  <c r="BI444"/>
  <c r="AX444"/>
  <c r="BI446"/>
  <c r="AX446"/>
  <c r="BI448"/>
  <c r="AX448"/>
  <c r="C474"/>
  <c r="BI471"/>
  <c r="AX471"/>
  <c r="C472"/>
  <c r="C492"/>
  <c r="BI489"/>
  <c r="AX489"/>
  <c r="C490"/>
  <c r="BG569"/>
  <c r="AV569"/>
  <c r="I578"/>
  <c r="AJ578" s="1"/>
  <c r="E578"/>
  <c r="AF578" s="1"/>
  <c r="K578"/>
  <c r="AL578" s="1"/>
  <c r="G578"/>
  <c r="AH578" s="1"/>
  <c r="C578"/>
  <c r="H578"/>
  <c r="AI578" s="1"/>
  <c r="D578"/>
  <c r="F578"/>
  <c r="AG578" s="1"/>
  <c r="J578"/>
  <c r="AK578" s="1"/>
  <c r="AX588"/>
  <c r="BI588"/>
  <c r="I589"/>
  <c r="AJ589" s="1"/>
  <c r="E589"/>
  <c r="AF589" s="1"/>
  <c r="K589"/>
  <c r="AL589" s="1"/>
  <c r="G589"/>
  <c r="AH589" s="1"/>
  <c r="C589"/>
  <c r="H589"/>
  <c r="AI589" s="1"/>
  <c r="D589"/>
  <c r="F589"/>
  <c r="AG589" s="1"/>
  <c r="J589"/>
  <c r="AK589" s="1"/>
  <c r="I614"/>
  <c r="AJ614" s="1"/>
  <c r="E614"/>
  <c r="AF614" s="1"/>
  <c r="K614"/>
  <c r="AL614" s="1"/>
  <c r="G614"/>
  <c r="AH614" s="1"/>
  <c r="C614"/>
  <c r="H614"/>
  <c r="AI614" s="1"/>
  <c r="D614"/>
  <c r="F614"/>
  <c r="AG614" s="1"/>
  <c r="J614"/>
  <c r="AK614" s="1"/>
  <c r="AX624"/>
  <c r="BI624"/>
  <c r="I625"/>
  <c r="AJ625" s="1"/>
  <c r="E625"/>
  <c r="AF625" s="1"/>
  <c r="K625"/>
  <c r="AL625" s="1"/>
  <c r="G625"/>
  <c r="AH625" s="1"/>
  <c r="C625"/>
  <c r="H625"/>
  <c r="AI625" s="1"/>
  <c r="D625"/>
  <c r="F625"/>
  <c r="AG625" s="1"/>
  <c r="J625"/>
  <c r="AK625" s="1"/>
  <c r="I650"/>
  <c r="AJ650" s="1"/>
  <c r="E650"/>
  <c r="AF650" s="1"/>
  <c r="K650"/>
  <c r="AL650" s="1"/>
  <c r="G650"/>
  <c r="AH650" s="1"/>
  <c r="C650"/>
  <c r="H650"/>
  <c r="AI650" s="1"/>
  <c r="D650"/>
  <c r="F650"/>
  <c r="AG650" s="1"/>
  <c r="J650"/>
  <c r="AK650" s="1"/>
  <c r="AX660"/>
  <c r="BI660"/>
  <c r="I661"/>
  <c r="AJ661" s="1"/>
  <c r="E661"/>
  <c r="AF661" s="1"/>
  <c r="K661"/>
  <c r="AL661" s="1"/>
  <c r="G661"/>
  <c r="AH661" s="1"/>
  <c r="C661"/>
  <c r="H661"/>
  <c r="AI661" s="1"/>
  <c r="D661"/>
  <c r="F661"/>
  <c r="AG661" s="1"/>
  <c r="J661"/>
  <c r="AK661" s="1"/>
  <c r="G19"/>
  <c r="G28"/>
  <c r="G37"/>
  <c r="G46"/>
  <c r="G55"/>
  <c r="G64"/>
  <c r="G73"/>
  <c r="G82"/>
  <c r="G91"/>
  <c r="G100"/>
  <c r="G109"/>
  <c r="G118"/>
  <c r="G127"/>
  <c r="G136"/>
  <c r="G145"/>
  <c r="G154"/>
  <c r="G163"/>
  <c r="G172"/>
  <c r="G181"/>
  <c r="G190"/>
  <c r="G199"/>
  <c r="AX206"/>
  <c r="G208"/>
  <c r="AX209"/>
  <c r="AX211"/>
  <c r="I217"/>
  <c r="BJ218"/>
  <c r="AY219"/>
  <c r="BJ220"/>
  <c r="AY221"/>
  <c r="BJ222"/>
  <c r="AY223"/>
  <c r="BJ224"/>
  <c r="B226"/>
  <c r="G226"/>
  <c r="AX228"/>
  <c r="AX230"/>
  <c r="AX232"/>
  <c r="F235"/>
  <c r="I253"/>
  <c r="BJ254"/>
  <c r="AY255"/>
  <c r="BJ256"/>
  <c r="AY257"/>
  <c r="BJ258"/>
  <c r="AY259"/>
  <c r="BJ260"/>
  <c r="B262"/>
  <c r="G262"/>
  <c r="AX264"/>
  <c r="AX266"/>
  <c r="AX268"/>
  <c r="F271"/>
  <c r="I289"/>
  <c r="BJ290"/>
  <c r="AY291"/>
  <c r="BJ292"/>
  <c r="AY293"/>
  <c r="BJ294"/>
  <c r="AY295"/>
  <c r="BJ296"/>
  <c r="B298"/>
  <c r="G298"/>
  <c r="AX300"/>
  <c r="AX302"/>
  <c r="AX304"/>
  <c r="F307"/>
  <c r="I325"/>
  <c r="BJ326"/>
  <c r="AY327"/>
  <c r="BJ328"/>
  <c r="AY329"/>
  <c r="BJ330"/>
  <c r="AY331"/>
  <c r="BJ332"/>
  <c r="B334"/>
  <c r="G334"/>
  <c r="B373"/>
  <c r="B377"/>
  <c r="B409"/>
  <c r="B413"/>
  <c r="AY420"/>
  <c r="J499"/>
  <c r="AK499" s="1"/>
  <c r="BB560"/>
  <c r="H235"/>
  <c r="D235"/>
  <c r="H271"/>
  <c r="D271"/>
  <c r="H307"/>
  <c r="D307"/>
  <c r="AX347"/>
  <c r="BI347"/>
  <c r="B367"/>
  <c r="B365"/>
  <c r="B363"/>
  <c r="AX363"/>
  <c r="BI363"/>
  <c r="AX367"/>
  <c r="BI367"/>
  <c r="C371"/>
  <c r="AX383"/>
  <c r="BI383"/>
  <c r="B403"/>
  <c r="B401"/>
  <c r="B399"/>
  <c r="AX399"/>
  <c r="BI399"/>
  <c r="AX403"/>
  <c r="BI403"/>
  <c r="C407"/>
  <c r="C411"/>
  <c r="C426"/>
  <c r="C430"/>
  <c r="C434"/>
  <c r="BI453"/>
  <c r="AX453"/>
  <c r="C479"/>
  <c r="K497"/>
  <c r="AL497" s="1"/>
  <c r="G497"/>
  <c r="AH497" s="1"/>
  <c r="C497"/>
  <c r="H497"/>
  <c r="AI497" s="1"/>
  <c r="D497"/>
  <c r="I497"/>
  <c r="AJ497" s="1"/>
  <c r="E497"/>
  <c r="AF497" s="1"/>
  <c r="F497"/>
  <c r="AG497" s="1"/>
  <c r="J497"/>
  <c r="AK497" s="1"/>
  <c r="K518"/>
  <c r="AL518" s="1"/>
  <c r="G518"/>
  <c r="AH518" s="1"/>
  <c r="C518"/>
  <c r="I518"/>
  <c r="AJ518" s="1"/>
  <c r="D518"/>
  <c r="J518"/>
  <c r="AK518" s="1"/>
  <c r="E518"/>
  <c r="AF518" s="1"/>
  <c r="F518"/>
  <c r="AG518" s="1"/>
  <c r="H518"/>
  <c r="AI518" s="1"/>
  <c r="I596"/>
  <c r="AJ596" s="1"/>
  <c r="E596"/>
  <c r="AF596" s="1"/>
  <c r="K596"/>
  <c r="AL596" s="1"/>
  <c r="G596"/>
  <c r="AH596" s="1"/>
  <c r="C596"/>
  <c r="H596"/>
  <c r="AI596" s="1"/>
  <c r="D596"/>
  <c r="F596"/>
  <c r="AG596" s="1"/>
  <c r="J596"/>
  <c r="AK596" s="1"/>
  <c r="AX606"/>
  <c r="BI606"/>
  <c r="I607"/>
  <c r="AJ607" s="1"/>
  <c r="E607"/>
  <c r="AF607" s="1"/>
  <c r="K607"/>
  <c r="AL607" s="1"/>
  <c r="G607"/>
  <c r="AH607" s="1"/>
  <c r="C607"/>
  <c r="H607"/>
  <c r="AI607" s="1"/>
  <c r="D607"/>
  <c r="F607"/>
  <c r="AG607" s="1"/>
  <c r="J607"/>
  <c r="AK607" s="1"/>
  <c r="I632"/>
  <c r="AJ632" s="1"/>
  <c r="E632"/>
  <c r="AF632" s="1"/>
  <c r="K632"/>
  <c r="AL632" s="1"/>
  <c r="G632"/>
  <c r="AH632" s="1"/>
  <c r="C632"/>
  <c r="H632"/>
  <c r="AI632" s="1"/>
  <c r="D632"/>
  <c r="F632"/>
  <c r="AG632" s="1"/>
  <c r="J632"/>
  <c r="AK632" s="1"/>
  <c r="AX642"/>
  <c r="BI642"/>
  <c r="I643"/>
  <c r="AJ643" s="1"/>
  <c r="E643"/>
  <c r="AF643" s="1"/>
  <c r="K643"/>
  <c r="AL643" s="1"/>
  <c r="G643"/>
  <c r="AH643" s="1"/>
  <c r="C643"/>
  <c r="H643"/>
  <c r="AI643" s="1"/>
  <c r="D643"/>
  <c r="F643"/>
  <c r="AG643" s="1"/>
  <c r="J643"/>
  <c r="AK643" s="1"/>
  <c r="I668"/>
  <c r="AJ668" s="1"/>
  <c r="E668"/>
  <c r="AF668" s="1"/>
  <c r="K668"/>
  <c r="AL668" s="1"/>
  <c r="G668"/>
  <c r="AH668" s="1"/>
  <c r="C668"/>
  <c r="H668"/>
  <c r="AI668" s="1"/>
  <c r="D668"/>
  <c r="F668"/>
  <c r="AG668" s="1"/>
  <c r="J668"/>
  <c r="AK668" s="1"/>
  <c r="AX678"/>
  <c r="BI678"/>
  <c r="I679"/>
  <c r="AJ679" s="1"/>
  <c r="J679"/>
  <c r="AK679" s="1"/>
  <c r="E679"/>
  <c r="AF679" s="1"/>
  <c r="G679"/>
  <c r="AH679" s="1"/>
  <c r="C679"/>
  <c r="H679"/>
  <c r="AI679" s="1"/>
  <c r="D679"/>
  <c r="F679"/>
  <c r="AG679" s="1"/>
  <c r="K679"/>
  <c r="AL679" s="1"/>
  <c r="AX705"/>
  <c r="BI705"/>
  <c r="AX214"/>
  <c r="E226"/>
  <c r="J226"/>
  <c r="I235"/>
  <c r="BJ236"/>
  <c r="AY237"/>
  <c r="BJ238"/>
  <c r="AY239"/>
  <c r="BJ240"/>
  <c r="AY241"/>
  <c r="BJ242"/>
  <c r="AX246"/>
  <c r="AX248"/>
  <c r="AX250"/>
  <c r="E262"/>
  <c r="J262"/>
  <c r="I271"/>
  <c r="BJ272"/>
  <c r="AY273"/>
  <c r="BJ274"/>
  <c r="AY275"/>
  <c r="BJ276"/>
  <c r="AY277"/>
  <c r="BJ278"/>
  <c r="AX282"/>
  <c r="AX284"/>
  <c r="AX286"/>
  <c r="E298"/>
  <c r="J298"/>
  <c r="I307"/>
  <c r="BJ308"/>
  <c r="AY309"/>
  <c r="BJ310"/>
  <c r="AY311"/>
  <c r="BJ312"/>
  <c r="AY313"/>
  <c r="BJ314"/>
  <c r="AX318"/>
  <c r="AX320"/>
  <c r="AX322"/>
  <c r="E334"/>
  <c r="J334"/>
  <c r="B375"/>
  <c r="BI466"/>
  <c r="AX466"/>
  <c r="BI473"/>
  <c r="AX473"/>
  <c r="BI480"/>
  <c r="AX480"/>
  <c r="BI484"/>
  <c r="AX484"/>
  <c r="BI491"/>
  <c r="AX491"/>
  <c r="BI498"/>
  <c r="AX498"/>
  <c r="I521"/>
  <c r="AJ521" s="1"/>
  <c r="E521"/>
  <c r="AF521" s="1"/>
  <c r="J521"/>
  <c r="AK521" s="1"/>
  <c r="D521"/>
  <c r="K521"/>
  <c r="AL521" s="1"/>
  <c r="F521"/>
  <c r="AG521" s="1"/>
  <c r="G521"/>
  <c r="AH521" s="1"/>
  <c r="BI524"/>
  <c r="AX524"/>
  <c r="BI526"/>
  <c r="AX526"/>
  <c r="BI528"/>
  <c r="AX528"/>
  <c r="BI530"/>
  <c r="AX530"/>
  <c r="AY537"/>
  <c r="BJ537"/>
  <c r="AY544"/>
  <c r="BJ544"/>
  <c r="B556"/>
  <c r="B554"/>
  <c r="B552"/>
  <c r="B557"/>
  <c r="B551"/>
  <c r="B553"/>
  <c r="AY551"/>
  <c r="BJ551"/>
  <c r="K575"/>
  <c r="AL575" s="1"/>
  <c r="G575"/>
  <c r="AH575" s="1"/>
  <c r="C575"/>
  <c r="H575"/>
  <c r="AI575" s="1"/>
  <c r="D575"/>
  <c r="F575"/>
  <c r="AG575" s="1"/>
  <c r="I575"/>
  <c r="AJ575" s="1"/>
  <c r="J575"/>
  <c r="AK575" s="1"/>
  <c r="AX709"/>
  <c r="BI709"/>
  <c r="AX817"/>
  <c r="BI817"/>
  <c r="D343"/>
  <c r="H343"/>
  <c r="D352"/>
  <c r="H352"/>
  <c r="D361"/>
  <c r="H361"/>
  <c r="D370"/>
  <c r="H370"/>
  <c r="D379"/>
  <c r="H379"/>
  <c r="D388"/>
  <c r="H388"/>
  <c r="D397"/>
  <c r="H397"/>
  <c r="D406"/>
  <c r="H406"/>
  <c r="BI425"/>
  <c r="BI427"/>
  <c r="BI429"/>
  <c r="BI431"/>
  <c r="AY434"/>
  <c r="AX435"/>
  <c r="AY436"/>
  <c r="AX437"/>
  <c r="AY438"/>
  <c r="AX439"/>
  <c r="AY440"/>
  <c r="B444"/>
  <c r="B446"/>
  <c r="B448"/>
  <c r="BJ452"/>
  <c r="B470"/>
  <c r="B481"/>
  <c r="B488"/>
  <c r="H521"/>
  <c r="AI521" s="1"/>
  <c r="BI525"/>
  <c r="BI527"/>
  <c r="BI529"/>
  <c r="E575"/>
  <c r="AF575" s="1"/>
  <c r="C452"/>
  <c r="B475"/>
  <c r="B473"/>
  <c r="B471"/>
  <c r="B493"/>
  <c r="B491"/>
  <c r="B489"/>
  <c r="K516"/>
  <c r="AL516" s="1"/>
  <c r="G516"/>
  <c r="AH516" s="1"/>
  <c r="C516"/>
  <c r="I516"/>
  <c r="AJ516" s="1"/>
  <c r="D516"/>
  <c r="J516"/>
  <c r="AK516" s="1"/>
  <c r="E516"/>
  <c r="AF516" s="1"/>
  <c r="F516"/>
  <c r="AG516" s="1"/>
  <c r="H532"/>
  <c r="D532"/>
  <c r="I532"/>
  <c r="E532"/>
  <c r="F532"/>
  <c r="G532"/>
  <c r="J532"/>
  <c r="B532"/>
  <c r="BI536"/>
  <c r="AX536"/>
  <c r="BI543"/>
  <c r="AX543"/>
  <c r="K548"/>
  <c r="AL548" s="1"/>
  <c r="G548"/>
  <c r="AH548" s="1"/>
  <c r="C548"/>
  <c r="H548"/>
  <c r="AI548" s="1"/>
  <c r="D548"/>
  <c r="E548"/>
  <c r="AF548" s="1"/>
  <c r="F548"/>
  <c r="AG548" s="1"/>
  <c r="I548"/>
  <c r="AJ548" s="1"/>
  <c r="K555"/>
  <c r="AL555" s="1"/>
  <c r="G555"/>
  <c r="AH555" s="1"/>
  <c r="C555"/>
  <c r="H555"/>
  <c r="AI555" s="1"/>
  <c r="D555"/>
  <c r="E555"/>
  <c r="AF555" s="1"/>
  <c r="F555"/>
  <c r="AG555" s="1"/>
  <c r="I555"/>
  <c r="AJ555" s="1"/>
  <c r="AQ566"/>
  <c r="BB566"/>
  <c r="AY566"/>
  <c r="BJ566"/>
  <c r="AX581"/>
  <c r="BI581"/>
  <c r="I582"/>
  <c r="AJ582" s="1"/>
  <c r="E582"/>
  <c r="AF582" s="1"/>
  <c r="K582"/>
  <c r="AL582" s="1"/>
  <c r="G582"/>
  <c r="AH582" s="1"/>
  <c r="C582"/>
  <c r="H582"/>
  <c r="AI582" s="1"/>
  <c r="D582"/>
  <c r="F582"/>
  <c r="AG582" s="1"/>
  <c r="J582"/>
  <c r="AK582" s="1"/>
  <c r="AV587"/>
  <c r="BG587"/>
  <c r="AX599"/>
  <c r="BI599"/>
  <c r="I600"/>
  <c r="AJ600" s="1"/>
  <c r="E600"/>
  <c r="AF600" s="1"/>
  <c r="K600"/>
  <c r="AL600" s="1"/>
  <c r="G600"/>
  <c r="AH600" s="1"/>
  <c r="C600"/>
  <c r="H600"/>
  <c r="AI600" s="1"/>
  <c r="D600"/>
  <c r="F600"/>
  <c r="AG600" s="1"/>
  <c r="J600"/>
  <c r="AK600" s="1"/>
  <c r="AV605"/>
  <c r="BG605"/>
  <c r="AX617"/>
  <c r="BI617"/>
  <c r="I618"/>
  <c r="AJ618" s="1"/>
  <c r="E618"/>
  <c r="AF618" s="1"/>
  <c r="K618"/>
  <c r="AL618" s="1"/>
  <c r="G618"/>
  <c r="AH618" s="1"/>
  <c r="C618"/>
  <c r="H618"/>
  <c r="AI618" s="1"/>
  <c r="D618"/>
  <c r="F618"/>
  <c r="AG618" s="1"/>
  <c r="J618"/>
  <c r="AK618" s="1"/>
  <c r="AV623"/>
  <c r="BG623"/>
  <c r="AX635"/>
  <c r="BI635"/>
  <c r="I636"/>
  <c r="AJ636" s="1"/>
  <c r="E636"/>
  <c r="AF636" s="1"/>
  <c r="K636"/>
  <c r="AL636" s="1"/>
  <c r="G636"/>
  <c r="AH636" s="1"/>
  <c r="C636"/>
  <c r="H636"/>
  <c r="AI636" s="1"/>
  <c r="D636"/>
  <c r="F636"/>
  <c r="AG636" s="1"/>
  <c r="J636"/>
  <c r="AK636" s="1"/>
  <c r="AV641"/>
  <c r="BG641"/>
  <c r="AX653"/>
  <c r="BI653"/>
  <c r="I654"/>
  <c r="AJ654" s="1"/>
  <c r="E654"/>
  <c r="AF654" s="1"/>
  <c r="K654"/>
  <c r="AL654" s="1"/>
  <c r="G654"/>
  <c r="AH654" s="1"/>
  <c r="C654"/>
  <c r="H654"/>
  <c r="AI654" s="1"/>
  <c r="D654"/>
  <c r="F654"/>
  <c r="AG654" s="1"/>
  <c r="J654"/>
  <c r="AK654" s="1"/>
  <c r="AV659"/>
  <c r="BG659"/>
  <c r="AX671"/>
  <c r="BI671"/>
  <c r="I672"/>
  <c r="AJ672" s="1"/>
  <c r="E672"/>
  <c r="AF672" s="1"/>
  <c r="K672"/>
  <c r="AL672" s="1"/>
  <c r="G672"/>
  <c r="AH672" s="1"/>
  <c r="C672"/>
  <c r="H672"/>
  <c r="AI672" s="1"/>
  <c r="D672"/>
  <c r="F672"/>
  <c r="AG672" s="1"/>
  <c r="J672"/>
  <c r="AK672" s="1"/>
  <c r="AV677"/>
  <c r="BG677"/>
  <c r="AX707"/>
  <c r="BI707"/>
  <c r="BI737"/>
  <c r="AX737"/>
  <c r="AX777"/>
  <c r="BI777"/>
  <c r="AR942"/>
  <c r="BC942"/>
  <c r="G343"/>
  <c r="K343"/>
  <c r="G352"/>
  <c r="K352"/>
  <c r="G361"/>
  <c r="K361"/>
  <c r="G370"/>
  <c r="K370"/>
  <c r="G379"/>
  <c r="K379"/>
  <c r="G388"/>
  <c r="K388"/>
  <c r="G397"/>
  <c r="K397"/>
  <c r="G406"/>
  <c r="K406"/>
  <c r="B425"/>
  <c r="B427"/>
  <c r="B429"/>
  <c r="BI434"/>
  <c r="BI436"/>
  <c r="BI438"/>
  <c r="BI440"/>
  <c r="AY443"/>
  <c r="AY445"/>
  <c r="AY447"/>
  <c r="B457"/>
  <c r="B455"/>
  <c r="B453"/>
  <c r="B484"/>
  <c r="B482"/>
  <c r="B480"/>
  <c r="B503"/>
  <c r="B501"/>
  <c r="B502"/>
  <c r="B500"/>
  <c r="B498"/>
  <c r="I505"/>
  <c r="E505"/>
  <c r="J505"/>
  <c r="D505"/>
  <c r="K505"/>
  <c r="F505"/>
  <c r="G505"/>
  <c r="B505"/>
  <c r="K520"/>
  <c r="AL520" s="1"/>
  <c r="G520"/>
  <c r="AH520" s="1"/>
  <c r="C520"/>
  <c r="I520"/>
  <c r="AJ520" s="1"/>
  <c r="D520"/>
  <c r="J520"/>
  <c r="AK520" s="1"/>
  <c r="E520"/>
  <c r="AF520" s="1"/>
  <c r="F520"/>
  <c r="AG520" s="1"/>
  <c r="BI565"/>
  <c r="AX565"/>
  <c r="BC566"/>
  <c r="AR566"/>
  <c r="K569"/>
  <c r="AL569" s="1"/>
  <c r="G569"/>
  <c r="AH569" s="1"/>
  <c r="C569"/>
  <c r="H569"/>
  <c r="AI569" s="1"/>
  <c r="D569"/>
  <c r="E569"/>
  <c r="AF569" s="1"/>
  <c r="F569"/>
  <c r="AG569" s="1"/>
  <c r="I569"/>
  <c r="AJ569" s="1"/>
  <c r="BI572"/>
  <c r="AX572"/>
  <c r="AR591"/>
  <c r="BC591"/>
  <c r="AX592"/>
  <c r="BI592"/>
  <c r="I593"/>
  <c r="AJ593" s="1"/>
  <c r="E593"/>
  <c r="AF593" s="1"/>
  <c r="K593"/>
  <c r="AL593" s="1"/>
  <c r="G593"/>
  <c r="AH593" s="1"/>
  <c r="C593"/>
  <c r="H593"/>
  <c r="AI593" s="1"/>
  <c r="D593"/>
  <c r="F593"/>
  <c r="AG593" s="1"/>
  <c r="J593"/>
  <c r="AK593" s="1"/>
  <c r="AR609"/>
  <c r="BC609"/>
  <c r="AX610"/>
  <c r="BI610"/>
  <c r="I611"/>
  <c r="AJ611" s="1"/>
  <c r="E611"/>
  <c r="AF611" s="1"/>
  <c r="K611"/>
  <c r="AL611" s="1"/>
  <c r="G611"/>
  <c r="AH611" s="1"/>
  <c r="C611"/>
  <c r="H611"/>
  <c r="AI611" s="1"/>
  <c r="D611"/>
  <c r="F611"/>
  <c r="AG611" s="1"/>
  <c r="J611"/>
  <c r="AK611" s="1"/>
  <c r="AR627"/>
  <c r="BC627"/>
  <c r="AX628"/>
  <c r="BI628"/>
  <c r="I629"/>
  <c r="AJ629" s="1"/>
  <c r="E629"/>
  <c r="AF629" s="1"/>
  <c r="K629"/>
  <c r="AL629" s="1"/>
  <c r="G629"/>
  <c r="AH629" s="1"/>
  <c r="C629"/>
  <c r="H629"/>
  <c r="AI629" s="1"/>
  <c r="D629"/>
  <c r="F629"/>
  <c r="AG629" s="1"/>
  <c r="J629"/>
  <c r="AK629" s="1"/>
  <c r="AR645"/>
  <c r="BC645"/>
  <c r="AX646"/>
  <c r="BI646"/>
  <c r="I647"/>
  <c r="AJ647" s="1"/>
  <c r="E647"/>
  <c r="AF647" s="1"/>
  <c r="K647"/>
  <c r="AL647" s="1"/>
  <c r="G647"/>
  <c r="AH647" s="1"/>
  <c r="C647"/>
  <c r="H647"/>
  <c r="AI647" s="1"/>
  <c r="D647"/>
  <c r="F647"/>
  <c r="AG647" s="1"/>
  <c r="J647"/>
  <c r="AK647" s="1"/>
  <c r="AR663"/>
  <c r="BC663"/>
  <c r="AX664"/>
  <c r="BI664"/>
  <c r="I665"/>
  <c r="AJ665" s="1"/>
  <c r="E665"/>
  <c r="AF665" s="1"/>
  <c r="K665"/>
  <c r="AL665" s="1"/>
  <c r="G665"/>
  <c r="AH665" s="1"/>
  <c r="C665"/>
  <c r="H665"/>
  <c r="AI665" s="1"/>
  <c r="D665"/>
  <c r="F665"/>
  <c r="AG665" s="1"/>
  <c r="J665"/>
  <c r="AK665" s="1"/>
  <c r="AX753"/>
  <c r="BI753"/>
  <c r="AX849"/>
  <c r="BI849"/>
  <c r="E343"/>
  <c r="E352"/>
  <c r="E361"/>
  <c r="E370"/>
  <c r="E379"/>
  <c r="E388"/>
  <c r="E397"/>
  <c r="E406"/>
  <c r="BI416"/>
  <c r="BI418"/>
  <c r="BI420"/>
  <c r="BI422"/>
  <c r="AY425"/>
  <c r="AY427"/>
  <c r="AY429"/>
  <c r="AY431"/>
  <c r="B443"/>
  <c r="B445"/>
  <c r="B447"/>
  <c r="AX455"/>
  <c r="B456"/>
  <c r="AX462"/>
  <c r="I514"/>
  <c r="E514"/>
  <c r="BJ531"/>
  <c r="AO531"/>
  <c r="B547"/>
  <c r="B545"/>
  <c r="B543"/>
  <c r="K560"/>
  <c r="AL560" s="1"/>
  <c r="G560"/>
  <c r="AH560" s="1"/>
  <c r="C560"/>
  <c r="H560"/>
  <c r="AI560" s="1"/>
  <c r="D560"/>
  <c r="B583"/>
  <c r="B581"/>
  <c r="B579"/>
  <c r="B601"/>
  <c r="B599"/>
  <c r="B597"/>
  <c r="B619"/>
  <c r="B617"/>
  <c r="B615"/>
  <c r="B637"/>
  <c r="B635"/>
  <c r="B633"/>
  <c r="B655"/>
  <c r="B653"/>
  <c r="B651"/>
  <c r="B673"/>
  <c r="B671"/>
  <c r="B669"/>
  <c r="AY745"/>
  <c r="BJ745"/>
  <c r="AX749"/>
  <c r="BI749"/>
  <c r="I902"/>
  <c r="AJ902" s="1"/>
  <c r="E902"/>
  <c r="AF902" s="1"/>
  <c r="K902"/>
  <c r="AL902" s="1"/>
  <c r="G902"/>
  <c r="AH902" s="1"/>
  <c r="C902"/>
  <c r="H902"/>
  <c r="AI902" s="1"/>
  <c r="D902"/>
  <c r="F902"/>
  <c r="AG902" s="1"/>
  <c r="J902"/>
  <c r="AK902" s="1"/>
  <c r="BI499"/>
  <c r="BI500"/>
  <c r="BI502"/>
  <c r="AX506"/>
  <c r="AY507"/>
  <c r="AX508"/>
  <c r="AY509"/>
  <c r="AX510"/>
  <c r="AY511"/>
  <c r="AX512"/>
  <c r="H514"/>
  <c r="B515"/>
  <c r="B517"/>
  <c r="B519"/>
  <c r="D523"/>
  <c r="B546"/>
  <c r="J560"/>
  <c r="AK560" s="1"/>
  <c r="BJ680"/>
  <c r="BJ716"/>
  <c r="I523"/>
  <c r="E523"/>
  <c r="K566"/>
  <c r="AL566" s="1"/>
  <c r="G566"/>
  <c r="AH566" s="1"/>
  <c r="C566"/>
  <c r="H566"/>
  <c r="AI566" s="1"/>
  <c r="D566"/>
  <c r="B574"/>
  <c r="B572"/>
  <c r="B570"/>
  <c r="AX579"/>
  <c r="BI579"/>
  <c r="AX583"/>
  <c r="BI583"/>
  <c r="I587"/>
  <c r="AJ587" s="1"/>
  <c r="E587"/>
  <c r="AF587" s="1"/>
  <c r="K587"/>
  <c r="AL587" s="1"/>
  <c r="G587"/>
  <c r="AH587" s="1"/>
  <c r="C587"/>
  <c r="H587"/>
  <c r="AI587" s="1"/>
  <c r="D587"/>
  <c r="AX590"/>
  <c r="BI590"/>
  <c r="I591"/>
  <c r="AJ591" s="1"/>
  <c r="E591"/>
  <c r="AF591" s="1"/>
  <c r="K591"/>
  <c r="AL591" s="1"/>
  <c r="G591"/>
  <c r="AH591" s="1"/>
  <c r="C591"/>
  <c r="H591"/>
  <c r="AI591" s="1"/>
  <c r="D591"/>
  <c r="AX597"/>
  <c r="BI597"/>
  <c r="AX601"/>
  <c r="BI601"/>
  <c r="I605"/>
  <c r="AJ605" s="1"/>
  <c r="E605"/>
  <c r="AF605" s="1"/>
  <c r="K605"/>
  <c r="AL605" s="1"/>
  <c r="G605"/>
  <c r="AH605" s="1"/>
  <c r="C605"/>
  <c r="H605"/>
  <c r="AI605" s="1"/>
  <c r="D605"/>
  <c r="AX608"/>
  <c r="BI608"/>
  <c r="I609"/>
  <c r="AJ609" s="1"/>
  <c r="E609"/>
  <c r="AF609" s="1"/>
  <c r="K609"/>
  <c r="AL609" s="1"/>
  <c r="G609"/>
  <c r="AH609" s="1"/>
  <c r="C609"/>
  <c r="H609"/>
  <c r="AI609" s="1"/>
  <c r="D609"/>
  <c r="AX615"/>
  <c r="BI615"/>
  <c r="AX619"/>
  <c r="BI619"/>
  <c r="I623"/>
  <c r="AJ623" s="1"/>
  <c r="E623"/>
  <c r="AF623" s="1"/>
  <c r="K623"/>
  <c r="AL623" s="1"/>
  <c r="G623"/>
  <c r="AH623" s="1"/>
  <c r="C623"/>
  <c r="H623"/>
  <c r="AI623" s="1"/>
  <c r="D623"/>
  <c r="AX626"/>
  <c r="BI626"/>
  <c r="I627"/>
  <c r="AJ627" s="1"/>
  <c r="E627"/>
  <c r="AF627" s="1"/>
  <c r="K627"/>
  <c r="AL627" s="1"/>
  <c r="G627"/>
  <c r="AH627" s="1"/>
  <c r="C627"/>
  <c r="H627"/>
  <c r="AI627" s="1"/>
  <c r="D627"/>
  <c r="AX633"/>
  <c r="BI633"/>
  <c r="AX637"/>
  <c r="BI637"/>
  <c r="I641"/>
  <c r="AJ641" s="1"/>
  <c r="E641"/>
  <c r="AF641" s="1"/>
  <c r="K641"/>
  <c r="AL641" s="1"/>
  <c r="G641"/>
  <c r="AH641" s="1"/>
  <c r="C641"/>
  <c r="H641"/>
  <c r="AI641" s="1"/>
  <c r="D641"/>
  <c r="AX644"/>
  <c r="BI644"/>
  <c r="I645"/>
  <c r="AJ645" s="1"/>
  <c r="E645"/>
  <c r="AF645" s="1"/>
  <c r="K645"/>
  <c r="AL645" s="1"/>
  <c r="G645"/>
  <c r="AH645" s="1"/>
  <c r="C645"/>
  <c r="H645"/>
  <c r="AI645" s="1"/>
  <c r="D645"/>
  <c r="AX651"/>
  <c r="BI651"/>
  <c r="AX655"/>
  <c r="BI655"/>
  <c r="I659"/>
  <c r="AJ659" s="1"/>
  <c r="E659"/>
  <c r="AF659" s="1"/>
  <c r="K659"/>
  <c r="AL659" s="1"/>
  <c r="G659"/>
  <c r="AH659" s="1"/>
  <c r="C659"/>
  <c r="H659"/>
  <c r="AI659" s="1"/>
  <c r="D659"/>
  <c r="AX662"/>
  <c r="BI662"/>
  <c r="I663"/>
  <c r="AJ663" s="1"/>
  <c r="E663"/>
  <c r="AF663" s="1"/>
  <c r="K663"/>
  <c r="AL663" s="1"/>
  <c r="G663"/>
  <c r="AH663" s="1"/>
  <c r="C663"/>
  <c r="H663"/>
  <c r="AI663" s="1"/>
  <c r="D663"/>
  <c r="AX669"/>
  <c r="BI669"/>
  <c r="AX673"/>
  <c r="BI673"/>
  <c r="I677"/>
  <c r="AJ677" s="1"/>
  <c r="E677"/>
  <c r="AF677" s="1"/>
  <c r="K677"/>
  <c r="AL677" s="1"/>
  <c r="G677"/>
  <c r="AH677" s="1"/>
  <c r="C677"/>
  <c r="H677"/>
  <c r="AI677" s="1"/>
  <c r="D677"/>
  <c r="I685"/>
  <c r="E685"/>
  <c r="G685"/>
  <c r="B685"/>
  <c r="J685"/>
  <c r="D685"/>
  <c r="K685"/>
  <c r="F685"/>
  <c r="B719"/>
  <c r="B717"/>
  <c r="B715"/>
  <c r="B713"/>
  <c r="B718"/>
  <c r="B716"/>
  <c r="B714"/>
  <c r="I721"/>
  <c r="E721"/>
  <c r="G721"/>
  <c r="B721"/>
  <c r="J721"/>
  <c r="D721"/>
  <c r="K721"/>
  <c r="F721"/>
  <c r="BI744"/>
  <c r="AX744"/>
  <c r="AY845"/>
  <c r="BJ845"/>
  <c r="AR892"/>
  <c r="BC892"/>
  <c r="BI507"/>
  <c r="BI509"/>
  <c r="BI511"/>
  <c r="AY516"/>
  <c r="AY518"/>
  <c r="AY520"/>
  <c r="H523"/>
  <c r="BJ542"/>
  <c r="B544"/>
  <c r="I560"/>
  <c r="AJ560" s="1"/>
  <c r="BJ564"/>
  <c r="J566"/>
  <c r="AK566" s="1"/>
  <c r="B573"/>
  <c r="B580"/>
  <c r="B584"/>
  <c r="B598"/>
  <c r="B602"/>
  <c r="B616"/>
  <c r="B620"/>
  <c r="B634"/>
  <c r="B638"/>
  <c r="B652"/>
  <c r="B656"/>
  <c r="B670"/>
  <c r="B674"/>
  <c r="B565"/>
  <c r="B563"/>
  <c r="B561"/>
  <c r="B592"/>
  <c r="B590"/>
  <c r="B588"/>
  <c r="B610"/>
  <c r="B608"/>
  <c r="B606"/>
  <c r="B628"/>
  <c r="B626"/>
  <c r="B624"/>
  <c r="B646"/>
  <c r="B644"/>
  <c r="B642"/>
  <c r="B664"/>
  <c r="B662"/>
  <c r="B660"/>
  <c r="B683"/>
  <c r="B681"/>
  <c r="B682"/>
  <c r="B680"/>
  <c r="B678"/>
  <c r="BI704"/>
  <c r="AX704"/>
  <c r="BI706"/>
  <c r="AX706"/>
  <c r="BI708"/>
  <c r="AX708"/>
  <c r="BI710"/>
  <c r="AX710"/>
  <c r="AX769"/>
  <c r="BI769"/>
  <c r="AY805"/>
  <c r="BJ805"/>
  <c r="G415"/>
  <c r="G424"/>
  <c r="G433"/>
  <c r="G442"/>
  <c r="G451"/>
  <c r="G460"/>
  <c r="G469"/>
  <c r="G478"/>
  <c r="G487"/>
  <c r="G496"/>
  <c r="F514"/>
  <c r="K514"/>
  <c r="BI516"/>
  <c r="BI518"/>
  <c r="BI520"/>
  <c r="B523"/>
  <c r="G523"/>
  <c r="AY525"/>
  <c r="AY527"/>
  <c r="AY529"/>
  <c r="AY531"/>
  <c r="BJ533"/>
  <c r="AX534"/>
  <c r="B542"/>
  <c r="BJ548"/>
  <c r="BJ555"/>
  <c r="AX556"/>
  <c r="F560"/>
  <c r="AG560" s="1"/>
  <c r="BJ562"/>
  <c r="AX563"/>
  <c r="B564"/>
  <c r="I566"/>
  <c r="AJ566" s="1"/>
  <c r="BJ569"/>
  <c r="AX570"/>
  <c r="B571"/>
  <c r="I703"/>
  <c r="E703"/>
  <c r="AX751"/>
  <c r="BI751"/>
  <c r="AX755"/>
  <c r="BI755"/>
  <c r="AX767"/>
  <c r="BI767"/>
  <c r="AX771"/>
  <c r="BI771"/>
  <c r="BJ854"/>
  <c r="AY854"/>
  <c r="B880"/>
  <c r="B878"/>
  <c r="B876"/>
  <c r="B879"/>
  <c r="B881"/>
  <c r="B875"/>
  <c r="B877"/>
  <c r="AQ883"/>
  <c r="BB883"/>
  <c r="AR896"/>
  <c r="BC896"/>
  <c r="AX897"/>
  <c r="BI897"/>
  <c r="I898"/>
  <c r="AJ898" s="1"/>
  <c r="E898"/>
  <c r="AF898" s="1"/>
  <c r="K898"/>
  <c r="AL898" s="1"/>
  <c r="G898"/>
  <c r="AH898" s="1"/>
  <c r="C898"/>
  <c r="N898"/>
  <c r="H898"/>
  <c r="AI898" s="1"/>
  <c r="D898"/>
  <c r="F898"/>
  <c r="AG898" s="1"/>
  <c r="J898"/>
  <c r="AK898" s="1"/>
  <c r="AW900"/>
  <c r="BH900"/>
  <c r="AR938"/>
  <c r="BC938"/>
  <c r="BJ1012"/>
  <c r="AY1012"/>
  <c r="BI1103"/>
  <c r="AX1103"/>
  <c r="BI687"/>
  <c r="BI689"/>
  <c r="BI691"/>
  <c r="B694"/>
  <c r="G694"/>
  <c r="AY696"/>
  <c r="AY698"/>
  <c r="AY700"/>
  <c r="H703"/>
  <c r="BI723"/>
  <c r="BI725"/>
  <c r="BI727"/>
  <c r="B730"/>
  <c r="G730"/>
  <c r="AY732"/>
  <c r="BJ736"/>
  <c r="H739"/>
  <c r="BJ743"/>
  <c r="BI853"/>
  <c r="AP882"/>
  <c r="I712"/>
  <c r="E712"/>
  <c r="AX760"/>
  <c r="BI760"/>
  <c r="AX764"/>
  <c r="BI764"/>
  <c r="H802"/>
  <c r="D802"/>
  <c r="G802"/>
  <c r="B802"/>
  <c r="J802"/>
  <c r="E802"/>
  <c r="K802"/>
  <c r="F802"/>
  <c r="B817"/>
  <c r="B815"/>
  <c r="B813"/>
  <c r="B818"/>
  <c r="B816"/>
  <c r="B814"/>
  <c r="B812"/>
  <c r="AY862"/>
  <c r="BJ862"/>
  <c r="AY883"/>
  <c r="BJ883"/>
  <c r="BB891"/>
  <c r="AQ891"/>
  <c r="AS900"/>
  <c r="BD900"/>
  <c r="J910"/>
  <c r="F910"/>
  <c r="B910"/>
  <c r="H910"/>
  <c r="D910"/>
  <c r="I910"/>
  <c r="E910"/>
  <c r="G910"/>
  <c r="K910"/>
  <c r="AX920"/>
  <c r="BI920"/>
  <c r="AV938"/>
  <c r="BG938"/>
  <c r="K987"/>
  <c r="AL987" s="1"/>
  <c r="G987"/>
  <c r="AH987" s="1"/>
  <c r="C987"/>
  <c r="H987"/>
  <c r="AI987" s="1"/>
  <c r="D987"/>
  <c r="I987"/>
  <c r="AJ987" s="1"/>
  <c r="E987"/>
  <c r="AF987" s="1"/>
  <c r="F987"/>
  <c r="AG987" s="1"/>
  <c r="J987"/>
  <c r="AK987" s="1"/>
  <c r="K1060"/>
  <c r="AL1060" s="1"/>
  <c r="G1060"/>
  <c r="AH1060" s="1"/>
  <c r="C1060"/>
  <c r="I1060"/>
  <c r="AJ1060" s="1"/>
  <c r="E1060"/>
  <c r="AF1060" s="1"/>
  <c r="J1060"/>
  <c r="AK1060" s="1"/>
  <c r="D1060"/>
  <c r="F1060"/>
  <c r="AG1060" s="1"/>
  <c r="H1060"/>
  <c r="AI1060" s="1"/>
  <c r="G541"/>
  <c r="G550"/>
  <c r="G559"/>
  <c r="G568"/>
  <c r="G577"/>
  <c r="G586"/>
  <c r="G595"/>
  <c r="G604"/>
  <c r="G613"/>
  <c r="G622"/>
  <c r="G631"/>
  <c r="G640"/>
  <c r="G649"/>
  <c r="G658"/>
  <c r="G667"/>
  <c r="G676"/>
  <c r="F694"/>
  <c r="BI696"/>
  <c r="BI698"/>
  <c r="BI700"/>
  <c r="B703"/>
  <c r="G703"/>
  <c r="AY705"/>
  <c r="AY707"/>
  <c r="AY709"/>
  <c r="H712"/>
  <c r="F730"/>
  <c r="BI732"/>
  <c r="BJ734"/>
  <c r="AX735"/>
  <c r="BJ741"/>
  <c r="AX742"/>
  <c r="AY804"/>
  <c r="AY844"/>
  <c r="I694"/>
  <c r="E694"/>
  <c r="I730"/>
  <c r="E730"/>
  <c r="I739"/>
  <c r="E739"/>
  <c r="J739"/>
  <c r="F739"/>
  <c r="B739"/>
  <c r="AX758"/>
  <c r="BI758"/>
  <c r="AX762"/>
  <c r="BI762"/>
  <c r="AX773"/>
  <c r="BI773"/>
  <c r="H838"/>
  <c r="D838"/>
  <c r="G838"/>
  <c r="B838"/>
  <c r="J838"/>
  <c r="E838"/>
  <c r="K838"/>
  <c r="F838"/>
  <c r="B854"/>
  <c r="B853"/>
  <c r="B851"/>
  <c r="B849"/>
  <c r="B852"/>
  <c r="B850"/>
  <c r="B848"/>
  <c r="BE882"/>
  <c r="AT882"/>
  <c r="AR882"/>
  <c r="BC882"/>
  <c r="AU883"/>
  <c r="BF883"/>
  <c r="AY887"/>
  <c r="BJ887"/>
  <c r="AV892"/>
  <c r="BG892"/>
  <c r="AX893"/>
  <c r="BI893"/>
  <c r="I894"/>
  <c r="AJ894" s="1"/>
  <c r="E894"/>
  <c r="AF894" s="1"/>
  <c r="K894"/>
  <c r="AL894" s="1"/>
  <c r="G894"/>
  <c r="AH894" s="1"/>
  <c r="C894"/>
  <c r="H894"/>
  <c r="AI894" s="1"/>
  <c r="D894"/>
  <c r="F894"/>
  <c r="AG894" s="1"/>
  <c r="J894"/>
  <c r="AK894" s="1"/>
  <c r="AV896"/>
  <c r="BG896"/>
  <c r="I908"/>
  <c r="AJ908" s="1"/>
  <c r="E908"/>
  <c r="AF908" s="1"/>
  <c r="K908"/>
  <c r="AL908" s="1"/>
  <c r="G908"/>
  <c r="AH908" s="1"/>
  <c r="C908"/>
  <c r="H908"/>
  <c r="AI908" s="1"/>
  <c r="D908"/>
  <c r="J908"/>
  <c r="AK908" s="1"/>
  <c r="F908"/>
  <c r="AG908" s="1"/>
  <c r="AV942"/>
  <c r="BG942"/>
  <c r="AX956"/>
  <c r="BI956"/>
  <c r="BJ993"/>
  <c r="AY993"/>
  <c r="AY1023"/>
  <c r="BJ1023"/>
  <c r="BI680"/>
  <c r="BI682"/>
  <c r="AY687"/>
  <c r="AY689"/>
  <c r="AY691"/>
  <c r="H694"/>
  <c r="BI714"/>
  <c r="BI716"/>
  <c r="BI718"/>
  <c r="AY723"/>
  <c r="AY725"/>
  <c r="AY727"/>
  <c r="H730"/>
  <c r="K739"/>
  <c r="BH891"/>
  <c r="BB892"/>
  <c r="B781"/>
  <c r="B779"/>
  <c r="B777"/>
  <c r="H784"/>
  <c r="D784"/>
  <c r="H820"/>
  <c r="D820"/>
  <c r="J856"/>
  <c r="F856"/>
  <c r="B856"/>
  <c r="H856"/>
  <c r="D856"/>
  <c r="AX876"/>
  <c r="BI876"/>
  <c r="AY885"/>
  <c r="BJ885"/>
  <c r="AY889"/>
  <c r="BJ889"/>
  <c r="BE892"/>
  <c r="AT892"/>
  <c r="AX895"/>
  <c r="BI895"/>
  <c r="I896"/>
  <c r="AJ896" s="1"/>
  <c r="E896"/>
  <c r="AF896" s="1"/>
  <c r="K896"/>
  <c r="AL896" s="1"/>
  <c r="G896"/>
  <c r="AH896" s="1"/>
  <c r="C896"/>
  <c r="H896"/>
  <c r="AI896" s="1"/>
  <c r="D896"/>
  <c r="AY898"/>
  <c r="BJ898"/>
  <c r="J900"/>
  <c r="AK900" s="1"/>
  <c r="F900"/>
  <c r="AG900" s="1"/>
  <c r="H900"/>
  <c r="AI900" s="1"/>
  <c r="D900"/>
  <c r="AE900" s="1"/>
  <c r="I900"/>
  <c r="AJ900" s="1"/>
  <c r="E900"/>
  <c r="AF900" s="1"/>
  <c r="AX922"/>
  <c r="BI922"/>
  <c r="B943"/>
  <c r="B941"/>
  <c r="B939"/>
  <c r="AX958"/>
  <c r="BI958"/>
  <c r="K967"/>
  <c r="AL967" s="1"/>
  <c r="G967"/>
  <c r="AH967" s="1"/>
  <c r="C967"/>
  <c r="J967"/>
  <c r="AK967" s="1"/>
  <c r="E967"/>
  <c r="AF967" s="1"/>
  <c r="H967"/>
  <c r="AI967" s="1"/>
  <c r="I967"/>
  <c r="AJ967" s="1"/>
  <c r="D967"/>
  <c r="BD966"/>
  <c r="AS966"/>
  <c r="I968"/>
  <c r="AJ968" s="1"/>
  <c r="E968"/>
  <c r="AF968" s="1"/>
  <c r="K968"/>
  <c r="AL968" s="1"/>
  <c r="F968"/>
  <c r="AG968" s="1"/>
  <c r="H968"/>
  <c r="AI968" s="1"/>
  <c r="C968"/>
  <c r="J968"/>
  <c r="AK968" s="1"/>
  <c r="D968"/>
  <c r="I971"/>
  <c r="AJ971" s="1"/>
  <c r="E971"/>
  <c r="AF971" s="1"/>
  <c r="K971"/>
  <c r="AL971" s="1"/>
  <c r="G971"/>
  <c r="AH971" s="1"/>
  <c r="C971"/>
  <c r="H971"/>
  <c r="AI971" s="1"/>
  <c r="D971"/>
  <c r="F971"/>
  <c r="AG971" s="1"/>
  <c r="BJ980"/>
  <c r="AY980"/>
  <c r="BI986"/>
  <c r="AX986"/>
  <c r="AY1015"/>
  <c r="BJ1015"/>
  <c r="AT1042"/>
  <c r="BE1042"/>
  <c r="B748"/>
  <c r="F748"/>
  <c r="J748"/>
  <c r="B757"/>
  <c r="F757"/>
  <c r="J757"/>
  <c r="B766"/>
  <c r="F766"/>
  <c r="J766"/>
  <c r="B776"/>
  <c r="B778"/>
  <c r="B780"/>
  <c r="B782"/>
  <c r="I784"/>
  <c r="BJ785"/>
  <c r="AY786"/>
  <c r="BJ787"/>
  <c r="AY788"/>
  <c r="BJ789"/>
  <c r="AY790"/>
  <c r="BJ791"/>
  <c r="B793"/>
  <c r="G793"/>
  <c r="AX795"/>
  <c r="AX797"/>
  <c r="AX799"/>
  <c r="I820"/>
  <c r="BJ821"/>
  <c r="AY822"/>
  <c r="BJ823"/>
  <c r="AY824"/>
  <c r="BJ825"/>
  <c r="AY826"/>
  <c r="BJ827"/>
  <c r="B829"/>
  <c r="G829"/>
  <c r="AX831"/>
  <c r="AX833"/>
  <c r="AX835"/>
  <c r="K856"/>
  <c r="H811"/>
  <c r="D811"/>
  <c r="H847"/>
  <c r="D847"/>
  <c r="AY853"/>
  <c r="BJ853"/>
  <c r="AY858"/>
  <c r="BJ858"/>
  <c r="AY860"/>
  <c r="BJ860"/>
  <c r="AY868"/>
  <c r="BJ868"/>
  <c r="AY872"/>
  <c r="BJ872"/>
  <c r="AX880"/>
  <c r="BI880"/>
  <c r="BB882"/>
  <c r="AQ882"/>
  <c r="BF882"/>
  <c r="AU882"/>
  <c r="BC891"/>
  <c r="AR891"/>
  <c r="BG891"/>
  <c r="AV891"/>
  <c r="B899"/>
  <c r="B897"/>
  <c r="B895"/>
  <c r="B893"/>
  <c r="AX903"/>
  <c r="BI903"/>
  <c r="AX907"/>
  <c r="BI907"/>
  <c r="AY914"/>
  <c r="BJ914"/>
  <c r="AX926"/>
  <c r="BI926"/>
  <c r="AY929"/>
  <c r="BJ929"/>
  <c r="AY933"/>
  <c r="BJ933"/>
  <c r="AX939"/>
  <c r="BI939"/>
  <c r="AX943"/>
  <c r="BI943"/>
  <c r="AY950"/>
  <c r="BJ950"/>
  <c r="I966"/>
  <c r="AJ966" s="1"/>
  <c r="E966"/>
  <c r="AF966" s="1"/>
  <c r="K966"/>
  <c r="AL966" s="1"/>
  <c r="F966"/>
  <c r="AG966" s="1"/>
  <c r="H966"/>
  <c r="AI966" s="1"/>
  <c r="C966"/>
  <c r="J966"/>
  <c r="AK966" s="1"/>
  <c r="D966"/>
  <c r="I969"/>
  <c r="AJ969" s="1"/>
  <c r="E969"/>
  <c r="AF969" s="1"/>
  <c r="K969"/>
  <c r="AL969" s="1"/>
  <c r="G969"/>
  <c r="AH969" s="1"/>
  <c r="C969"/>
  <c r="H969"/>
  <c r="AI969" s="1"/>
  <c r="D969"/>
  <c r="F969"/>
  <c r="AG969" s="1"/>
  <c r="BJ976"/>
  <c r="AY976"/>
  <c r="AY1019"/>
  <c r="BJ1019"/>
  <c r="J1045"/>
  <c r="F1045"/>
  <c r="B1045"/>
  <c r="I1045"/>
  <c r="D1045"/>
  <c r="K1045"/>
  <c r="E1045"/>
  <c r="G1045"/>
  <c r="H1045"/>
  <c r="E748"/>
  <c r="I748"/>
  <c r="E757"/>
  <c r="I757"/>
  <c r="E766"/>
  <c r="I766"/>
  <c r="AX772"/>
  <c r="E775"/>
  <c r="I775"/>
  <c r="BJ776"/>
  <c r="AY777"/>
  <c r="BJ778"/>
  <c r="AY779"/>
  <c r="BJ780"/>
  <c r="AY781"/>
  <c r="BJ782"/>
  <c r="B784"/>
  <c r="G784"/>
  <c r="AX786"/>
  <c r="AX788"/>
  <c r="AX790"/>
  <c r="F793"/>
  <c r="I811"/>
  <c r="BJ812"/>
  <c r="AY813"/>
  <c r="BJ814"/>
  <c r="AY815"/>
  <c r="BJ816"/>
  <c r="AY817"/>
  <c r="BJ818"/>
  <c r="B820"/>
  <c r="G820"/>
  <c r="AX822"/>
  <c r="AX824"/>
  <c r="AX826"/>
  <c r="F829"/>
  <c r="I847"/>
  <c r="BJ848"/>
  <c r="AY849"/>
  <c r="BJ850"/>
  <c r="AY851"/>
  <c r="BJ852"/>
  <c r="I856"/>
  <c r="BF892"/>
  <c r="B904"/>
  <c r="B940"/>
  <c r="B944"/>
  <c r="F967"/>
  <c r="AG967" s="1"/>
  <c r="H793"/>
  <c r="D793"/>
  <c r="H829"/>
  <c r="D829"/>
  <c r="BJ857"/>
  <c r="AY857"/>
  <c r="BJ859"/>
  <c r="AY859"/>
  <c r="AY866"/>
  <c r="BJ866"/>
  <c r="AY870"/>
  <c r="BJ870"/>
  <c r="AX878"/>
  <c r="BI878"/>
  <c r="AS882"/>
  <c r="BD882"/>
  <c r="AW882"/>
  <c r="BH882"/>
  <c r="AP891"/>
  <c r="BA891"/>
  <c r="AT891"/>
  <c r="BE891"/>
  <c r="BA892"/>
  <c r="AP892"/>
  <c r="B907"/>
  <c r="B905"/>
  <c r="B903"/>
  <c r="AX905"/>
  <c r="BI905"/>
  <c r="AY912"/>
  <c r="BJ912"/>
  <c r="AY916"/>
  <c r="BJ916"/>
  <c r="AX924"/>
  <c r="BI924"/>
  <c r="AY931"/>
  <c r="BJ931"/>
  <c r="AY935"/>
  <c r="BJ935"/>
  <c r="I938"/>
  <c r="AJ938" s="1"/>
  <c r="E938"/>
  <c r="AF938" s="1"/>
  <c r="K938"/>
  <c r="AL938" s="1"/>
  <c r="G938"/>
  <c r="AH938" s="1"/>
  <c r="C938"/>
  <c r="H938"/>
  <c r="AI938" s="1"/>
  <c r="D938"/>
  <c r="AX941"/>
  <c r="BI941"/>
  <c r="I942"/>
  <c r="AJ942" s="1"/>
  <c r="E942"/>
  <c r="AF942" s="1"/>
  <c r="K942"/>
  <c r="AL942" s="1"/>
  <c r="G942"/>
  <c r="AH942" s="1"/>
  <c r="C942"/>
  <c r="H942"/>
  <c r="AI942" s="1"/>
  <c r="D942"/>
  <c r="J946"/>
  <c r="F946"/>
  <c r="B946"/>
  <c r="H946"/>
  <c r="D946"/>
  <c r="I946"/>
  <c r="E946"/>
  <c r="AY948"/>
  <c r="BJ948"/>
  <c r="AY952"/>
  <c r="BJ952"/>
  <c r="BD968"/>
  <c r="AS968"/>
  <c r="AV969"/>
  <c r="BG969"/>
  <c r="AV971"/>
  <c r="BG971"/>
  <c r="B988"/>
  <c r="B986"/>
  <c r="B984"/>
  <c r="B983"/>
  <c r="B989"/>
  <c r="B985"/>
  <c r="AQ1038"/>
  <c r="BB1038"/>
  <c r="AR1078"/>
  <c r="BC1078"/>
  <c r="G748"/>
  <c r="G757"/>
  <c r="G766"/>
  <c r="G775"/>
  <c r="I793"/>
  <c r="BJ794"/>
  <c r="AY795"/>
  <c r="BJ796"/>
  <c r="AY797"/>
  <c r="BJ798"/>
  <c r="AY799"/>
  <c r="BJ800"/>
  <c r="AX804"/>
  <c r="AX806"/>
  <c r="AX808"/>
  <c r="I829"/>
  <c r="BJ830"/>
  <c r="AY831"/>
  <c r="BJ832"/>
  <c r="AY833"/>
  <c r="BJ834"/>
  <c r="AY835"/>
  <c r="BJ836"/>
  <c r="AX840"/>
  <c r="AX842"/>
  <c r="AX844"/>
  <c r="E856"/>
  <c r="BD891"/>
  <c r="B906"/>
  <c r="BJ978"/>
  <c r="AY978"/>
  <c r="BI988"/>
  <c r="AX988"/>
  <c r="BJ997"/>
  <c r="AY997"/>
  <c r="AY1030"/>
  <c r="BJ1030"/>
  <c r="AT1058"/>
  <c r="BE1058"/>
  <c r="AR1074"/>
  <c r="BC1074"/>
  <c r="BI1120"/>
  <c r="AX1120"/>
  <c r="AE1310"/>
  <c r="G865"/>
  <c r="K865"/>
  <c r="G883"/>
  <c r="AH883" s="1"/>
  <c r="K883"/>
  <c r="AL883" s="1"/>
  <c r="B919"/>
  <c r="F919"/>
  <c r="J919"/>
  <c r="G928"/>
  <c r="K928"/>
  <c r="B955"/>
  <c r="F955"/>
  <c r="J955"/>
  <c r="AX960"/>
  <c r="AX962"/>
  <c r="G963"/>
  <c r="BI965"/>
  <c r="BI967"/>
  <c r="B970"/>
  <c r="BI969"/>
  <c r="AX969"/>
  <c r="H991"/>
  <c r="D991"/>
  <c r="I991"/>
  <c r="E991"/>
  <c r="J991"/>
  <c r="F991"/>
  <c r="B991"/>
  <c r="BJ995"/>
  <c r="AY995"/>
  <c r="BI1003"/>
  <c r="AX1003"/>
  <c r="BI1007"/>
  <c r="AX1007"/>
  <c r="K1042"/>
  <c r="AL1042" s="1"/>
  <c r="G1042"/>
  <c r="AH1042" s="1"/>
  <c r="C1042"/>
  <c r="J1042"/>
  <c r="AK1042" s="1"/>
  <c r="E1042"/>
  <c r="AF1042" s="1"/>
  <c r="F1042"/>
  <c r="AG1042" s="1"/>
  <c r="I1042"/>
  <c r="AJ1042" s="1"/>
  <c r="D1042"/>
  <c r="BG1038"/>
  <c r="AV1038"/>
  <c r="BI1061"/>
  <c r="AX1061"/>
  <c r="AY1150"/>
  <c r="BJ1150"/>
  <c r="AY861"/>
  <c r="AY863"/>
  <c r="B865"/>
  <c r="F865"/>
  <c r="J865"/>
  <c r="AY867"/>
  <c r="G874"/>
  <c r="AX875"/>
  <c r="AX877"/>
  <c r="AX879"/>
  <c r="AX881"/>
  <c r="AY882"/>
  <c r="B883"/>
  <c r="F883"/>
  <c r="AG883" s="1"/>
  <c r="J883"/>
  <c r="AK883" s="1"/>
  <c r="G892"/>
  <c r="AH892" s="1"/>
  <c r="G901"/>
  <c r="AX902"/>
  <c r="AX904"/>
  <c r="AX906"/>
  <c r="AX908"/>
  <c r="AY911"/>
  <c r="E919"/>
  <c r="I919"/>
  <c r="AX923"/>
  <c r="AX925"/>
  <c r="B928"/>
  <c r="F928"/>
  <c r="J928"/>
  <c r="G937"/>
  <c r="AX944"/>
  <c r="E955"/>
  <c r="I955"/>
  <c r="E963"/>
  <c r="B965"/>
  <c r="AY1014"/>
  <c r="J963"/>
  <c r="F963"/>
  <c r="AX970"/>
  <c r="BI970"/>
  <c r="BI971"/>
  <c r="AX971"/>
  <c r="BJ974"/>
  <c r="AY974"/>
  <c r="BI984"/>
  <c r="AX984"/>
  <c r="BI1001"/>
  <c r="AX1001"/>
  <c r="BI1005"/>
  <c r="AX1005"/>
  <c r="BJ1010"/>
  <c r="AY1010"/>
  <c r="I1024"/>
  <c r="AJ1024" s="1"/>
  <c r="E1024"/>
  <c r="AF1024" s="1"/>
  <c r="J1024"/>
  <c r="AK1024" s="1"/>
  <c r="D1024"/>
  <c r="H1024"/>
  <c r="AI1024" s="1"/>
  <c r="K1024"/>
  <c r="AL1024" s="1"/>
  <c r="C1024"/>
  <c r="F1024"/>
  <c r="AG1024" s="1"/>
  <c r="BJ1050"/>
  <c r="AY1050"/>
  <c r="B1105"/>
  <c r="B1103"/>
  <c r="B1101"/>
  <c r="B1106"/>
  <c r="B1104"/>
  <c r="B1102"/>
  <c r="B1100"/>
  <c r="I1128"/>
  <c r="AJ1128" s="1"/>
  <c r="E1128"/>
  <c r="AF1128" s="1"/>
  <c r="K1128"/>
  <c r="AL1128" s="1"/>
  <c r="F1128"/>
  <c r="AG1128" s="1"/>
  <c r="H1128"/>
  <c r="AI1128" s="1"/>
  <c r="C1128"/>
  <c r="J1128"/>
  <c r="AK1128" s="1"/>
  <c r="D1128"/>
  <c r="G1128"/>
  <c r="AH1128" s="1"/>
  <c r="AY1139"/>
  <c r="BJ1139"/>
  <c r="D865"/>
  <c r="D883"/>
  <c r="AE883" s="1"/>
  <c r="G919"/>
  <c r="D928"/>
  <c r="G955"/>
  <c r="BJ959"/>
  <c r="AY960"/>
  <c r="BJ961"/>
  <c r="AY962"/>
  <c r="H963"/>
  <c r="AY965"/>
  <c r="AX966"/>
  <c r="AY967"/>
  <c r="AX968"/>
  <c r="AE1038"/>
  <c r="BI1055"/>
  <c r="AX1055"/>
  <c r="AT1056"/>
  <c r="BE1056"/>
  <c r="AE1058"/>
  <c r="BI1059"/>
  <c r="AX1059"/>
  <c r="AV1076"/>
  <c r="BG1076"/>
  <c r="AT1079"/>
  <c r="BE1079"/>
  <c r="AV1092"/>
  <c r="BG1092"/>
  <c r="BF1095"/>
  <c r="AU1095"/>
  <c r="BI1096"/>
  <c r="AX1096"/>
  <c r="BG1097"/>
  <c r="AV1097"/>
  <c r="BC1097"/>
  <c r="AR1097"/>
  <c r="I1108"/>
  <c r="E1108"/>
  <c r="G1108"/>
  <c r="B1108"/>
  <c r="J1108"/>
  <c r="D1108"/>
  <c r="K1108"/>
  <c r="F1108"/>
  <c r="H1108"/>
  <c r="I1132"/>
  <c r="AJ1132" s="1"/>
  <c r="E1132"/>
  <c r="AF1132" s="1"/>
  <c r="K1132"/>
  <c r="AL1132" s="1"/>
  <c r="F1132"/>
  <c r="AG1132" s="1"/>
  <c r="H1132"/>
  <c r="AI1132" s="1"/>
  <c r="C1132"/>
  <c r="J1132"/>
  <c r="AK1132" s="1"/>
  <c r="D1132"/>
  <c r="G1132"/>
  <c r="AH1132" s="1"/>
  <c r="BE1159"/>
  <c r="AT1159"/>
  <c r="I1213"/>
  <c r="AJ1213" s="1"/>
  <c r="E1213"/>
  <c r="AF1213" s="1"/>
  <c r="K1213"/>
  <c r="AL1213" s="1"/>
  <c r="G1213"/>
  <c r="AH1213" s="1"/>
  <c r="C1213"/>
  <c r="H1213"/>
  <c r="AI1213" s="1"/>
  <c r="D1213"/>
  <c r="F1213"/>
  <c r="AG1213" s="1"/>
  <c r="J1213"/>
  <c r="AK1213" s="1"/>
  <c r="AX1238"/>
  <c r="BI1238"/>
  <c r="G964"/>
  <c r="D973"/>
  <c r="H973"/>
  <c r="BJ975"/>
  <c r="E982"/>
  <c r="I982"/>
  <c r="BI983"/>
  <c r="BI985"/>
  <c r="BI987"/>
  <c r="BI989"/>
  <c r="BJ992"/>
  <c r="G1000"/>
  <c r="K1000"/>
  <c r="AX1012"/>
  <c r="AX1014"/>
  <c r="B1021"/>
  <c r="B1022"/>
  <c r="B1025"/>
  <c r="K1038"/>
  <c r="AL1038" s="1"/>
  <c r="G1038"/>
  <c r="AH1038" s="1"/>
  <c r="C1038"/>
  <c r="F1038"/>
  <c r="AG1038" s="1"/>
  <c r="BI1039"/>
  <c r="AX1039"/>
  <c r="BI1041"/>
  <c r="AX1041"/>
  <c r="BI1043"/>
  <c r="AX1043"/>
  <c r="AE1079"/>
  <c r="AR1076"/>
  <c r="BC1076"/>
  <c r="BD1130"/>
  <c r="AS1130"/>
  <c r="AV1211"/>
  <c r="BG1211"/>
  <c r="G973"/>
  <c r="K973"/>
  <c r="D982"/>
  <c r="H982"/>
  <c r="B1000"/>
  <c r="F1000"/>
  <c r="J1000"/>
  <c r="G1009"/>
  <c r="K1009"/>
  <c r="E1027"/>
  <c r="AX1037"/>
  <c r="I1038"/>
  <c r="AJ1038" s="1"/>
  <c r="B1040"/>
  <c r="H1027"/>
  <c r="D1027"/>
  <c r="G1027"/>
  <c r="B1027"/>
  <c r="B1043"/>
  <c r="B1041"/>
  <c r="B1039"/>
  <c r="B1037"/>
  <c r="AE1056"/>
  <c r="BI1057"/>
  <c r="AX1057"/>
  <c r="AE1091"/>
  <c r="AX1091"/>
  <c r="BI1091"/>
  <c r="B973"/>
  <c r="F973"/>
  <c r="G982"/>
  <c r="E1000"/>
  <c r="B1009"/>
  <c r="F1009"/>
  <c r="B1019"/>
  <c r="B1020"/>
  <c r="B1023"/>
  <c r="J1027"/>
  <c r="AY1029"/>
  <c r="H1038"/>
  <c r="AI1038" s="1"/>
  <c r="AY1052"/>
  <c r="I1036"/>
  <c r="E1036"/>
  <c r="AY1067"/>
  <c r="BJ1067"/>
  <c r="AX1075"/>
  <c r="BI1075"/>
  <c r="I1076"/>
  <c r="AJ1076" s="1"/>
  <c r="E1076"/>
  <c r="AF1076" s="1"/>
  <c r="K1076"/>
  <c r="AL1076" s="1"/>
  <c r="G1076"/>
  <c r="AH1076" s="1"/>
  <c r="C1076"/>
  <c r="H1076"/>
  <c r="AI1076" s="1"/>
  <c r="D1076"/>
  <c r="AX1079"/>
  <c r="BI1079"/>
  <c r="AY1082"/>
  <c r="BJ1082"/>
  <c r="BJ1086"/>
  <c r="AY1086"/>
  <c r="BG1091"/>
  <c r="AV1091"/>
  <c r="AE1092"/>
  <c r="AE1093"/>
  <c r="AV1094"/>
  <c r="BG1094"/>
  <c r="BF1097"/>
  <c r="AU1097"/>
  <c r="AY1137"/>
  <c r="BJ1137"/>
  <c r="B1178"/>
  <c r="B1176"/>
  <c r="B1174"/>
  <c r="B1172"/>
  <c r="B1177"/>
  <c r="B1175"/>
  <c r="B1173"/>
  <c r="BG1191"/>
  <c r="AV1191"/>
  <c r="K1193"/>
  <c r="AL1193" s="1"/>
  <c r="G1193"/>
  <c r="AH1193" s="1"/>
  <c r="C1193"/>
  <c r="I1193"/>
  <c r="AJ1193" s="1"/>
  <c r="E1193"/>
  <c r="AF1193" s="1"/>
  <c r="H1193"/>
  <c r="AI1193" s="1"/>
  <c r="D1193"/>
  <c r="F1193"/>
  <c r="AG1193" s="1"/>
  <c r="J1193"/>
  <c r="AK1193" s="1"/>
  <c r="BC1214"/>
  <c r="AR1214"/>
  <c r="J1225"/>
  <c r="F1225"/>
  <c r="B1225"/>
  <c r="I1225"/>
  <c r="D1225"/>
  <c r="G1225"/>
  <c r="K1225"/>
  <c r="E1225"/>
  <c r="H1225"/>
  <c r="BJ1248"/>
  <c r="AY1248"/>
  <c r="AR1280"/>
  <c r="BC1280"/>
  <c r="BI1019"/>
  <c r="BI1021"/>
  <c r="BI1023"/>
  <c r="BI1025"/>
  <c r="AX1029"/>
  <c r="AX1031"/>
  <c r="AX1033"/>
  <c r="H1036"/>
  <c r="AX1046"/>
  <c r="AX1048"/>
  <c r="AX1050"/>
  <c r="AX1052"/>
  <c r="B1055"/>
  <c r="F1056"/>
  <c r="AG1056" s="1"/>
  <c r="B1057"/>
  <c r="F1058"/>
  <c r="AG1058" s="1"/>
  <c r="B1059"/>
  <c r="B1061"/>
  <c r="J1074"/>
  <c r="AK1074" s="1"/>
  <c r="J1078"/>
  <c r="AK1078" s="1"/>
  <c r="BI1095"/>
  <c r="BI1124"/>
  <c r="AX1056"/>
  <c r="BI1056"/>
  <c r="AX1058"/>
  <c r="BI1058"/>
  <c r="AX1060"/>
  <c r="BI1060"/>
  <c r="J1063"/>
  <c r="F1063"/>
  <c r="B1063"/>
  <c r="H1063"/>
  <c r="D1063"/>
  <c r="I1063"/>
  <c r="E1063"/>
  <c r="K1079"/>
  <c r="AL1079" s="1"/>
  <c r="G1079"/>
  <c r="AH1079" s="1"/>
  <c r="C1079"/>
  <c r="I1079"/>
  <c r="AJ1079" s="1"/>
  <c r="E1079"/>
  <c r="J1079"/>
  <c r="AK1079" s="1"/>
  <c r="F1079"/>
  <c r="AG1079" s="1"/>
  <c r="BF1091"/>
  <c r="AU1091"/>
  <c r="BI1092"/>
  <c r="AX1092"/>
  <c r="BG1093"/>
  <c r="AV1093"/>
  <c r="AE1094"/>
  <c r="AE1095"/>
  <c r="AV1096"/>
  <c r="BG1096"/>
  <c r="I1130"/>
  <c r="AJ1130" s="1"/>
  <c r="E1130"/>
  <c r="AF1130" s="1"/>
  <c r="K1130"/>
  <c r="AL1130" s="1"/>
  <c r="F1130"/>
  <c r="AG1130" s="1"/>
  <c r="H1130"/>
  <c r="AI1130" s="1"/>
  <c r="C1130"/>
  <c r="J1130"/>
  <c r="AK1130" s="1"/>
  <c r="D1130"/>
  <c r="BJ1147"/>
  <c r="AY1147"/>
  <c r="AT1156"/>
  <c r="BE1156"/>
  <c r="AR1284"/>
  <c r="BC1284"/>
  <c r="AX1367"/>
  <c r="BI1367"/>
  <c r="AY1040"/>
  <c r="AY1042"/>
  <c r="BI1097"/>
  <c r="K1056"/>
  <c r="AL1056" s="1"/>
  <c r="G1056"/>
  <c r="AH1056" s="1"/>
  <c r="C1056"/>
  <c r="I1056"/>
  <c r="AJ1056" s="1"/>
  <c r="E1056"/>
  <c r="AF1056" s="1"/>
  <c r="K1058"/>
  <c r="AL1058" s="1"/>
  <c r="G1058"/>
  <c r="AH1058" s="1"/>
  <c r="C1058"/>
  <c r="I1058"/>
  <c r="AJ1058" s="1"/>
  <c r="E1058"/>
  <c r="AY1065"/>
  <c r="BJ1065"/>
  <c r="AY1069"/>
  <c r="BJ1069"/>
  <c r="AX1073"/>
  <c r="BI1073"/>
  <c r="I1074"/>
  <c r="AJ1074" s="1"/>
  <c r="E1074"/>
  <c r="AF1074" s="1"/>
  <c r="K1074"/>
  <c r="AL1074" s="1"/>
  <c r="G1074"/>
  <c r="AH1074" s="1"/>
  <c r="C1074"/>
  <c r="H1074"/>
  <c r="AI1074" s="1"/>
  <c r="D1074"/>
  <c r="AX1077"/>
  <c r="BI1077"/>
  <c r="I1078"/>
  <c r="AJ1078" s="1"/>
  <c r="E1078"/>
  <c r="AF1078" s="1"/>
  <c r="K1078"/>
  <c r="AL1078" s="1"/>
  <c r="G1078"/>
  <c r="AH1078" s="1"/>
  <c r="C1078"/>
  <c r="H1078"/>
  <c r="AI1078" s="1"/>
  <c r="D1078"/>
  <c r="AY1084"/>
  <c r="BJ1084"/>
  <c r="BF1093"/>
  <c r="AU1093"/>
  <c r="BI1094"/>
  <c r="AX1094"/>
  <c r="BG1095"/>
  <c r="AV1095"/>
  <c r="AE1096"/>
  <c r="AE1097"/>
  <c r="K1133"/>
  <c r="AL1133" s="1"/>
  <c r="G1133"/>
  <c r="AH1133" s="1"/>
  <c r="C1133"/>
  <c r="J1133"/>
  <c r="AK1133" s="1"/>
  <c r="E1133"/>
  <c r="AF1133" s="1"/>
  <c r="H1133"/>
  <c r="AI1133" s="1"/>
  <c r="I1133"/>
  <c r="AJ1133" s="1"/>
  <c r="D1133"/>
  <c r="K1154"/>
  <c r="AL1154" s="1"/>
  <c r="G1154"/>
  <c r="AH1154" s="1"/>
  <c r="C1154"/>
  <c r="F1154"/>
  <c r="AG1154" s="1"/>
  <c r="I1154"/>
  <c r="AJ1154" s="1"/>
  <c r="D1154"/>
  <c r="J1154"/>
  <c r="AK1154" s="1"/>
  <c r="E1154"/>
  <c r="AF1154" s="1"/>
  <c r="H1154"/>
  <c r="AI1154" s="1"/>
  <c r="AV1209"/>
  <c r="BG1209"/>
  <c r="BI1254"/>
  <c r="AX1254"/>
  <c r="AY1290"/>
  <c r="BJ1290"/>
  <c r="J1056"/>
  <c r="AK1056" s="1"/>
  <c r="J1058"/>
  <c r="AK1058" s="1"/>
  <c r="F1133"/>
  <c r="AG1133" s="1"/>
  <c r="I1092"/>
  <c r="AJ1092" s="1"/>
  <c r="E1092"/>
  <c r="AF1092" s="1"/>
  <c r="I1094"/>
  <c r="AJ1094" s="1"/>
  <c r="E1094"/>
  <c r="AF1094" s="1"/>
  <c r="I1096"/>
  <c r="AJ1096" s="1"/>
  <c r="E1096"/>
  <c r="AF1096" s="1"/>
  <c r="J1117"/>
  <c r="F1117"/>
  <c r="B1117"/>
  <c r="BJ1136"/>
  <c r="AY1136"/>
  <c r="BJ1138"/>
  <c r="AY1138"/>
  <c r="BJ1140"/>
  <c r="AY1140"/>
  <c r="K1158"/>
  <c r="AL1158" s="1"/>
  <c r="G1158"/>
  <c r="AH1158" s="1"/>
  <c r="C1158"/>
  <c r="F1158"/>
  <c r="AG1158" s="1"/>
  <c r="I1158"/>
  <c r="AJ1158" s="1"/>
  <c r="D1158"/>
  <c r="J1158"/>
  <c r="AK1158" s="1"/>
  <c r="E1158"/>
  <c r="AF1158" s="1"/>
  <c r="AT1160"/>
  <c r="BE1160"/>
  <c r="B1196"/>
  <c r="B1194"/>
  <c r="B1192"/>
  <c r="B1190"/>
  <c r="I1209"/>
  <c r="AJ1209" s="1"/>
  <c r="E1209"/>
  <c r="AF1209" s="1"/>
  <c r="K1209"/>
  <c r="AL1209" s="1"/>
  <c r="G1209"/>
  <c r="AH1209" s="1"/>
  <c r="C1209"/>
  <c r="H1209"/>
  <c r="AI1209" s="1"/>
  <c r="D1209"/>
  <c r="F1209"/>
  <c r="AG1209" s="1"/>
  <c r="BG1283"/>
  <c r="AV1283"/>
  <c r="AV1312"/>
  <c r="BG1312"/>
  <c r="B1073"/>
  <c r="B1075"/>
  <c r="B1077"/>
  <c r="G1081"/>
  <c r="K1081"/>
  <c r="AX1088"/>
  <c r="G1092"/>
  <c r="AH1092" s="1"/>
  <c r="G1094"/>
  <c r="AH1094" s="1"/>
  <c r="G1096"/>
  <c r="AH1096" s="1"/>
  <c r="BI1110"/>
  <c r="BI1112"/>
  <c r="BI1114"/>
  <c r="H1117"/>
  <c r="BI1127"/>
  <c r="BI1129"/>
  <c r="BI1131"/>
  <c r="BI1133"/>
  <c r="B1135"/>
  <c r="G1135"/>
  <c r="H1099"/>
  <c r="D1099"/>
  <c r="AY1141"/>
  <c r="BJ1141"/>
  <c r="K1160"/>
  <c r="AL1160" s="1"/>
  <c r="G1160"/>
  <c r="AH1160" s="1"/>
  <c r="C1160"/>
  <c r="F1160"/>
  <c r="AG1160" s="1"/>
  <c r="I1160"/>
  <c r="AJ1160" s="1"/>
  <c r="D1160"/>
  <c r="J1160"/>
  <c r="AK1160" s="1"/>
  <c r="E1160"/>
  <c r="AF1160" s="1"/>
  <c r="BI1223"/>
  <c r="AX1223"/>
  <c r="BI1258"/>
  <c r="AX1258"/>
  <c r="AV1280"/>
  <c r="BG1280"/>
  <c r="AE1304"/>
  <c r="G1018"/>
  <c r="G1054"/>
  <c r="AY1064"/>
  <c r="AY1066"/>
  <c r="AY1068"/>
  <c r="AY1070"/>
  <c r="E1072"/>
  <c r="I1072"/>
  <c r="AX1074"/>
  <c r="AX1076"/>
  <c r="AX1078"/>
  <c r="B1081"/>
  <c r="F1081"/>
  <c r="J1081"/>
  <c r="AY1083"/>
  <c r="AY1085"/>
  <c r="E1091"/>
  <c r="AF1091" s="1"/>
  <c r="AY1091"/>
  <c r="F1092"/>
  <c r="AG1092" s="1"/>
  <c r="K1092"/>
  <c r="AL1092" s="1"/>
  <c r="E1093"/>
  <c r="AF1093" s="1"/>
  <c r="AY1093"/>
  <c r="F1094"/>
  <c r="AG1094" s="1"/>
  <c r="K1094"/>
  <c r="AL1094" s="1"/>
  <c r="E1095"/>
  <c r="AF1095" s="1"/>
  <c r="AY1095"/>
  <c r="F1096"/>
  <c r="AG1096" s="1"/>
  <c r="K1096"/>
  <c r="AL1096" s="1"/>
  <c r="E1097"/>
  <c r="AF1097" s="1"/>
  <c r="AY1097"/>
  <c r="I1099"/>
  <c r="BJ1100"/>
  <c r="AY1101"/>
  <c r="BJ1102"/>
  <c r="AY1103"/>
  <c r="BJ1104"/>
  <c r="AY1105"/>
  <c r="BJ1106"/>
  <c r="G1117"/>
  <c r="AY1118"/>
  <c r="BJ1119"/>
  <c r="AY1120"/>
  <c r="BJ1121"/>
  <c r="AY1122"/>
  <c r="BJ1123"/>
  <c r="AY1124"/>
  <c r="B1127"/>
  <c r="B1129"/>
  <c r="B1131"/>
  <c r="F1135"/>
  <c r="AY1149"/>
  <c r="AY1190"/>
  <c r="B1195"/>
  <c r="K1091"/>
  <c r="AL1091" s="1"/>
  <c r="G1091"/>
  <c r="AH1091" s="1"/>
  <c r="C1091"/>
  <c r="K1093"/>
  <c r="AL1093" s="1"/>
  <c r="G1093"/>
  <c r="AH1093" s="1"/>
  <c r="C1093"/>
  <c r="K1095"/>
  <c r="AL1095" s="1"/>
  <c r="G1095"/>
  <c r="AH1095" s="1"/>
  <c r="C1095"/>
  <c r="K1097"/>
  <c r="AL1097" s="1"/>
  <c r="G1097"/>
  <c r="AH1097" s="1"/>
  <c r="C1097"/>
  <c r="H1135"/>
  <c r="D1135"/>
  <c r="I1159"/>
  <c r="AJ1159" s="1"/>
  <c r="E1159"/>
  <c r="AF1159" s="1"/>
  <c r="G1159"/>
  <c r="AH1159" s="1"/>
  <c r="J1159"/>
  <c r="AK1159" s="1"/>
  <c r="D1159"/>
  <c r="K1159"/>
  <c r="AL1159" s="1"/>
  <c r="F1159"/>
  <c r="AG1159" s="1"/>
  <c r="K1156"/>
  <c r="AL1156" s="1"/>
  <c r="G1156"/>
  <c r="AH1156" s="1"/>
  <c r="C1156"/>
  <c r="F1156"/>
  <c r="AG1156" s="1"/>
  <c r="I1156"/>
  <c r="AJ1156" s="1"/>
  <c r="D1156"/>
  <c r="J1156"/>
  <c r="AK1156" s="1"/>
  <c r="E1156"/>
  <c r="AF1156" s="1"/>
  <c r="AT1158"/>
  <c r="BE1158"/>
  <c r="K1191"/>
  <c r="AL1191" s="1"/>
  <c r="G1191"/>
  <c r="AH1191" s="1"/>
  <c r="C1191"/>
  <c r="I1191"/>
  <c r="AJ1191" s="1"/>
  <c r="E1191"/>
  <c r="AF1191" s="1"/>
  <c r="H1191"/>
  <c r="AI1191" s="1"/>
  <c r="D1191"/>
  <c r="F1191"/>
  <c r="AG1191" s="1"/>
  <c r="K1214"/>
  <c r="AL1214" s="1"/>
  <c r="G1214"/>
  <c r="AH1214" s="1"/>
  <c r="C1214"/>
  <c r="I1214"/>
  <c r="AJ1214" s="1"/>
  <c r="E1214"/>
  <c r="AF1214" s="1"/>
  <c r="D1214"/>
  <c r="H1214"/>
  <c r="AI1214" s="1"/>
  <c r="J1214"/>
  <c r="AK1214" s="1"/>
  <c r="I1211"/>
  <c r="AJ1211" s="1"/>
  <c r="E1211"/>
  <c r="AF1211" s="1"/>
  <c r="K1211"/>
  <c r="AL1211" s="1"/>
  <c r="G1211"/>
  <c r="AH1211" s="1"/>
  <c r="C1211"/>
  <c r="H1211"/>
  <c r="AI1211" s="1"/>
  <c r="D1211"/>
  <c r="F1211"/>
  <c r="AG1211" s="1"/>
  <c r="BI1226"/>
  <c r="AX1226"/>
  <c r="B1241"/>
  <c r="B1239"/>
  <c r="B1237"/>
  <c r="B1235"/>
  <c r="B1240"/>
  <c r="B1238"/>
  <c r="B1236"/>
  <c r="BJ1244"/>
  <c r="AY1244"/>
  <c r="BI1262"/>
  <c r="AX1262"/>
  <c r="K1281"/>
  <c r="AL1281" s="1"/>
  <c r="G1281"/>
  <c r="AH1281" s="1"/>
  <c r="C1281"/>
  <c r="I1281"/>
  <c r="AJ1281" s="1"/>
  <c r="E1281"/>
  <c r="AF1281" s="1"/>
  <c r="D1281"/>
  <c r="H1281"/>
  <c r="AI1281" s="1"/>
  <c r="F1281"/>
  <c r="AG1281" s="1"/>
  <c r="J1281"/>
  <c r="AK1281" s="1"/>
  <c r="G1072"/>
  <c r="D1081"/>
  <c r="BJ1087"/>
  <c r="AY1088"/>
  <c r="H1091"/>
  <c r="AI1091" s="1"/>
  <c r="C1092"/>
  <c r="H1092"/>
  <c r="AI1092" s="1"/>
  <c r="H1093"/>
  <c r="AI1093" s="1"/>
  <c r="C1094"/>
  <c r="H1094"/>
  <c r="AI1094" s="1"/>
  <c r="H1095"/>
  <c r="AI1095" s="1"/>
  <c r="C1096"/>
  <c r="H1096"/>
  <c r="AI1096" s="1"/>
  <c r="H1097"/>
  <c r="AI1097" s="1"/>
  <c r="AX1109"/>
  <c r="AY1110"/>
  <c r="AX1111"/>
  <c r="AY1112"/>
  <c r="AX1113"/>
  <c r="AY1114"/>
  <c r="AX1115"/>
  <c r="D1117"/>
  <c r="I1117"/>
  <c r="AY1127"/>
  <c r="AY1129"/>
  <c r="AY1131"/>
  <c r="AY1133"/>
  <c r="I1135"/>
  <c r="B1151"/>
  <c r="B1149"/>
  <c r="B1147"/>
  <c r="B1145"/>
  <c r="H1162"/>
  <c r="D1162"/>
  <c r="J1198"/>
  <c r="F1198"/>
  <c r="B1198"/>
  <c r="H1198"/>
  <c r="D1198"/>
  <c r="H1216"/>
  <c r="D1216"/>
  <c r="J1216"/>
  <c r="F1216"/>
  <c r="B1216"/>
  <c r="AX1236"/>
  <c r="BI1236"/>
  <c r="AX1240"/>
  <c r="BI1240"/>
  <c r="BJ1246"/>
  <c r="AY1246"/>
  <c r="BJ1250"/>
  <c r="AY1250"/>
  <c r="B1258"/>
  <c r="B1256"/>
  <c r="B1254"/>
  <c r="B1259"/>
  <c r="B1257"/>
  <c r="B1255"/>
  <c r="B1253"/>
  <c r="BI1256"/>
  <c r="AX1256"/>
  <c r="AX1263"/>
  <c r="BI1263"/>
  <c r="BI1277"/>
  <c r="AX1277"/>
  <c r="K1283"/>
  <c r="AL1283" s="1"/>
  <c r="G1283"/>
  <c r="AH1283" s="1"/>
  <c r="C1283"/>
  <c r="I1283"/>
  <c r="AJ1283" s="1"/>
  <c r="E1283"/>
  <c r="AF1283" s="1"/>
  <c r="D1283"/>
  <c r="H1283"/>
  <c r="AI1283" s="1"/>
  <c r="F1283"/>
  <c r="AG1283" s="1"/>
  <c r="AT1304"/>
  <c r="BE1304"/>
  <c r="AY1154"/>
  <c r="AY1156"/>
  <c r="AY1158"/>
  <c r="AY1160"/>
  <c r="I1162"/>
  <c r="BJ1163"/>
  <c r="AY1164"/>
  <c r="BJ1165"/>
  <c r="AY1166"/>
  <c r="BJ1167"/>
  <c r="AY1168"/>
  <c r="BJ1169"/>
  <c r="AY1181"/>
  <c r="BJ1182"/>
  <c r="AY1183"/>
  <c r="BJ1184"/>
  <c r="AY1185"/>
  <c r="BJ1186"/>
  <c r="AY1187"/>
  <c r="K1198"/>
  <c r="B1208"/>
  <c r="B1210"/>
  <c r="B1212"/>
  <c r="K1216"/>
  <c r="I1171"/>
  <c r="E1171"/>
  <c r="AX1191"/>
  <c r="BI1191"/>
  <c r="AX1193"/>
  <c r="BI1193"/>
  <c r="AX1195"/>
  <c r="BI1195"/>
  <c r="AY1200"/>
  <c r="BJ1200"/>
  <c r="AY1202"/>
  <c r="BJ1202"/>
  <c r="AY1204"/>
  <c r="BJ1204"/>
  <c r="BI1209"/>
  <c r="AX1209"/>
  <c r="BI1211"/>
  <c r="AX1211"/>
  <c r="BI1213"/>
  <c r="AX1213"/>
  <c r="BJ1218"/>
  <c r="AY1218"/>
  <c r="BJ1220"/>
  <c r="AY1220"/>
  <c r="BI1221"/>
  <c r="AX1221"/>
  <c r="BI1235"/>
  <c r="AX1235"/>
  <c r="BI1239"/>
  <c r="AX1239"/>
  <c r="AY1245"/>
  <c r="BJ1245"/>
  <c r="AY1249"/>
  <c r="BJ1249"/>
  <c r="AX1255"/>
  <c r="BI1255"/>
  <c r="AX1259"/>
  <c r="BI1259"/>
  <c r="BI1266"/>
  <c r="AX1266"/>
  <c r="BI1273"/>
  <c r="AX1273"/>
  <c r="AT1285"/>
  <c r="BE1285"/>
  <c r="AV1282"/>
  <c r="BG1282"/>
  <c r="AV1284"/>
  <c r="BG1284"/>
  <c r="AP1285"/>
  <c r="BA1285"/>
  <c r="AY1294"/>
  <c r="BJ1294"/>
  <c r="I1301"/>
  <c r="AJ1301" s="1"/>
  <c r="E1301"/>
  <c r="AF1301" s="1"/>
  <c r="K1301"/>
  <c r="AL1301" s="1"/>
  <c r="G1301"/>
  <c r="AH1301" s="1"/>
  <c r="C1301"/>
  <c r="H1301"/>
  <c r="AI1301" s="1"/>
  <c r="D1301"/>
  <c r="F1301"/>
  <c r="AG1301" s="1"/>
  <c r="J1301"/>
  <c r="AK1301" s="1"/>
  <c r="AV1303"/>
  <c r="BG1303"/>
  <c r="AX1304"/>
  <c r="BI1304"/>
  <c r="BI1308"/>
  <c r="AX1308"/>
  <c r="G1090"/>
  <c r="G1126"/>
  <c r="AY1142"/>
  <c r="E1144"/>
  <c r="I1144"/>
  <c r="B1146"/>
  <c r="B1148"/>
  <c r="B1150"/>
  <c r="BI1154"/>
  <c r="BI1156"/>
  <c r="BI1158"/>
  <c r="BI1160"/>
  <c r="B1162"/>
  <c r="G1162"/>
  <c r="AX1164"/>
  <c r="AX1166"/>
  <c r="AX1168"/>
  <c r="H1171"/>
  <c r="E1180"/>
  <c r="AX1181"/>
  <c r="AX1183"/>
  <c r="AX1185"/>
  <c r="AX1187"/>
  <c r="I1198"/>
  <c r="I1216"/>
  <c r="J1180"/>
  <c r="F1180"/>
  <c r="B1180"/>
  <c r="BI1190"/>
  <c r="AX1190"/>
  <c r="BI1192"/>
  <c r="AX1192"/>
  <c r="BI1194"/>
  <c r="AX1194"/>
  <c r="BI1196"/>
  <c r="AX1196"/>
  <c r="BJ1199"/>
  <c r="AY1199"/>
  <c r="BJ1201"/>
  <c r="AY1201"/>
  <c r="BJ1203"/>
  <c r="AY1203"/>
  <c r="BJ1205"/>
  <c r="AY1205"/>
  <c r="AX1208"/>
  <c r="BI1208"/>
  <c r="AX1210"/>
  <c r="BI1210"/>
  <c r="AX1212"/>
  <c r="BI1212"/>
  <c r="AX1214"/>
  <c r="BI1214"/>
  <c r="AY1217"/>
  <c r="BJ1217"/>
  <c r="AY1219"/>
  <c r="BJ1219"/>
  <c r="BI1237"/>
  <c r="AX1237"/>
  <c r="BI1241"/>
  <c r="AX1241"/>
  <c r="AY1247"/>
  <c r="BJ1247"/>
  <c r="AX1253"/>
  <c r="BI1253"/>
  <c r="AX1257"/>
  <c r="BI1257"/>
  <c r="AX1267"/>
  <c r="BI1267"/>
  <c r="AR1282"/>
  <c r="BC1282"/>
  <c r="AV1286"/>
  <c r="BG1286"/>
  <c r="AV1299"/>
  <c r="BG1299"/>
  <c r="AX1300"/>
  <c r="BI1300"/>
  <c r="BG1309"/>
  <c r="AV1309"/>
  <c r="BC1309"/>
  <c r="AR1309"/>
  <c r="AX1311"/>
  <c r="BI1311"/>
  <c r="AY1317"/>
  <c r="BJ1317"/>
  <c r="G1144"/>
  <c r="AX1145"/>
  <c r="AX1147"/>
  <c r="AX1149"/>
  <c r="AX1151"/>
  <c r="B1155"/>
  <c r="B1157"/>
  <c r="E1162"/>
  <c r="J1162"/>
  <c r="BI1173"/>
  <c r="BI1175"/>
  <c r="BI1177"/>
  <c r="H1180"/>
  <c r="E1198"/>
  <c r="E1216"/>
  <c r="AX1230"/>
  <c r="H1261"/>
  <c r="D1261"/>
  <c r="J1261"/>
  <c r="F1261"/>
  <c r="B1261"/>
  <c r="BI1264"/>
  <c r="AX1264"/>
  <c r="I1280"/>
  <c r="AJ1280" s="1"/>
  <c r="E1280"/>
  <c r="AF1280" s="1"/>
  <c r="K1280"/>
  <c r="AL1280" s="1"/>
  <c r="G1280"/>
  <c r="AH1280" s="1"/>
  <c r="C1280"/>
  <c r="H1280"/>
  <c r="AI1280" s="1"/>
  <c r="D1280"/>
  <c r="I1284"/>
  <c r="AJ1284" s="1"/>
  <c r="E1284"/>
  <c r="AF1284" s="1"/>
  <c r="K1284"/>
  <c r="AL1284" s="1"/>
  <c r="G1284"/>
  <c r="AH1284" s="1"/>
  <c r="C1284"/>
  <c r="H1284"/>
  <c r="AI1284" s="1"/>
  <c r="D1284"/>
  <c r="I1286"/>
  <c r="AJ1286" s="1"/>
  <c r="E1286"/>
  <c r="AF1286" s="1"/>
  <c r="K1286"/>
  <c r="AL1286" s="1"/>
  <c r="G1286"/>
  <c r="AH1286" s="1"/>
  <c r="C1286"/>
  <c r="H1286"/>
  <c r="AI1286" s="1"/>
  <c r="D1286"/>
  <c r="F1286"/>
  <c r="AG1286" s="1"/>
  <c r="I1299"/>
  <c r="AJ1299" s="1"/>
  <c r="E1299"/>
  <c r="AF1299" s="1"/>
  <c r="K1299"/>
  <c r="AL1299" s="1"/>
  <c r="G1299"/>
  <c r="AH1299" s="1"/>
  <c r="C1299"/>
  <c r="H1299"/>
  <c r="AI1299" s="1"/>
  <c r="D1299"/>
  <c r="F1299"/>
  <c r="AG1299" s="1"/>
  <c r="AX1302"/>
  <c r="BI1302"/>
  <c r="K1313"/>
  <c r="AL1313" s="1"/>
  <c r="G1313"/>
  <c r="AH1313" s="1"/>
  <c r="C1313"/>
  <c r="H1313"/>
  <c r="AI1313" s="1"/>
  <c r="J1313"/>
  <c r="AK1313" s="1"/>
  <c r="E1313"/>
  <c r="AF1313" s="1"/>
  <c r="F1313"/>
  <c r="AG1313" s="1"/>
  <c r="I1313"/>
  <c r="AJ1313" s="1"/>
  <c r="BF1307"/>
  <c r="AU1307"/>
  <c r="AV1308"/>
  <c r="BG1308"/>
  <c r="AE1331"/>
  <c r="AY1334"/>
  <c r="BJ1334"/>
  <c r="G1153"/>
  <c r="G1189"/>
  <c r="E1207"/>
  <c r="I1207"/>
  <c r="AY1226"/>
  <c r="BJ1227"/>
  <c r="AY1228"/>
  <c r="BJ1229"/>
  <c r="AY1230"/>
  <c r="BJ1231"/>
  <c r="AY1232"/>
  <c r="K1261"/>
  <c r="D1313"/>
  <c r="J1243"/>
  <c r="F1243"/>
  <c r="B1243"/>
  <c r="H1243"/>
  <c r="D1243"/>
  <c r="BI1268"/>
  <c r="AX1268"/>
  <c r="J1270"/>
  <c r="F1270"/>
  <c r="B1270"/>
  <c r="I1270"/>
  <c r="D1270"/>
  <c r="G1270"/>
  <c r="I1282"/>
  <c r="AJ1282" s="1"/>
  <c r="E1282"/>
  <c r="AF1282" s="1"/>
  <c r="K1282"/>
  <c r="AL1282" s="1"/>
  <c r="G1282"/>
  <c r="AH1282" s="1"/>
  <c r="C1282"/>
  <c r="H1282"/>
  <c r="AI1282" s="1"/>
  <c r="D1282"/>
  <c r="AX1285"/>
  <c r="BI1285"/>
  <c r="AY1292"/>
  <c r="BJ1292"/>
  <c r="AX1298"/>
  <c r="BI1298"/>
  <c r="I1303"/>
  <c r="AJ1303" s="1"/>
  <c r="E1303"/>
  <c r="AF1303" s="1"/>
  <c r="K1303"/>
  <c r="AL1303" s="1"/>
  <c r="G1303"/>
  <c r="AH1303" s="1"/>
  <c r="C1303"/>
  <c r="H1303"/>
  <c r="AI1303" s="1"/>
  <c r="D1303"/>
  <c r="F1303"/>
  <c r="AG1303" s="1"/>
  <c r="AE1307"/>
  <c r="AX1307"/>
  <c r="BI1307"/>
  <c r="BI1312"/>
  <c r="AX1312"/>
  <c r="AT1331"/>
  <c r="BE1331"/>
  <c r="G1207"/>
  <c r="AY1222"/>
  <c r="K1243"/>
  <c r="BI1280"/>
  <c r="AX1280"/>
  <c r="BI1282"/>
  <c r="AX1282"/>
  <c r="BI1284"/>
  <c r="AX1284"/>
  <c r="BF1309"/>
  <c r="AU1309"/>
  <c r="BI1310"/>
  <c r="AX1310"/>
  <c r="BI1313"/>
  <c r="AX1313"/>
  <c r="AX1327"/>
  <c r="BI1327"/>
  <c r="I1328"/>
  <c r="AJ1328" s="1"/>
  <c r="E1328"/>
  <c r="AF1328" s="1"/>
  <c r="K1328"/>
  <c r="AL1328" s="1"/>
  <c r="G1328"/>
  <c r="AH1328" s="1"/>
  <c r="C1328"/>
  <c r="H1328"/>
  <c r="AI1328" s="1"/>
  <c r="D1328"/>
  <c r="F1328"/>
  <c r="AG1328" s="1"/>
  <c r="J1328"/>
  <c r="AK1328" s="1"/>
  <c r="AV1330"/>
  <c r="BG1330"/>
  <c r="G1234"/>
  <c r="AY1271"/>
  <c r="BJ1272"/>
  <c r="AY1273"/>
  <c r="BJ1274"/>
  <c r="AY1275"/>
  <c r="BJ1276"/>
  <c r="AY1277"/>
  <c r="K1285"/>
  <c r="AL1285" s="1"/>
  <c r="G1285"/>
  <c r="AH1285" s="1"/>
  <c r="C1285"/>
  <c r="I1285"/>
  <c r="AJ1285" s="1"/>
  <c r="E1285"/>
  <c r="AF1285" s="1"/>
  <c r="AO1285" s="1"/>
  <c r="J1285"/>
  <c r="AK1285" s="1"/>
  <c r="F1285"/>
  <c r="AG1285" s="1"/>
  <c r="AX1281"/>
  <c r="BI1281"/>
  <c r="AX1283"/>
  <c r="BI1283"/>
  <c r="J1288"/>
  <c r="F1288"/>
  <c r="B1288"/>
  <c r="H1288"/>
  <c r="D1288"/>
  <c r="I1288"/>
  <c r="E1288"/>
  <c r="K1304"/>
  <c r="AL1304" s="1"/>
  <c r="G1304"/>
  <c r="AH1304" s="1"/>
  <c r="C1304"/>
  <c r="I1304"/>
  <c r="AJ1304" s="1"/>
  <c r="E1304"/>
  <c r="AF1304" s="1"/>
  <c r="J1304"/>
  <c r="AK1304" s="1"/>
  <c r="F1304"/>
  <c r="AG1304" s="1"/>
  <c r="BG1307"/>
  <c r="AV1307"/>
  <c r="AE1308"/>
  <c r="AE1309"/>
  <c r="AV1310"/>
  <c r="BG1310"/>
  <c r="AE1312"/>
  <c r="AY1319"/>
  <c r="BJ1319"/>
  <c r="AV1326"/>
  <c r="BG1326"/>
  <c r="AX1331"/>
  <c r="BI1331"/>
  <c r="AX1338"/>
  <c r="BI1338"/>
  <c r="AX1363"/>
  <c r="BI1363"/>
  <c r="G1252"/>
  <c r="AY1263"/>
  <c r="AY1265"/>
  <c r="AY1267"/>
  <c r="I1308"/>
  <c r="AJ1308" s="1"/>
  <c r="E1308"/>
  <c r="AF1308" s="1"/>
  <c r="I1310"/>
  <c r="AJ1310" s="1"/>
  <c r="E1310"/>
  <c r="I1312"/>
  <c r="AJ1312" s="1"/>
  <c r="E1312"/>
  <c r="AF1312" s="1"/>
  <c r="BJ1316"/>
  <c r="AY1316"/>
  <c r="BJ1318"/>
  <c r="AY1318"/>
  <c r="AY1321"/>
  <c r="BJ1321"/>
  <c r="AX1325"/>
  <c r="BI1325"/>
  <c r="I1326"/>
  <c r="AJ1326" s="1"/>
  <c r="E1326"/>
  <c r="AF1326" s="1"/>
  <c r="K1326"/>
  <c r="AL1326" s="1"/>
  <c r="G1326"/>
  <c r="AH1326" s="1"/>
  <c r="C1326"/>
  <c r="H1326"/>
  <c r="AI1326" s="1"/>
  <c r="D1326"/>
  <c r="AX1329"/>
  <c r="BI1329"/>
  <c r="I1330"/>
  <c r="AJ1330" s="1"/>
  <c r="E1330"/>
  <c r="AF1330" s="1"/>
  <c r="K1330"/>
  <c r="AL1330" s="1"/>
  <c r="G1330"/>
  <c r="AH1330" s="1"/>
  <c r="C1330"/>
  <c r="H1330"/>
  <c r="AI1330" s="1"/>
  <c r="D1330"/>
  <c r="BJ1336"/>
  <c r="AY1336"/>
  <c r="B1298"/>
  <c r="B1300"/>
  <c r="B1302"/>
  <c r="G1308"/>
  <c r="AH1308" s="1"/>
  <c r="G1310"/>
  <c r="AH1310" s="1"/>
  <c r="G1312"/>
  <c r="AH1312" s="1"/>
  <c r="J1315"/>
  <c r="F1315"/>
  <c r="B1315"/>
  <c r="H1315"/>
  <c r="D1315"/>
  <c r="G1279"/>
  <c r="AX1286"/>
  <c r="AY1289"/>
  <c r="AY1291"/>
  <c r="AY1293"/>
  <c r="AY1295"/>
  <c r="E1297"/>
  <c r="I1297"/>
  <c r="AX1299"/>
  <c r="AX1301"/>
  <c r="AX1303"/>
  <c r="E1307"/>
  <c r="AF1307" s="1"/>
  <c r="AY1307"/>
  <c r="F1308"/>
  <c r="AG1308" s="1"/>
  <c r="K1308"/>
  <c r="AL1308" s="1"/>
  <c r="E1309"/>
  <c r="AF1309" s="1"/>
  <c r="AY1309"/>
  <c r="F1310"/>
  <c r="AG1310" s="1"/>
  <c r="K1310"/>
  <c r="AL1310" s="1"/>
  <c r="AY1311"/>
  <c r="F1312"/>
  <c r="AG1312" s="1"/>
  <c r="K1312"/>
  <c r="AL1312" s="1"/>
  <c r="K1315"/>
  <c r="K1307"/>
  <c r="AL1307" s="1"/>
  <c r="G1307"/>
  <c r="AH1307" s="1"/>
  <c r="C1307"/>
  <c r="K1309"/>
  <c r="AL1309" s="1"/>
  <c r="G1309"/>
  <c r="AH1309" s="1"/>
  <c r="C1309"/>
  <c r="K1331"/>
  <c r="AL1331" s="1"/>
  <c r="G1331"/>
  <c r="AH1331" s="1"/>
  <c r="C1331"/>
  <c r="I1331"/>
  <c r="AJ1331" s="1"/>
  <c r="E1331"/>
  <c r="AF1331" s="1"/>
  <c r="J1331"/>
  <c r="AK1331" s="1"/>
  <c r="F1331"/>
  <c r="AG1331" s="1"/>
  <c r="AX1340"/>
  <c r="BI1340"/>
  <c r="G1297"/>
  <c r="H1307"/>
  <c r="AI1307" s="1"/>
  <c r="C1308"/>
  <c r="H1308"/>
  <c r="AI1308" s="1"/>
  <c r="H1309"/>
  <c r="AI1309" s="1"/>
  <c r="C1310"/>
  <c r="H1310"/>
  <c r="AI1310" s="1"/>
  <c r="B1311"/>
  <c r="C1312"/>
  <c r="H1312"/>
  <c r="AI1312" s="1"/>
  <c r="F1326"/>
  <c r="AG1326" s="1"/>
  <c r="F1330"/>
  <c r="AG1330" s="1"/>
  <c r="B1348"/>
  <c r="B1346"/>
  <c r="B1344"/>
  <c r="J1351"/>
  <c r="F1351"/>
  <c r="B1351"/>
  <c r="H1351"/>
  <c r="D1351"/>
  <c r="I1351"/>
  <c r="E1351"/>
  <c r="AY1353"/>
  <c r="BJ1353"/>
  <c r="AX1361"/>
  <c r="BI1361"/>
  <c r="AX1365"/>
  <c r="BI1365"/>
  <c r="B1325"/>
  <c r="B1327"/>
  <c r="B1329"/>
  <c r="G1333"/>
  <c r="K1333"/>
  <c r="AX1346"/>
  <c r="BI1346"/>
  <c r="AY1357"/>
  <c r="BJ1357"/>
  <c r="G1306"/>
  <c r="AY1320"/>
  <c r="AY1322"/>
  <c r="E1324"/>
  <c r="I1324"/>
  <c r="AX1326"/>
  <c r="AX1328"/>
  <c r="AX1330"/>
  <c r="B1333"/>
  <c r="F1333"/>
  <c r="J1333"/>
  <c r="AY1335"/>
  <c r="BJ1337"/>
  <c r="AY1338"/>
  <c r="BJ1339"/>
  <c r="B1343"/>
  <c r="B1347"/>
  <c r="AX1344"/>
  <c r="BI1344"/>
  <c r="AX1348"/>
  <c r="BI1348"/>
  <c r="AY1355"/>
  <c r="BJ1355"/>
  <c r="G1324"/>
  <c r="D1333"/>
  <c r="B1345"/>
  <c r="B1349"/>
  <c r="G1351"/>
  <c r="D1342"/>
  <c r="H1342"/>
  <c r="B1360"/>
  <c r="F1360"/>
  <c r="J1360"/>
  <c r="G1342"/>
  <c r="E1360"/>
  <c r="I1360"/>
  <c r="G1360"/>
  <c r="C170" l="1"/>
  <c r="C98"/>
  <c r="C166"/>
  <c r="C148"/>
  <c r="C94"/>
  <c r="C76"/>
  <c r="B1367"/>
  <c r="B1365"/>
  <c r="B1363"/>
  <c r="B1361"/>
  <c r="B1364"/>
  <c r="B1366"/>
  <c r="B1362"/>
  <c r="I1349"/>
  <c r="AJ1349" s="1"/>
  <c r="E1349"/>
  <c r="AF1349" s="1"/>
  <c r="K1349"/>
  <c r="AL1349" s="1"/>
  <c r="G1349"/>
  <c r="AH1349" s="1"/>
  <c r="C1349"/>
  <c r="H1349"/>
  <c r="AI1349" s="1"/>
  <c r="D1349"/>
  <c r="J1349"/>
  <c r="AK1349" s="1"/>
  <c r="F1349"/>
  <c r="AG1349" s="1"/>
  <c r="AR1330"/>
  <c r="BC1330"/>
  <c r="K1311"/>
  <c r="AL1311" s="1"/>
  <c r="G1311"/>
  <c r="AH1311" s="1"/>
  <c r="C1311"/>
  <c r="H1311"/>
  <c r="AI1311" s="1"/>
  <c r="J1311"/>
  <c r="AK1311" s="1"/>
  <c r="E1311"/>
  <c r="AF1311" s="1"/>
  <c r="F1311"/>
  <c r="AG1311" s="1"/>
  <c r="D1311"/>
  <c r="I1311"/>
  <c r="AJ1311" s="1"/>
  <c r="BE1308"/>
  <c r="AT1308"/>
  <c r="BB1331"/>
  <c r="AQ1331"/>
  <c r="AW1331"/>
  <c r="BH1331"/>
  <c r="AW1312"/>
  <c r="BH1312"/>
  <c r="AR1310"/>
  <c r="BC1310"/>
  <c r="AR1308"/>
  <c r="BC1308"/>
  <c r="B1322"/>
  <c r="B1320"/>
  <c r="B1318"/>
  <c r="B1316"/>
  <c r="B1321"/>
  <c r="B1319"/>
  <c r="B1317"/>
  <c r="BD1310"/>
  <c r="AS1310"/>
  <c r="K1298"/>
  <c r="AL1298" s="1"/>
  <c r="G1298"/>
  <c r="AH1298" s="1"/>
  <c r="C1298"/>
  <c r="I1298"/>
  <c r="AJ1298" s="1"/>
  <c r="E1298"/>
  <c r="AF1298" s="1"/>
  <c r="J1298"/>
  <c r="AK1298" s="1"/>
  <c r="F1298"/>
  <c r="AG1298" s="1"/>
  <c r="H1298"/>
  <c r="AI1298" s="1"/>
  <c r="D1298"/>
  <c r="BE1330"/>
  <c r="AT1330"/>
  <c r="AQ1330"/>
  <c r="BB1330"/>
  <c r="AE1326"/>
  <c r="BH1326"/>
  <c r="AW1326"/>
  <c r="AU1312"/>
  <c r="BF1312"/>
  <c r="AU1308"/>
  <c r="BF1308"/>
  <c r="AP1309"/>
  <c r="BA1309"/>
  <c r="AO1309"/>
  <c r="BF1304"/>
  <c r="AU1304"/>
  <c r="B1295"/>
  <c r="B1293"/>
  <c r="B1291"/>
  <c r="B1289"/>
  <c r="B1294"/>
  <c r="B1292"/>
  <c r="B1290"/>
  <c r="BG1285"/>
  <c r="AV1285"/>
  <c r="AS1285"/>
  <c r="BD1285"/>
  <c r="AV1328"/>
  <c r="BG1328"/>
  <c r="AU1328"/>
  <c r="BF1328"/>
  <c r="AE1303"/>
  <c r="BH1303"/>
  <c r="AW1303"/>
  <c r="AS1282"/>
  <c r="BD1282"/>
  <c r="BC1313"/>
  <c r="AR1313"/>
  <c r="AU1299"/>
  <c r="BF1299"/>
  <c r="AU1286"/>
  <c r="BF1286"/>
  <c r="BD1284"/>
  <c r="AS1284"/>
  <c r="AE1280"/>
  <c r="AW1280"/>
  <c r="BH1280"/>
  <c r="I1155"/>
  <c r="AJ1155" s="1"/>
  <c r="E1155"/>
  <c r="AF1155" s="1"/>
  <c r="G1155"/>
  <c r="AH1155" s="1"/>
  <c r="J1155"/>
  <c r="AK1155" s="1"/>
  <c r="D1155"/>
  <c r="K1155"/>
  <c r="AL1155" s="1"/>
  <c r="F1155"/>
  <c r="AG1155" s="1"/>
  <c r="H1155"/>
  <c r="AI1155" s="1"/>
  <c r="C1155"/>
  <c r="H1146"/>
  <c r="AI1146" s="1"/>
  <c r="D1146"/>
  <c r="J1146"/>
  <c r="AK1146" s="1"/>
  <c r="E1146"/>
  <c r="AF1146" s="1"/>
  <c r="G1146"/>
  <c r="AH1146" s="1"/>
  <c r="I1146"/>
  <c r="AJ1146" s="1"/>
  <c r="C1146"/>
  <c r="K1146"/>
  <c r="AL1146" s="1"/>
  <c r="F1146"/>
  <c r="AG1146" s="1"/>
  <c r="AV1301"/>
  <c r="BG1301"/>
  <c r="AU1301"/>
  <c r="BF1301"/>
  <c r="K1210"/>
  <c r="AL1210" s="1"/>
  <c r="G1210"/>
  <c r="AH1210" s="1"/>
  <c r="C1210"/>
  <c r="I1210"/>
  <c r="AJ1210" s="1"/>
  <c r="E1210"/>
  <c r="AF1210" s="1"/>
  <c r="D1210"/>
  <c r="H1210"/>
  <c r="AI1210" s="1"/>
  <c r="J1210"/>
  <c r="AK1210" s="1"/>
  <c r="F1210"/>
  <c r="AG1210" s="1"/>
  <c r="BC1283"/>
  <c r="AR1283"/>
  <c r="BF1283"/>
  <c r="AU1283"/>
  <c r="K1257"/>
  <c r="AL1257" s="1"/>
  <c r="G1257"/>
  <c r="AH1257" s="1"/>
  <c r="C1257"/>
  <c r="I1257"/>
  <c r="AJ1257" s="1"/>
  <c r="E1257"/>
  <c r="AF1257" s="1"/>
  <c r="F1257"/>
  <c r="AG1257" s="1"/>
  <c r="J1257"/>
  <c r="AK1257" s="1"/>
  <c r="D1257"/>
  <c r="H1257"/>
  <c r="AI1257" s="1"/>
  <c r="I1258"/>
  <c r="AJ1258" s="1"/>
  <c r="E1258"/>
  <c r="AF1258" s="1"/>
  <c r="K1258"/>
  <c r="AL1258" s="1"/>
  <c r="G1258"/>
  <c r="AH1258" s="1"/>
  <c r="C1258"/>
  <c r="J1258"/>
  <c r="AK1258" s="1"/>
  <c r="F1258"/>
  <c r="AG1258" s="1"/>
  <c r="H1258"/>
  <c r="AI1258" s="1"/>
  <c r="D1258"/>
  <c r="B1205"/>
  <c r="B1203"/>
  <c r="B1201"/>
  <c r="B1199"/>
  <c r="B1204"/>
  <c r="B1202"/>
  <c r="B1200"/>
  <c r="J1151"/>
  <c r="AK1151" s="1"/>
  <c r="F1151"/>
  <c r="AG1151" s="1"/>
  <c r="I1151"/>
  <c r="AJ1151" s="1"/>
  <c r="D1151"/>
  <c r="G1151"/>
  <c r="AH1151" s="1"/>
  <c r="H1151"/>
  <c r="AI1151" s="1"/>
  <c r="C1151"/>
  <c r="K1151"/>
  <c r="AL1151" s="1"/>
  <c r="E1151"/>
  <c r="AF1151" s="1"/>
  <c r="BE1096"/>
  <c r="AT1096"/>
  <c r="AT1091"/>
  <c r="BE1091"/>
  <c r="AE1281"/>
  <c r="AS1281"/>
  <c r="BD1281"/>
  <c r="K1240"/>
  <c r="AL1240" s="1"/>
  <c r="G1240"/>
  <c r="AH1240" s="1"/>
  <c r="C1240"/>
  <c r="I1240"/>
  <c r="AJ1240" s="1"/>
  <c r="E1240"/>
  <c r="AF1240" s="1"/>
  <c r="F1240"/>
  <c r="AG1240" s="1"/>
  <c r="J1240"/>
  <c r="AK1240" s="1"/>
  <c r="H1240"/>
  <c r="AI1240" s="1"/>
  <c r="D1240"/>
  <c r="I1241"/>
  <c r="AJ1241" s="1"/>
  <c r="E1241"/>
  <c r="AF1241" s="1"/>
  <c r="K1241"/>
  <c r="AL1241" s="1"/>
  <c r="G1241"/>
  <c r="AH1241" s="1"/>
  <c r="C1241"/>
  <c r="J1241"/>
  <c r="AK1241" s="1"/>
  <c r="F1241"/>
  <c r="AG1241" s="1"/>
  <c r="D1241"/>
  <c r="H1241"/>
  <c r="AI1241" s="1"/>
  <c r="AE1211"/>
  <c r="AW1211"/>
  <c r="BH1211"/>
  <c r="AT1214"/>
  <c r="BE1214"/>
  <c r="AE1191"/>
  <c r="BF1156"/>
  <c r="AU1156"/>
  <c r="AW1156"/>
  <c r="BH1156"/>
  <c r="AV1159"/>
  <c r="BG1159"/>
  <c r="BH1097"/>
  <c r="AW1097"/>
  <c r="AS1091"/>
  <c r="BD1091"/>
  <c r="K1127"/>
  <c r="AL1127" s="1"/>
  <c r="G1127"/>
  <c r="AH1127" s="1"/>
  <c r="C1127"/>
  <c r="J1127"/>
  <c r="AK1127" s="1"/>
  <c r="E1127"/>
  <c r="AF1127" s="1"/>
  <c r="H1127"/>
  <c r="AI1127" s="1"/>
  <c r="I1127"/>
  <c r="AJ1127" s="1"/>
  <c r="D1127"/>
  <c r="F1127"/>
  <c r="AG1127" s="1"/>
  <c r="AR1096"/>
  <c r="BC1096"/>
  <c r="AR1094"/>
  <c r="BC1094"/>
  <c r="AR1092"/>
  <c r="BC1092"/>
  <c r="BG1160"/>
  <c r="AV1160"/>
  <c r="B1142"/>
  <c r="B1140"/>
  <c r="B1138"/>
  <c r="B1136"/>
  <c r="B1141"/>
  <c r="B1139"/>
  <c r="B1137"/>
  <c r="K1075"/>
  <c r="AL1075" s="1"/>
  <c r="G1075"/>
  <c r="AH1075" s="1"/>
  <c r="C1075"/>
  <c r="I1075"/>
  <c r="AJ1075" s="1"/>
  <c r="E1075"/>
  <c r="AF1075" s="1"/>
  <c r="J1075"/>
  <c r="AK1075" s="1"/>
  <c r="F1075"/>
  <c r="AG1075" s="1"/>
  <c r="D1075"/>
  <c r="H1075"/>
  <c r="AI1075" s="1"/>
  <c r="BE1209"/>
  <c r="AT1209"/>
  <c r="BB1209"/>
  <c r="AQ1209"/>
  <c r="I1194"/>
  <c r="AJ1194" s="1"/>
  <c r="E1194"/>
  <c r="AF1194" s="1"/>
  <c r="K1194"/>
  <c r="AL1194" s="1"/>
  <c r="G1194"/>
  <c r="AH1194" s="1"/>
  <c r="C1194"/>
  <c r="D1194"/>
  <c r="H1194"/>
  <c r="AI1194" s="1"/>
  <c r="J1194"/>
  <c r="AK1194" s="1"/>
  <c r="F1194"/>
  <c r="AG1194" s="1"/>
  <c r="BB1158"/>
  <c r="AQ1158"/>
  <c r="BC1158"/>
  <c r="AR1158"/>
  <c r="AU1094"/>
  <c r="BF1094"/>
  <c r="BG1058"/>
  <c r="AV1058"/>
  <c r="AT1154"/>
  <c r="BE1154"/>
  <c r="BF1154"/>
  <c r="AU1154"/>
  <c r="AW1154"/>
  <c r="BH1154"/>
  <c r="BB1133"/>
  <c r="AQ1133"/>
  <c r="BH1133"/>
  <c r="AW1133"/>
  <c r="BD1078"/>
  <c r="AS1078"/>
  <c r="AU1074"/>
  <c r="BF1074"/>
  <c r="AU1058"/>
  <c r="BF1058"/>
  <c r="AQ1056"/>
  <c r="BB1056"/>
  <c r="BH1056"/>
  <c r="AW1056"/>
  <c r="AE1130"/>
  <c r="AR1130"/>
  <c r="BC1130"/>
  <c r="BA1094"/>
  <c r="AP1094"/>
  <c r="AO1094"/>
  <c r="BC1079"/>
  <c r="AR1079"/>
  <c r="I1061"/>
  <c r="AJ1061" s="1"/>
  <c r="E1061"/>
  <c r="AF1061" s="1"/>
  <c r="K1061"/>
  <c r="AL1061" s="1"/>
  <c r="G1061"/>
  <c r="AH1061" s="1"/>
  <c r="C1061"/>
  <c r="F1061"/>
  <c r="AG1061" s="1"/>
  <c r="H1061"/>
  <c r="AI1061" s="1"/>
  <c r="J1061"/>
  <c r="AK1061" s="1"/>
  <c r="D1061"/>
  <c r="BC1056"/>
  <c r="AR1056"/>
  <c r="B1232"/>
  <c r="B1230"/>
  <c r="B1228"/>
  <c r="B1226"/>
  <c r="B1229"/>
  <c r="B1227"/>
  <c r="B1231"/>
  <c r="AT1193"/>
  <c r="BE1193"/>
  <c r="AS1193"/>
  <c r="BD1193"/>
  <c r="K1173"/>
  <c r="AL1173" s="1"/>
  <c r="G1173"/>
  <c r="AH1173" s="1"/>
  <c r="C1173"/>
  <c r="I1173"/>
  <c r="AJ1173" s="1"/>
  <c r="D1173"/>
  <c r="F1173"/>
  <c r="AG1173" s="1"/>
  <c r="H1173"/>
  <c r="AI1173" s="1"/>
  <c r="J1173"/>
  <c r="AK1173" s="1"/>
  <c r="E1173"/>
  <c r="AF1173" s="1"/>
  <c r="I1174"/>
  <c r="AJ1174" s="1"/>
  <c r="E1174"/>
  <c r="AF1174" s="1"/>
  <c r="J1174"/>
  <c r="AK1174" s="1"/>
  <c r="D1174"/>
  <c r="G1174"/>
  <c r="AH1174" s="1"/>
  <c r="H1174"/>
  <c r="AI1174" s="1"/>
  <c r="C1174"/>
  <c r="F1174"/>
  <c r="AG1174" s="1"/>
  <c r="K1174"/>
  <c r="AL1174" s="1"/>
  <c r="BD1076"/>
  <c r="AS1076"/>
  <c r="K1019"/>
  <c r="AL1019" s="1"/>
  <c r="G1019"/>
  <c r="AH1019" s="1"/>
  <c r="C1019"/>
  <c r="I1019"/>
  <c r="AJ1019" s="1"/>
  <c r="D1019"/>
  <c r="J1019"/>
  <c r="AK1019" s="1"/>
  <c r="E1019"/>
  <c r="AF1019" s="1"/>
  <c r="F1019"/>
  <c r="AG1019" s="1"/>
  <c r="H1019"/>
  <c r="AI1019" s="1"/>
  <c r="I1037"/>
  <c r="AJ1037" s="1"/>
  <c r="E1037"/>
  <c r="AF1037" s="1"/>
  <c r="G1037"/>
  <c r="AH1037" s="1"/>
  <c r="J1037"/>
  <c r="AK1037" s="1"/>
  <c r="C1037"/>
  <c r="K1037"/>
  <c r="AL1037" s="1"/>
  <c r="D1037"/>
  <c r="F1037"/>
  <c r="AG1037" s="1"/>
  <c r="H1037"/>
  <c r="AI1037" s="1"/>
  <c r="B1033"/>
  <c r="B1031"/>
  <c r="B1029"/>
  <c r="B1028"/>
  <c r="B1034"/>
  <c r="B1032"/>
  <c r="B1030"/>
  <c r="K1040"/>
  <c r="AL1040" s="1"/>
  <c r="G1040"/>
  <c r="AH1040" s="1"/>
  <c r="C1040"/>
  <c r="J1040"/>
  <c r="AK1040" s="1"/>
  <c r="E1040"/>
  <c r="AF1040" s="1"/>
  <c r="F1040"/>
  <c r="AG1040" s="1"/>
  <c r="I1040"/>
  <c r="AJ1040" s="1"/>
  <c r="D1040"/>
  <c r="H1040"/>
  <c r="AI1040" s="1"/>
  <c r="B1007"/>
  <c r="B1005"/>
  <c r="B1003"/>
  <c r="B1001"/>
  <c r="B1006"/>
  <c r="B1002"/>
  <c r="B1004"/>
  <c r="I1343"/>
  <c r="AJ1343" s="1"/>
  <c r="E1343"/>
  <c r="AF1343" s="1"/>
  <c r="K1343"/>
  <c r="AL1343" s="1"/>
  <c r="G1343"/>
  <c r="AH1343" s="1"/>
  <c r="C1343"/>
  <c r="H1343"/>
  <c r="AI1343" s="1"/>
  <c r="D1343"/>
  <c r="J1343"/>
  <c r="AK1343" s="1"/>
  <c r="F1343"/>
  <c r="AG1343" s="1"/>
  <c r="K1325"/>
  <c r="AL1325" s="1"/>
  <c r="G1325"/>
  <c r="AH1325" s="1"/>
  <c r="C1325"/>
  <c r="I1325"/>
  <c r="AJ1325" s="1"/>
  <c r="E1325"/>
  <c r="AF1325" s="1"/>
  <c r="J1325"/>
  <c r="AK1325" s="1"/>
  <c r="F1325"/>
  <c r="AG1325" s="1"/>
  <c r="H1325"/>
  <c r="AI1325" s="1"/>
  <c r="D1325"/>
  <c r="K1348"/>
  <c r="AL1348" s="1"/>
  <c r="G1348"/>
  <c r="AH1348" s="1"/>
  <c r="C1348"/>
  <c r="I1348"/>
  <c r="AJ1348" s="1"/>
  <c r="E1348"/>
  <c r="AF1348" s="1"/>
  <c r="J1348"/>
  <c r="AK1348" s="1"/>
  <c r="F1348"/>
  <c r="AG1348" s="1"/>
  <c r="D1348"/>
  <c r="H1348"/>
  <c r="AI1348" s="1"/>
  <c r="AT1309"/>
  <c r="BE1309"/>
  <c r="BG1331"/>
  <c r="AV1331"/>
  <c r="AS1331"/>
  <c r="BD1331"/>
  <c r="BH1309"/>
  <c r="AW1309"/>
  <c r="BH1310"/>
  <c r="AW1310"/>
  <c r="AW1308"/>
  <c r="BH1308"/>
  <c r="BD1312"/>
  <c r="AS1312"/>
  <c r="K1300"/>
  <c r="AL1300" s="1"/>
  <c r="G1300"/>
  <c r="AH1300" s="1"/>
  <c r="C1300"/>
  <c r="I1300"/>
  <c r="AJ1300" s="1"/>
  <c r="E1300"/>
  <c r="AF1300" s="1"/>
  <c r="J1300"/>
  <c r="AK1300" s="1"/>
  <c r="F1300"/>
  <c r="AG1300" s="1"/>
  <c r="H1300"/>
  <c r="AI1300" s="1"/>
  <c r="D1300"/>
  <c r="AE1330"/>
  <c r="BH1330"/>
  <c r="AW1330"/>
  <c r="BD1326"/>
  <c r="AS1326"/>
  <c r="BB1312"/>
  <c r="AQ1312"/>
  <c r="BB1308"/>
  <c r="AQ1308"/>
  <c r="BA1312"/>
  <c r="AP1312"/>
  <c r="AO1312"/>
  <c r="BB1304"/>
  <c r="AQ1304"/>
  <c r="AW1304"/>
  <c r="BH1304"/>
  <c r="BC1285"/>
  <c r="AR1285"/>
  <c r="BE1328"/>
  <c r="AT1328"/>
  <c r="AQ1328"/>
  <c r="BB1328"/>
  <c r="AR1303"/>
  <c r="BC1303"/>
  <c r="BD1303"/>
  <c r="AS1303"/>
  <c r="BF1282"/>
  <c r="AU1282"/>
  <c r="B1277"/>
  <c r="B1275"/>
  <c r="B1273"/>
  <c r="B1271"/>
  <c r="B1276"/>
  <c r="B1272"/>
  <c r="B1274"/>
  <c r="AU1313"/>
  <c r="BF1313"/>
  <c r="BE1313"/>
  <c r="AT1313"/>
  <c r="BE1299"/>
  <c r="AT1299"/>
  <c r="AQ1299"/>
  <c r="BB1299"/>
  <c r="BE1286"/>
  <c r="AT1286"/>
  <c r="AQ1286"/>
  <c r="BB1286"/>
  <c r="BF1284"/>
  <c r="AU1284"/>
  <c r="AS1280"/>
  <c r="BD1280"/>
  <c r="I1157"/>
  <c r="AJ1157" s="1"/>
  <c r="E1157"/>
  <c r="AF1157" s="1"/>
  <c r="G1157"/>
  <c r="AH1157" s="1"/>
  <c r="J1157"/>
  <c r="AK1157" s="1"/>
  <c r="D1157"/>
  <c r="K1157"/>
  <c r="AL1157" s="1"/>
  <c r="F1157"/>
  <c r="AG1157" s="1"/>
  <c r="C1157"/>
  <c r="H1157"/>
  <c r="AI1157" s="1"/>
  <c r="H1148"/>
  <c r="AI1148" s="1"/>
  <c r="D1148"/>
  <c r="J1148"/>
  <c r="AK1148" s="1"/>
  <c r="E1148"/>
  <c r="AF1148" s="1"/>
  <c r="G1148"/>
  <c r="AH1148" s="1"/>
  <c r="I1148"/>
  <c r="AJ1148" s="1"/>
  <c r="C1148"/>
  <c r="F1148"/>
  <c r="AG1148" s="1"/>
  <c r="K1148"/>
  <c r="AL1148" s="1"/>
  <c r="BE1301"/>
  <c r="AT1301"/>
  <c r="AQ1301"/>
  <c r="BB1301"/>
  <c r="K1212"/>
  <c r="AL1212" s="1"/>
  <c r="G1212"/>
  <c r="AH1212" s="1"/>
  <c r="C1212"/>
  <c r="I1212"/>
  <c r="AJ1212" s="1"/>
  <c r="E1212"/>
  <c r="AF1212" s="1"/>
  <c r="D1212"/>
  <c r="H1212"/>
  <c r="AI1212" s="1"/>
  <c r="J1212"/>
  <c r="AK1212" s="1"/>
  <c r="F1212"/>
  <c r="AG1212" s="1"/>
  <c r="BB1283"/>
  <c r="AQ1283"/>
  <c r="AW1283"/>
  <c r="BH1283"/>
  <c r="K1255"/>
  <c r="AL1255" s="1"/>
  <c r="G1255"/>
  <c r="AH1255" s="1"/>
  <c r="C1255"/>
  <c r="I1255"/>
  <c r="AJ1255" s="1"/>
  <c r="E1255"/>
  <c r="AF1255" s="1"/>
  <c r="F1255"/>
  <c r="AG1255" s="1"/>
  <c r="J1255"/>
  <c r="AK1255" s="1"/>
  <c r="D1255"/>
  <c r="H1255"/>
  <c r="AI1255" s="1"/>
  <c r="I1256"/>
  <c r="AJ1256" s="1"/>
  <c r="E1256"/>
  <c r="AF1256" s="1"/>
  <c r="K1256"/>
  <c r="AL1256" s="1"/>
  <c r="G1256"/>
  <c r="AH1256" s="1"/>
  <c r="C1256"/>
  <c r="J1256"/>
  <c r="AK1256" s="1"/>
  <c r="F1256"/>
  <c r="AG1256" s="1"/>
  <c r="H1256"/>
  <c r="AI1256" s="1"/>
  <c r="D1256"/>
  <c r="J1149"/>
  <c r="AK1149" s="1"/>
  <c r="F1149"/>
  <c r="AG1149" s="1"/>
  <c r="I1149"/>
  <c r="AJ1149" s="1"/>
  <c r="D1149"/>
  <c r="G1149"/>
  <c r="AH1149" s="1"/>
  <c r="H1149"/>
  <c r="AI1149" s="1"/>
  <c r="C1149"/>
  <c r="E1149"/>
  <c r="AF1149" s="1"/>
  <c r="K1149"/>
  <c r="AL1149" s="1"/>
  <c r="AT1097"/>
  <c r="BE1097"/>
  <c r="BE1094"/>
  <c r="AT1094"/>
  <c r="AT1281"/>
  <c r="BE1281"/>
  <c r="K1238"/>
  <c r="AL1238" s="1"/>
  <c r="G1238"/>
  <c r="AH1238" s="1"/>
  <c r="C1238"/>
  <c r="I1238"/>
  <c r="AJ1238" s="1"/>
  <c r="E1238"/>
  <c r="AF1238" s="1"/>
  <c r="F1238"/>
  <c r="AG1238" s="1"/>
  <c r="J1238"/>
  <c r="AK1238" s="1"/>
  <c r="H1238"/>
  <c r="AI1238" s="1"/>
  <c r="D1238"/>
  <c r="I1239"/>
  <c r="AJ1239" s="1"/>
  <c r="E1239"/>
  <c r="AF1239" s="1"/>
  <c r="K1239"/>
  <c r="AL1239" s="1"/>
  <c r="G1239"/>
  <c r="AH1239" s="1"/>
  <c r="C1239"/>
  <c r="J1239"/>
  <c r="AK1239" s="1"/>
  <c r="F1239"/>
  <c r="AG1239" s="1"/>
  <c r="D1239"/>
  <c r="H1239"/>
  <c r="AI1239" s="1"/>
  <c r="AR1211"/>
  <c r="BC1211"/>
  <c r="AS1211"/>
  <c r="BD1211"/>
  <c r="BG1214"/>
  <c r="AV1214"/>
  <c r="BF1214"/>
  <c r="AU1214"/>
  <c r="BC1191"/>
  <c r="AR1191"/>
  <c r="BF1191"/>
  <c r="AU1191"/>
  <c r="AE1156"/>
  <c r="BD1156"/>
  <c r="AS1156"/>
  <c r="AE1159"/>
  <c r="BF1159"/>
  <c r="AU1159"/>
  <c r="AS1097"/>
  <c r="BD1097"/>
  <c r="BH1095"/>
  <c r="AW1095"/>
  <c r="K1129"/>
  <c r="AL1129" s="1"/>
  <c r="G1129"/>
  <c r="AH1129" s="1"/>
  <c r="C1129"/>
  <c r="J1129"/>
  <c r="AK1129" s="1"/>
  <c r="E1129"/>
  <c r="AF1129" s="1"/>
  <c r="H1129"/>
  <c r="AI1129" s="1"/>
  <c r="I1129"/>
  <c r="AJ1129" s="1"/>
  <c r="D1129"/>
  <c r="F1129"/>
  <c r="AG1129" s="1"/>
  <c r="BH1096"/>
  <c r="AW1096"/>
  <c r="BH1094"/>
  <c r="AW1094"/>
  <c r="AW1092"/>
  <c r="BH1092"/>
  <c r="B1088"/>
  <c r="B1085"/>
  <c r="B1083"/>
  <c r="B1086"/>
  <c r="B1084"/>
  <c r="B1082"/>
  <c r="B1087"/>
  <c r="AP1304"/>
  <c r="BA1304"/>
  <c r="AO1304"/>
  <c r="AQ1160"/>
  <c r="BB1160"/>
  <c r="BC1160"/>
  <c r="AR1160"/>
  <c r="BD1092"/>
  <c r="AS1092"/>
  <c r="K1077"/>
  <c r="AL1077" s="1"/>
  <c r="G1077"/>
  <c r="AH1077" s="1"/>
  <c r="C1077"/>
  <c r="I1077"/>
  <c r="AJ1077" s="1"/>
  <c r="E1077"/>
  <c r="AF1077" s="1"/>
  <c r="J1077"/>
  <c r="AK1077" s="1"/>
  <c r="F1077"/>
  <c r="AG1077" s="1"/>
  <c r="D1077"/>
  <c r="H1077"/>
  <c r="AI1077" s="1"/>
  <c r="AE1209"/>
  <c r="AW1209"/>
  <c r="BH1209"/>
  <c r="I1192"/>
  <c r="AJ1192" s="1"/>
  <c r="E1192"/>
  <c r="AF1192" s="1"/>
  <c r="K1192"/>
  <c r="AL1192" s="1"/>
  <c r="G1192"/>
  <c r="AH1192" s="1"/>
  <c r="C1192"/>
  <c r="D1192"/>
  <c r="H1192"/>
  <c r="AI1192" s="1"/>
  <c r="J1192"/>
  <c r="AK1192" s="1"/>
  <c r="F1192"/>
  <c r="AG1192" s="1"/>
  <c r="BF1158"/>
  <c r="AU1158"/>
  <c r="AW1158"/>
  <c r="BH1158"/>
  <c r="BB1094"/>
  <c r="AQ1094"/>
  <c r="BC1133"/>
  <c r="AR1133"/>
  <c r="AE1154"/>
  <c r="BD1154"/>
  <c r="AS1154"/>
  <c r="AT1133"/>
  <c r="BE1133"/>
  <c r="AS1133"/>
  <c r="BD1133"/>
  <c r="BA1096"/>
  <c r="AP1096"/>
  <c r="AO1096"/>
  <c r="AU1078"/>
  <c r="BF1078"/>
  <c r="BE1074"/>
  <c r="AT1074"/>
  <c r="AQ1074"/>
  <c r="BB1074"/>
  <c r="AF1058"/>
  <c r="BH1058"/>
  <c r="AW1058"/>
  <c r="AS1056"/>
  <c r="BD1056"/>
  <c r="BE1130"/>
  <c r="AT1130"/>
  <c r="AU1130"/>
  <c r="BF1130"/>
  <c r="AP1095"/>
  <c r="BA1095"/>
  <c r="AO1095"/>
  <c r="BF1079"/>
  <c r="AU1079"/>
  <c r="B1070"/>
  <c r="B1068"/>
  <c r="B1066"/>
  <c r="B1064"/>
  <c r="B1069"/>
  <c r="B1067"/>
  <c r="B1065"/>
  <c r="AV1074"/>
  <c r="BG1074"/>
  <c r="I1057"/>
  <c r="AJ1057" s="1"/>
  <c r="E1057"/>
  <c r="AF1057" s="1"/>
  <c r="K1057"/>
  <c r="AL1057" s="1"/>
  <c r="G1057"/>
  <c r="AH1057" s="1"/>
  <c r="C1057"/>
  <c r="F1057"/>
  <c r="AG1057" s="1"/>
  <c r="H1057"/>
  <c r="AI1057" s="1"/>
  <c r="J1057"/>
  <c r="AK1057" s="1"/>
  <c r="D1057"/>
  <c r="AE1193"/>
  <c r="I1172"/>
  <c r="AJ1172" s="1"/>
  <c r="E1172"/>
  <c r="AF1172" s="1"/>
  <c r="J1172"/>
  <c r="AK1172" s="1"/>
  <c r="D1172"/>
  <c r="G1172"/>
  <c r="AH1172" s="1"/>
  <c r="H1172"/>
  <c r="AI1172" s="1"/>
  <c r="C1172"/>
  <c r="K1172"/>
  <c r="AL1172" s="1"/>
  <c r="F1172"/>
  <c r="AG1172" s="1"/>
  <c r="BA1092"/>
  <c r="AP1092"/>
  <c r="AO1092"/>
  <c r="AU1076"/>
  <c r="BF1076"/>
  <c r="AT1038"/>
  <c r="BE1038"/>
  <c r="I1020"/>
  <c r="AJ1020" s="1"/>
  <c r="E1020"/>
  <c r="AF1020" s="1"/>
  <c r="J1020"/>
  <c r="AK1020" s="1"/>
  <c r="D1020"/>
  <c r="H1020"/>
  <c r="AI1020" s="1"/>
  <c r="K1020"/>
  <c r="AL1020" s="1"/>
  <c r="C1020"/>
  <c r="F1020"/>
  <c r="AG1020" s="1"/>
  <c r="G1020"/>
  <c r="AH1020" s="1"/>
  <c r="AP1091"/>
  <c r="BA1091"/>
  <c r="AO1091"/>
  <c r="I1043"/>
  <c r="AJ1043" s="1"/>
  <c r="E1043"/>
  <c r="AF1043" s="1"/>
  <c r="K1043"/>
  <c r="AL1043" s="1"/>
  <c r="F1043"/>
  <c r="AG1043" s="1"/>
  <c r="G1043"/>
  <c r="AH1043" s="1"/>
  <c r="H1043"/>
  <c r="AI1043" s="1"/>
  <c r="J1043"/>
  <c r="AK1043" s="1"/>
  <c r="C1043"/>
  <c r="D1043"/>
  <c r="I1347"/>
  <c r="AJ1347" s="1"/>
  <c r="E1347"/>
  <c r="AF1347" s="1"/>
  <c r="K1347"/>
  <c r="AL1347" s="1"/>
  <c r="G1347"/>
  <c r="AH1347" s="1"/>
  <c r="C1347"/>
  <c r="H1347"/>
  <c r="AI1347" s="1"/>
  <c r="D1347"/>
  <c r="J1347"/>
  <c r="AK1347" s="1"/>
  <c r="F1347"/>
  <c r="AG1347" s="1"/>
  <c r="B1340"/>
  <c r="B1338"/>
  <c r="B1335"/>
  <c r="B1336"/>
  <c r="B1334"/>
  <c r="B1339"/>
  <c r="B1337"/>
  <c r="K1327"/>
  <c r="AL1327" s="1"/>
  <c r="G1327"/>
  <c r="AH1327" s="1"/>
  <c r="C1327"/>
  <c r="I1327"/>
  <c r="AJ1327" s="1"/>
  <c r="E1327"/>
  <c r="AF1327" s="1"/>
  <c r="J1327"/>
  <c r="AK1327" s="1"/>
  <c r="F1327"/>
  <c r="AG1327" s="1"/>
  <c r="H1327"/>
  <c r="AI1327" s="1"/>
  <c r="D1327"/>
  <c r="B1358"/>
  <c r="B1356"/>
  <c r="B1354"/>
  <c r="B1352"/>
  <c r="B1357"/>
  <c r="B1355"/>
  <c r="B1353"/>
  <c r="K1346"/>
  <c r="AL1346" s="1"/>
  <c r="G1346"/>
  <c r="AH1346" s="1"/>
  <c r="C1346"/>
  <c r="I1346"/>
  <c r="AJ1346" s="1"/>
  <c r="E1346"/>
  <c r="AF1346" s="1"/>
  <c r="J1346"/>
  <c r="AK1346" s="1"/>
  <c r="F1346"/>
  <c r="AG1346" s="1"/>
  <c r="D1346"/>
  <c r="H1346"/>
  <c r="AI1346" s="1"/>
  <c r="BE1312"/>
  <c r="AT1312"/>
  <c r="AT1307"/>
  <c r="BE1307"/>
  <c r="BC1331"/>
  <c r="AR1331"/>
  <c r="AS1309"/>
  <c r="BD1309"/>
  <c r="BH1307"/>
  <c r="AW1307"/>
  <c r="BB1309"/>
  <c r="AQ1309"/>
  <c r="BB1307"/>
  <c r="AQ1307"/>
  <c r="K1302"/>
  <c r="AL1302" s="1"/>
  <c r="G1302"/>
  <c r="AH1302" s="1"/>
  <c r="C1302"/>
  <c r="I1302"/>
  <c r="AJ1302" s="1"/>
  <c r="E1302"/>
  <c r="AF1302" s="1"/>
  <c r="J1302"/>
  <c r="AK1302" s="1"/>
  <c r="F1302"/>
  <c r="AG1302" s="1"/>
  <c r="H1302"/>
  <c r="AI1302" s="1"/>
  <c r="D1302"/>
  <c r="BD1330"/>
  <c r="AS1330"/>
  <c r="AU1326"/>
  <c r="BF1326"/>
  <c r="AU1310"/>
  <c r="BF1310"/>
  <c r="BG1304"/>
  <c r="AV1304"/>
  <c r="AS1304"/>
  <c r="BD1304"/>
  <c r="BF1285"/>
  <c r="AU1285"/>
  <c r="AE1328"/>
  <c r="BH1328"/>
  <c r="AW1328"/>
  <c r="AP1307"/>
  <c r="BA1307"/>
  <c r="AO1307"/>
  <c r="AU1303"/>
  <c r="BF1303"/>
  <c r="BE1282"/>
  <c r="AT1282"/>
  <c r="BB1282"/>
  <c r="AQ1282"/>
  <c r="B1250"/>
  <c r="B1248"/>
  <c r="B1246"/>
  <c r="B1244"/>
  <c r="B1249"/>
  <c r="B1247"/>
  <c r="B1245"/>
  <c r="BG1313"/>
  <c r="AV1313"/>
  <c r="BH1313"/>
  <c r="AW1313"/>
  <c r="AE1299"/>
  <c r="BH1299"/>
  <c r="AW1299"/>
  <c r="AE1286"/>
  <c r="BH1286"/>
  <c r="AW1286"/>
  <c r="BE1284"/>
  <c r="AT1284"/>
  <c r="BB1284"/>
  <c r="AQ1284"/>
  <c r="BF1280"/>
  <c r="AU1280"/>
  <c r="B1187"/>
  <c r="B1185"/>
  <c r="B1183"/>
  <c r="B1181"/>
  <c r="B1186"/>
  <c r="B1184"/>
  <c r="B1182"/>
  <c r="H1150"/>
  <c r="AI1150" s="1"/>
  <c r="D1150"/>
  <c r="J1150"/>
  <c r="AK1150" s="1"/>
  <c r="E1150"/>
  <c r="AF1150" s="1"/>
  <c r="G1150"/>
  <c r="AH1150" s="1"/>
  <c r="I1150"/>
  <c r="AJ1150" s="1"/>
  <c r="C1150"/>
  <c r="K1150"/>
  <c r="AL1150" s="1"/>
  <c r="F1150"/>
  <c r="AG1150" s="1"/>
  <c r="AE1301"/>
  <c r="BH1301"/>
  <c r="AW1301"/>
  <c r="AE1283"/>
  <c r="AS1283"/>
  <c r="BD1283"/>
  <c r="K1253"/>
  <c r="AL1253" s="1"/>
  <c r="G1253"/>
  <c r="AH1253" s="1"/>
  <c r="C1253"/>
  <c r="I1253"/>
  <c r="AJ1253" s="1"/>
  <c r="E1253"/>
  <c r="AF1253" s="1"/>
  <c r="F1253"/>
  <c r="AG1253" s="1"/>
  <c r="J1253"/>
  <c r="AK1253" s="1"/>
  <c r="D1253"/>
  <c r="H1253"/>
  <c r="AI1253" s="1"/>
  <c r="I1254"/>
  <c r="AJ1254" s="1"/>
  <c r="E1254"/>
  <c r="AF1254" s="1"/>
  <c r="K1254"/>
  <c r="AL1254" s="1"/>
  <c r="G1254"/>
  <c r="AH1254" s="1"/>
  <c r="C1254"/>
  <c r="J1254"/>
  <c r="AK1254" s="1"/>
  <c r="F1254"/>
  <c r="AG1254" s="1"/>
  <c r="H1254"/>
  <c r="AI1254" s="1"/>
  <c r="D1254"/>
  <c r="J1147"/>
  <c r="AK1147" s="1"/>
  <c r="F1147"/>
  <c r="AG1147" s="1"/>
  <c r="I1147"/>
  <c r="AJ1147" s="1"/>
  <c r="D1147"/>
  <c r="G1147"/>
  <c r="AH1147" s="1"/>
  <c r="H1147"/>
  <c r="AI1147" s="1"/>
  <c r="C1147"/>
  <c r="K1147"/>
  <c r="AL1147" s="1"/>
  <c r="E1147"/>
  <c r="AF1147" s="1"/>
  <c r="AT1095"/>
  <c r="BE1095"/>
  <c r="BE1092"/>
  <c r="AT1092"/>
  <c r="BC1281"/>
  <c r="AR1281"/>
  <c r="BF1281"/>
  <c r="AU1281"/>
  <c r="K1236"/>
  <c r="AL1236" s="1"/>
  <c r="G1236"/>
  <c r="AH1236" s="1"/>
  <c r="C1236"/>
  <c r="I1236"/>
  <c r="AJ1236" s="1"/>
  <c r="E1236"/>
  <c r="AF1236" s="1"/>
  <c r="F1236"/>
  <c r="AG1236" s="1"/>
  <c r="J1236"/>
  <c r="AK1236" s="1"/>
  <c r="H1236"/>
  <c r="AI1236" s="1"/>
  <c r="D1236"/>
  <c r="I1237"/>
  <c r="AJ1237" s="1"/>
  <c r="E1237"/>
  <c r="AF1237" s="1"/>
  <c r="K1237"/>
  <c r="AL1237" s="1"/>
  <c r="G1237"/>
  <c r="AH1237" s="1"/>
  <c r="C1237"/>
  <c r="J1237"/>
  <c r="AK1237" s="1"/>
  <c r="F1237"/>
  <c r="AG1237" s="1"/>
  <c r="D1237"/>
  <c r="H1237"/>
  <c r="AI1237" s="1"/>
  <c r="BF1211"/>
  <c r="AU1211"/>
  <c r="BB1214"/>
  <c r="AQ1214"/>
  <c r="AW1214"/>
  <c r="BH1214"/>
  <c r="BB1191"/>
  <c r="AQ1191"/>
  <c r="AW1191"/>
  <c r="BH1191"/>
  <c r="BG1156"/>
  <c r="AV1156"/>
  <c r="BH1159"/>
  <c r="AW1159"/>
  <c r="AQ1159"/>
  <c r="BB1159"/>
  <c r="AS1095"/>
  <c r="BD1095"/>
  <c r="BH1093"/>
  <c r="AW1093"/>
  <c r="K1195"/>
  <c r="AL1195" s="1"/>
  <c r="G1195"/>
  <c r="AH1195" s="1"/>
  <c r="C1195"/>
  <c r="I1195"/>
  <c r="AJ1195" s="1"/>
  <c r="E1195"/>
  <c r="AF1195" s="1"/>
  <c r="H1195"/>
  <c r="AI1195" s="1"/>
  <c r="D1195"/>
  <c r="F1195"/>
  <c r="AG1195" s="1"/>
  <c r="J1195"/>
  <c r="AK1195" s="1"/>
  <c r="K1131"/>
  <c r="AL1131" s="1"/>
  <c r="G1131"/>
  <c r="AH1131" s="1"/>
  <c r="C1131"/>
  <c r="J1131"/>
  <c r="AK1131" s="1"/>
  <c r="E1131"/>
  <c r="AF1131" s="1"/>
  <c r="H1131"/>
  <c r="AI1131" s="1"/>
  <c r="I1131"/>
  <c r="AJ1131" s="1"/>
  <c r="D1131"/>
  <c r="F1131"/>
  <c r="AG1131" s="1"/>
  <c r="BB1097"/>
  <c r="AQ1097"/>
  <c r="BB1095"/>
  <c r="AQ1095"/>
  <c r="BB1093"/>
  <c r="AQ1093"/>
  <c r="BB1091"/>
  <c r="AQ1091"/>
  <c r="BF1160"/>
  <c r="AU1160"/>
  <c r="AW1160"/>
  <c r="BH1160"/>
  <c r="BD1094"/>
  <c r="AS1094"/>
  <c r="AR1209"/>
  <c r="BC1209"/>
  <c r="AS1209"/>
  <c r="BD1209"/>
  <c r="K1190"/>
  <c r="AL1190" s="1"/>
  <c r="G1190"/>
  <c r="AH1190" s="1"/>
  <c r="C1190"/>
  <c r="I1190"/>
  <c r="AJ1190" s="1"/>
  <c r="D1190"/>
  <c r="F1190"/>
  <c r="AG1190" s="1"/>
  <c r="H1190"/>
  <c r="AI1190" s="1"/>
  <c r="E1190"/>
  <c r="AF1190" s="1"/>
  <c r="J1190"/>
  <c r="AK1190" s="1"/>
  <c r="AE1158"/>
  <c r="BD1158"/>
  <c r="AS1158"/>
  <c r="B1124"/>
  <c r="B1122"/>
  <c r="B1120"/>
  <c r="B1118"/>
  <c r="B1123"/>
  <c r="B1121"/>
  <c r="B1119"/>
  <c r="AU1096"/>
  <c r="BF1096"/>
  <c r="AU1092"/>
  <c r="BF1092"/>
  <c r="BG1154"/>
  <c r="AV1154"/>
  <c r="BF1133"/>
  <c r="AU1133"/>
  <c r="AP1097"/>
  <c r="BA1097"/>
  <c r="AO1097"/>
  <c r="BE1078"/>
  <c r="AT1078"/>
  <c r="AQ1078"/>
  <c r="BB1078"/>
  <c r="AE1074"/>
  <c r="BH1074"/>
  <c r="AW1074"/>
  <c r="AS1058"/>
  <c r="BD1058"/>
  <c r="BB1130"/>
  <c r="AQ1130"/>
  <c r="AF1079"/>
  <c r="AW1079"/>
  <c r="BH1079"/>
  <c r="AV1078"/>
  <c r="BG1078"/>
  <c r="BC1058"/>
  <c r="AR1058"/>
  <c r="BC1193"/>
  <c r="AR1193"/>
  <c r="BF1193"/>
  <c r="AU1193"/>
  <c r="K1177"/>
  <c r="AL1177" s="1"/>
  <c r="G1177"/>
  <c r="AH1177" s="1"/>
  <c r="C1177"/>
  <c r="I1177"/>
  <c r="AJ1177" s="1"/>
  <c r="D1177"/>
  <c r="F1177"/>
  <c r="AG1177" s="1"/>
  <c r="H1177"/>
  <c r="AI1177" s="1"/>
  <c r="J1177"/>
  <c r="AK1177" s="1"/>
  <c r="E1177"/>
  <c r="AF1177" s="1"/>
  <c r="I1178"/>
  <c r="AJ1178" s="1"/>
  <c r="E1178"/>
  <c r="AF1178" s="1"/>
  <c r="J1178"/>
  <c r="AK1178" s="1"/>
  <c r="D1178"/>
  <c r="G1178"/>
  <c r="AH1178" s="1"/>
  <c r="H1178"/>
  <c r="AI1178" s="1"/>
  <c r="C1178"/>
  <c r="F1178"/>
  <c r="AG1178" s="1"/>
  <c r="K1178"/>
  <c r="AL1178" s="1"/>
  <c r="AP1093"/>
  <c r="BA1093"/>
  <c r="AO1093"/>
  <c r="BE1076"/>
  <c r="AT1076"/>
  <c r="AQ1076"/>
  <c r="BB1076"/>
  <c r="K1023"/>
  <c r="AL1023" s="1"/>
  <c r="G1023"/>
  <c r="AH1023" s="1"/>
  <c r="C1023"/>
  <c r="I1023"/>
  <c r="AJ1023" s="1"/>
  <c r="D1023"/>
  <c r="J1023"/>
  <c r="AK1023" s="1"/>
  <c r="E1023"/>
  <c r="AF1023" s="1"/>
  <c r="F1023"/>
  <c r="AG1023" s="1"/>
  <c r="H1023"/>
  <c r="AI1023" s="1"/>
  <c r="B1016"/>
  <c r="B1014"/>
  <c r="B1015"/>
  <c r="B1013"/>
  <c r="B1012"/>
  <c r="B1010"/>
  <c r="B1011"/>
  <c r="B980"/>
  <c r="B978"/>
  <c r="B976"/>
  <c r="B974"/>
  <c r="B979"/>
  <c r="B977"/>
  <c r="B975"/>
  <c r="I1345"/>
  <c r="AJ1345" s="1"/>
  <c r="E1345"/>
  <c r="AF1345" s="1"/>
  <c r="K1345"/>
  <c r="AL1345" s="1"/>
  <c r="G1345"/>
  <c r="AH1345" s="1"/>
  <c r="C1345"/>
  <c r="H1345"/>
  <c r="AI1345" s="1"/>
  <c r="D1345"/>
  <c r="J1345"/>
  <c r="AK1345" s="1"/>
  <c r="F1345"/>
  <c r="AG1345" s="1"/>
  <c r="K1329"/>
  <c r="AL1329" s="1"/>
  <c r="G1329"/>
  <c r="AH1329" s="1"/>
  <c r="C1329"/>
  <c r="I1329"/>
  <c r="AJ1329" s="1"/>
  <c r="E1329"/>
  <c r="AF1329" s="1"/>
  <c r="J1329"/>
  <c r="AK1329" s="1"/>
  <c r="F1329"/>
  <c r="AG1329" s="1"/>
  <c r="H1329"/>
  <c r="AI1329" s="1"/>
  <c r="D1329"/>
  <c r="K1344"/>
  <c r="AL1344" s="1"/>
  <c r="G1344"/>
  <c r="AH1344" s="1"/>
  <c r="C1344"/>
  <c r="I1344"/>
  <c r="AJ1344" s="1"/>
  <c r="E1344"/>
  <c r="AF1344" s="1"/>
  <c r="J1344"/>
  <c r="AK1344" s="1"/>
  <c r="F1344"/>
  <c r="AG1344" s="1"/>
  <c r="D1344"/>
  <c r="H1344"/>
  <c r="AI1344" s="1"/>
  <c r="AR1326"/>
  <c r="BC1326"/>
  <c r="BE1310"/>
  <c r="AT1310"/>
  <c r="BF1331"/>
  <c r="AU1331"/>
  <c r="AS1307"/>
  <c r="BD1307"/>
  <c r="AR1312"/>
  <c r="BC1312"/>
  <c r="BD1308"/>
  <c r="AS1308"/>
  <c r="AU1330"/>
  <c r="BF1330"/>
  <c r="BE1326"/>
  <c r="AT1326"/>
  <c r="AQ1326"/>
  <c r="BB1326"/>
  <c r="AF1310"/>
  <c r="BA1308"/>
  <c r="AP1308"/>
  <c r="AO1308"/>
  <c r="BC1304"/>
  <c r="AR1304"/>
  <c r="BB1285"/>
  <c r="AQ1285"/>
  <c r="AW1285"/>
  <c r="BH1285"/>
  <c r="AR1328"/>
  <c r="BC1328"/>
  <c r="BD1328"/>
  <c r="AS1328"/>
  <c r="BE1303"/>
  <c r="AT1303"/>
  <c r="AQ1303"/>
  <c r="BB1303"/>
  <c r="AE1282"/>
  <c r="AW1282"/>
  <c r="BH1282"/>
  <c r="AE1313"/>
  <c r="AP1331"/>
  <c r="BA1331"/>
  <c r="AO1331"/>
  <c r="AQ1313"/>
  <c r="BB1313"/>
  <c r="BD1313"/>
  <c r="AS1313"/>
  <c r="AR1299"/>
  <c r="BC1299"/>
  <c r="BD1299"/>
  <c r="AS1299"/>
  <c r="AR1286"/>
  <c r="BC1286"/>
  <c r="BD1286"/>
  <c r="AS1286"/>
  <c r="AE1284"/>
  <c r="BH1284"/>
  <c r="AW1284"/>
  <c r="BE1280"/>
  <c r="AT1280"/>
  <c r="BB1280"/>
  <c r="AQ1280"/>
  <c r="B1267"/>
  <c r="B1265"/>
  <c r="B1263"/>
  <c r="B1262"/>
  <c r="B1266"/>
  <c r="B1268"/>
  <c r="B1264"/>
  <c r="B1168"/>
  <c r="B1166"/>
  <c r="B1164"/>
  <c r="B1169"/>
  <c r="B1167"/>
  <c r="B1165"/>
  <c r="B1163"/>
  <c r="AR1301"/>
  <c r="BC1301"/>
  <c r="BD1301"/>
  <c r="AS1301"/>
  <c r="K1208"/>
  <c r="AL1208" s="1"/>
  <c r="G1208"/>
  <c r="AH1208" s="1"/>
  <c r="C1208"/>
  <c r="I1208"/>
  <c r="AJ1208" s="1"/>
  <c r="E1208"/>
  <c r="AF1208" s="1"/>
  <c r="D1208"/>
  <c r="H1208"/>
  <c r="AI1208" s="1"/>
  <c r="J1208"/>
  <c r="AK1208" s="1"/>
  <c r="F1208"/>
  <c r="AG1208" s="1"/>
  <c r="AT1283"/>
  <c r="BE1283"/>
  <c r="K1259"/>
  <c r="AL1259" s="1"/>
  <c r="G1259"/>
  <c r="AH1259" s="1"/>
  <c r="C1259"/>
  <c r="I1259"/>
  <c r="AJ1259" s="1"/>
  <c r="E1259"/>
  <c r="AF1259" s="1"/>
  <c r="F1259"/>
  <c r="AG1259" s="1"/>
  <c r="J1259"/>
  <c r="AK1259" s="1"/>
  <c r="D1259"/>
  <c r="H1259"/>
  <c r="AI1259" s="1"/>
  <c r="B1220"/>
  <c r="B1218"/>
  <c r="B1222"/>
  <c r="B1219"/>
  <c r="B1217"/>
  <c r="B1223"/>
  <c r="B1221"/>
  <c r="J1145"/>
  <c r="AK1145" s="1"/>
  <c r="F1145"/>
  <c r="AG1145" s="1"/>
  <c r="I1145"/>
  <c r="AJ1145" s="1"/>
  <c r="D1145"/>
  <c r="G1145"/>
  <c r="AH1145" s="1"/>
  <c r="H1145"/>
  <c r="AI1145" s="1"/>
  <c r="C1145"/>
  <c r="E1145"/>
  <c r="AF1145" s="1"/>
  <c r="K1145"/>
  <c r="AL1145" s="1"/>
  <c r="AT1093"/>
  <c r="BE1093"/>
  <c r="BG1281"/>
  <c r="AV1281"/>
  <c r="BB1281"/>
  <c r="AQ1281"/>
  <c r="AW1281"/>
  <c r="BH1281"/>
  <c r="I1235"/>
  <c r="AJ1235" s="1"/>
  <c r="E1235"/>
  <c r="AF1235" s="1"/>
  <c r="K1235"/>
  <c r="AL1235" s="1"/>
  <c r="G1235"/>
  <c r="AH1235" s="1"/>
  <c r="C1235"/>
  <c r="J1235"/>
  <c r="AK1235" s="1"/>
  <c r="F1235"/>
  <c r="AG1235" s="1"/>
  <c r="D1235"/>
  <c r="H1235"/>
  <c r="AI1235" s="1"/>
  <c r="BE1211"/>
  <c r="AT1211"/>
  <c r="BB1211"/>
  <c r="AQ1211"/>
  <c r="AE1214"/>
  <c r="AS1214"/>
  <c r="BD1214"/>
  <c r="AT1191"/>
  <c r="BE1191"/>
  <c r="AS1191"/>
  <c r="BD1191"/>
  <c r="BB1156"/>
  <c r="AQ1156"/>
  <c r="BC1156"/>
  <c r="AR1156"/>
  <c r="AR1159"/>
  <c r="BC1159"/>
  <c r="BD1159"/>
  <c r="AS1159"/>
  <c r="AS1093"/>
  <c r="BD1093"/>
  <c r="BH1091"/>
  <c r="AW1091"/>
  <c r="AE1160"/>
  <c r="BD1160"/>
  <c r="AS1160"/>
  <c r="BD1096"/>
  <c r="AS1096"/>
  <c r="K1073"/>
  <c r="AL1073" s="1"/>
  <c r="G1073"/>
  <c r="AH1073" s="1"/>
  <c r="C1073"/>
  <c r="I1073"/>
  <c r="AJ1073" s="1"/>
  <c r="E1073"/>
  <c r="AF1073" s="1"/>
  <c r="J1073"/>
  <c r="AK1073" s="1"/>
  <c r="F1073"/>
  <c r="AG1073" s="1"/>
  <c r="D1073"/>
  <c r="H1073"/>
  <c r="AI1073" s="1"/>
  <c r="BF1209"/>
  <c r="AU1209"/>
  <c r="I1196"/>
  <c r="AJ1196" s="1"/>
  <c r="E1196"/>
  <c r="AF1196" s="1"/>
  <c r="K1196"/>
  <c r="AL1196" s="1"/>
  <c r="G1196"/>
  <c r="AH1196" s="1"/>
  <c r="C1196"/>
  <c r="D1196"/>
  <c r="H1196"/>
  <c r="AI1196" s="1"/>
  <c r="J1196"/>
  <c r="AK1196" s="1"/>
  <c r="F1196"/>
  <c r="AG1196" s="1"/>
  <c r="BG1158"/>
  <c r="AV1158"/>
  <c r="BB1096"/>
  <c r="AQ1096"/>
  <c r="BB1092"/>
  <c r="AQ1092"/>
  <c r="BG1056"/>
  <c r="AV1056"/>
  <c r="AQ1154"/>
  <c r="BB1154"/>
  <c r="BC1154"/>
  <c r="AR1154"/>
  <c r="AE1133"/>
  <c r="BG1133"/>
  <c r="AV1133"/>
  <c r="AE1078"/>
  <c r="BH1078"/>
  <c r="AW1078"/>
  <c r="BD1074"/>
  <c r="AS1074"/>
  <c r="AU1056"/>
  <c r="BF1056"/>
  <c r="AV1130"/>
  <c r="BG1130"/>
  <c r="BH1130"/>
  <c r="AW1130"/>
  <c r="BG1079"/>
  <c r="AV1079"/>
  <c r="AS1079"/>
  <c r="BD1079"/>
  <c r="I1059"/>
  <c r="AJ1059" s="1"/>
  <c r="E1059"/>
  <c r="AF1059" s="1"/>
  <c r="K1059"/>
  <c r="AL1059" s="1"/>
  <c r="G1059"/>
  <c r="AH1059" s="1"/>
  <c r="C1059"/>
  <c r="F1059"/>
  <c r="AG1059" s="1"/>
  <c r="H1059"/>
  <c r="AI1059" s="1"/>
  <c r="J1059"/>
  <c r="AK1059" s="1"/>
  <c r="D1059"/>
  <c r="I1055"/>
  <c r="AJ1055" s="1"/>
  <c r="E1055"/>
  <c r="AF1055" s="1"/>
  <c r="K1055"/>
  <c r="AL1055" s="1"/>
  <c r="G1055"/>
  <c r="AH1055" s="1"/>
  <c r="C1055"/>
  <c r="F1055"/>
  <c r="AG1055" s="1"/>
  <c r="H1055"/>
  <c r="AI1055" s="1"/>
  <c r="J1055"/>
  <c r="AK1055" s="1"/>
  <c r="D1055"/>
  <c r="BG1193"/>
  <c r="AV1193"/>
  <c r="BB1193"/>
  <c r="AQ1193"/>
  <c r="AW1193"/>
  <c r="BH1193"/>
  <c r="K1175"/>
  <c r="AL1175" s="1"/>
  <c r="G1175"/>
  <c r="AH1175" s="1"/>
  <c r="C1175"/>
  <c r="I1175"/>
  <c r="AJ1175" s="1"/>
  <c r="D1175"/>
  <c r="F1175"/>
  <c r="AG1175" s="1"/>
  <c r="H1175"/>
  <c r="AI1175" s="1"/>
  <c r="E1175"/>
  <c r="AF1175" s="1"/>
  <c r="J1175"/>
  <c r="AK1175" s="1"/>
  <c r="I1176"/>
  <c r="AJ1176" s="1"/>
  <c r="E1176"/>
  <c r="AF1176" s="1"/>
  <c r="J1176"/>
  <c r="AK1176" s="1"/>
  <c r="D1176"/>
  <c r="G1176"/>
  <c r="AH1176" s="1"/>
  <c r="H1176"/>
  <c r="AI1176" s="1"/>
  <c r="C1176"/>
  <c r="K1176"/>
  <c r="AL1176" s="1"/>
  <c r="F1176"/>
  <c r="AG1176" s="1"/>
  <c r="AE1076"/>
  <c r="BH1076"/>
  <c r="AW1076"/>
  <c r="I1022"/>
  <c r="AJ1022" s="1"/>
  <c r="E1022"/>
  <c r="AF1022" s="1"/>
  <c r="J1022"/>
  <c r="AK1022" s="1"/>
  <c r="D1022"/>
  <c r="F1022"/>
  <c r="AG1022" s="1"/>
  <c r="G1022"/>
  <c r="AH1022" s="1"/>
  <c r="H1022"/>
  <c r="AI1022" s="1"/>
  <c r="C1022"/>
  <c r="K1022"/>
  <c r="AL1022" s="1"/>
  <c r="AR1213"/>
  <c r="BC1213"/>
  <c r="AS1213"/>
  <c r="BD1213"/>
  <c r="AV1132"/>
  <c r="BG1132"/>
  <c r="BH1132"/>
  <c r="AW1132"/>
  <c r="B1114"/>
  <c r="B1112"/>
  <c r="B1110"/>
  <c r="B1113"/>
  <c r="B1115"/>
  <c r="B1109"/>
  <c r="B1111"/>
  <c r="AP1058"/>
  <c r="BA1058"/>
  <c r="AO1058"/>
  <c r="AO883"/>
  <c r="AP883"/>
  <c r="BA883"/>
  <c r="BD1128"/>
  <c r="AS1128"/>
  <c r="BE1128"/>
  <c r="AT1128"/>
  <c r="AU1128"/>
  <c r="BF1128"/>
  <c r="H1106"/>
  <c r="AI1106" s="1"/>
  <c r="D1106"/>
  <c r="I1106"/>
  <c r="AJ1106" s="1"/>
  <c r="C1106"/>
  <c r="K1106"/>
  <c r="AL1106" s="1"/>
  <c r="F1106"/>
  <c r="AG1106" s="1"/>
  <c r="G1106"/>
  <c r="AH1106" s="1"/>
  <c r="E1106"/>
  <c r="AF1106" s="1"/>
  <c r="J1106"/>
  <c r="AK1106" s="1"/>
  <c r="BH1024"/>
  <c r="AW1024"/>
  <c r="AQ1024"/>
  <c r="BB1024"/>
  <c r="BC883"/>
  <c r="AR883"/>
  <c r="AE1042"/>
  <c r="BG1042"/>
  <c r="AV1042"/>
  <c r="B926"/>
  <c r="B924"/>
  <c r="B922"/>
  <c r="B920"/>
  <c r="B925"/>
  <c r="B923"/>
  <c r="B921"/>
  <c r="K983"/>
  <c r="AL983" s="1"/>
  <c r="G983"/>
  <c r="AH983" s="1"/>
  <c r="C983"/>
  <c r="H983"/>
  <c r="AI983" s="1"/>
  <c r="D983"/>
  <c r="I983"/>
  <c r="AJ983" s="1"/>
  <c r="E983"/>
  <c r="AF983" s="1"/>
  <c r="J983"/>
  <c r="AK983" s="1"/>
  <c r="F983"/>
  <c r="AG983" s="1"/>
  <c r="BD942"/>
  <c r="AS942"/>
  <c r="AU938"/>
  <c r="BF938"/>
  <c r="BC967"/>
  <c r="AR967"/>
  <c r="BF969"/>
  <c r="AU969"/>
  <c r="BE966"/>
  <c r="AT966"/>
  <c r="AU966"/>
  <c r="BF966"/>
  <c r="K895"/>
  <c r="AL895" s="1"/>
  <c r="G895"/>
  <c r="AH895" s="1"/>
  <c r="C895"/>
  <c r="I895"/>
  <c r="AJ895" s="1"/>
  <c r="E895"/>
  <c r="AF895" s="1"/>
  <c r="J895"/>
  <c r="AK895" s="1"/>
  <c r="F895"/>
  <c r="AG895" s="1"/>
  <c r="H895"/>
  <c r="AI895" s="1"/>
  <c r="D895"/>
  <c r="B835"/>
  <c r="B833"/>
  <c r="B831"/>
  <c r="B834"/>
  <c r="B830"/>
  <c r="B836"/>
  <c r="B832"/>
  <c r="H778"/>
  <c r="AI778" s="1"/>
  <c r="D778"/>
  <c r="I778"/>
  <c r="AJ778" s="1"/>
  <c r="C778"/>
  <c r="K778"/>
  <c r="AL778" s="1"/>
  <c r="F778"/>
  <c r="AG778" s="1"/>
  <c r="G778"/>
  <c r="AH778" s="1"/>
  <c r="J778"/>
  <c r="AK778" s="1"/>
  <c r="E778"/>
  <c r="AF778" s="1"/>
  <c r="B773"/>
  <c r="B771"/>
  <c r="B769"/>
  <c r="B767"/>
  <c r="B772"/>
  <c r="B768"/>
  <c r="B770"/>
  <c r="AE971"/>
  <c r="AW971"/>
  <c r="BH971"/>
  <c r="AV968"/>
  <c r="BG968"/>
  <c r="BH968"/>
  <c r="AW968"/>
  <c r="BB967"/>
  <c r="AQ967"/>
  <c r="BH967"/>
  <c r="AW967"/>
  <c r="K941"/>
  <c r="AL941" s="1"/>
  <c r="G941"/>
  <c r="AH941" s="1"/>
  <c r="C941"/>
  <c r="I941"/>
  <c r="AJ941" s="1"/>
  <c r="E941"/>
  <c r="AF941" s="1"/>
  <c r="J941"/>
  <c r="AK941" s="1"/>
  <c r="F941"/>
  <c r="AG941" s="1"/>
  <c r="D941"/>
  <c r="H941"/>
  <c r="AI941" s="1"/>
  <c r="BB900"/>
  <c r="AQ900"/>
  <c r="BC900"/>
  <c r="AR900"/>
  <c r="AE896"/>
  <c r="BH896"/>
  <c r="AW896"/>
  <c r="J781"/>
  <c r="AK781" s="1"/>
  <c r="F781"/>
  <c r="AG781" s="1"/>
  <c r="H781"/>
  <c r="AI781" s="1"/>
  <c r="C781"/>
  <c r="K781"/>
  <c r="AL781" s="1"/>
  <c r="E781"/>
  <c r="AF781" s="1"/>
  <c r="G781"/>
  <c r="AH781" s="1"/>
  <c r="D781"/>
  <c r="I781"/>
  <c r="AJ781" s="1"/>
  <c r="BE908"/>
  <c r="AT908"/>
  <c r="AQ908"/>
  <c r="BB908"/>
  <c r="AV894"/>
  <c r="BG894"/>
  <c r="AU894"/>
  <c r="BF894"/>
  <c r="J849"/>
  <c r="AK849" s="1"/>
  <c r="F849"/>
  <c r="AG849" s="1"/>
  <c r="H849"/>
  <c r="AI849" s="1"/>
  <c r="C849"/>
  <c r="K849"/>
  <c r="AL849" s="1"/>
  <c r="E849"/>
  <c r="AF849" s="1"/>
  <c r="G849"/>
  <c r="AH849" s="1"/>
  <c r="D849"/>
  <c r="I849"/>
  <c r="AJ849" s="1"/>
  <c r="B844"/>
  <c r="B842"/>
  <c r="B840"/>
  <c r="B845"/>
  <c r="B843"/>
  <c r="B841"/>
  <c r="B839"/>
  <c r="B709"/>
  <c r="B707"/>
  <c r="B705"/>
  <c r="B710"/>
  <c r="B708"/>
  <c r="B706"/>
  <c r="B704"/>
  <c r="BG1060"/>
  <c r="AV1060"/>
  <c r="AS1060"/>
  <c r="BD1060"/>
  <c r="AQ987"/>
  <c r="BB987"/>
  <c r="H812"/>
  <c r="AI812" s="1"/>
  <c r="D812"/>
  <c r="I812"/>
  <c r="AJ812" s="1"/>
  <c r="C812"/>
  <c r="K812"/>
  <c r="AL812" s="1"/>
  <c r="F812"/>
  <c r="AG812" s="1"/>
  <c r="G812"/>
  <c r="AH812" s="1"/>
  <c r="E812"/>
  <c r="AF812" s="1"/>
  <c r="J812"/>
  <c r="AK812" s="1"/>
  <c r="J813"/>
  <c r="AK813" s="1"/>
  <c r="F813"/>
  <c r="AG813" s="1"/>
  <c r="H813"/>
  <c r="AI813" s="1"/>
  <c r="C813"/>
  <c r="K813"/>
  <c r="AL813" s="1"/>
  <c r="E813"/>
  <c r="AF813" s="1"/>
  <c r="G813"/>
  <c r="AH813" s="1"/>
  <c r="D813"/>
  <c r="I813"/>
  <c r="AJ813" s="1"/>
  <c r="AE898"/>
  <c r="BD898"/>
  <c r="AS898"/>
  <c r="I881"/>
  <c r="AJ881" s="1"/>
  <c r="E881"/>
  <c r="AF881" s="1"/>
  <c r="K881"/>
  <c r="AL881" s="1"/>
  <c r="G881"/>
  <c r="AH881" s="1"/>
  <c r="C881"/>
  <c r="H881"/>
  <c r="AI881" s="1"/>
  <c r="D881"/>
  <c r="J881"/>
  <c r="AK881" s="1"/>
  <c r="F881"/>
  <c r="AG881" s="1"/>
  <c r="K880"/>
  <c r="AL880" s="1"/>
  <c r="G880"/>
  <c r="AH880" s="1"/>
  <c r="C880"/>
  <c r="I880"/>
  <c r="AJ880" s="1"/>
  <c r="E880"/>
  <c r="AF880" s="1"/>
  <c r="J880"/>
  <c r="AK880" s="1"/>
  <c r="F880"/>
  <c r="AG880" s="1"/>
  <c r="D880"/>
  <c r="H880"/>
  <c r="AI880" s="1"/>
  <c r="AU566"/>
  <c r="BF566"/>
  <c r="BC560"/>
  <c r="AR560"/>
  <c r="K542"/>
  <c r="AL542" s="1"/>
  <c r="G542"/>
  <c r="AH542" s="1"/>
  <c r="C542"/>
  <c r="H542"/>
  <c r="AI542" s="1"/>
  <c r="D542"/>
  <c r="J542"/>
  <c r="AK542" s="1"/>
  <c r="E542"/>
  <c r="AF542" s="1"/>
  <c r="F542"/>
  <c r="AG542" s="1"/>
  <c r="I542"/>
  <c r="AJ542" s="1"/>
  <c r="B530"/>
  <c r="B528"/>
  <c r="B526"/>
  <c r="B524"/>
  <c r="B529"/>
  <c r="B527"/>
  <c r="B525"/>
  <c r="K678"/>
  <c r="AL678" s="1"/>
  <c r="G678"/>
  <c r="AH678" s="1"/>
  <c r="C678"/>
  <c r="I678"/>
  <c r="AJ678" s="1"/>
  <c r="E678"/>
  <c r="AF678" s="1"/>
  <c r="J678"/>
  <c r="AK678" s="1"/>
  <c r="F678"/>
  <c r="AG678" s="1"/>
  <c r="H678"/>
  <c r="AI678" s="1"/>
  <c r="D678"/>
  <c r="I683"/>
  <c r="AJ683" s="1"/>
  <c r="E683"/>
  <c r="AF683" s="1"/>
  <c r="J683"/>
  <c r="AK683" s="1"/>
  <c r="D683"/>
  <c r="G683"/>
  <c r="AH683" s="1"/>
  <c r="H683"/>
  <c r="AI683" s="1"/>
  <c r="C683"/>
  <c r="F683"/>
  <c r="AG683" s="1"/>
  <c r="K683"/>
  <c r="AL683" s="1"/>
  <c r="K642"/>
  <c r="AL642" s="1"/>
  <c r="G642"/>
  <c r="AH642" s="1"/>
  <c r="C642"/>
  <c r="I642"/>
  <c r="AJ642" s="1"/>
  <c r="E642"/>
  <c r="AF642" s="1"/>
  <c r="J642"/>
  <c r="AK642" s="1"/>
  <c r="F642"/>
  <c r="AG642" s="1"/>
  <c r="H642"/>
  <c r="AI642" s="1"/>
  <c r="D642"/>
  <c r="K626"/>
  <c r="AL626" s="1"/>
  <c r="G626"/>
  <c r="AH626" s="1"/>
  <c r="C626"/>
  <c r="I626"/>
  <c r="AJ626" s="1"/>
  <c r="E626"/>
  <c r="AF626" s="1"/>
  <c r="J626"/>
  <c r="AK626" s="1"/>
  <c r="F626"/>
  <c r="AG626" s="1"/>
  <c r="D626"/>
  <c r="H626"/>
  <c r="AI626" s="1"/>
  <c r="K610"/>
  <c r="AL610" s="1"/>
  <c r="G610"/>
  <c r="AH610" s="1"/>
  <c r="C610"/>
  <c r="I610"/>
  <c r="AJ610" s="1"/>
  <c r="E610"/>
  <c r="AF610" s="1"/>
  <c r="J610"/>
  <c r="AK610" s="1"/>
  <c r="F610"/>
  <c r="AG610" s="1"/>
  <c r="H610"/>
  <c r="AI610" s="1"/>
  <c r="D610"/>
  <c r="I561"/>
  <c r="AJ561" s="1"/>
  <c r="E561"/>
  <c r="AF561" s="1"/>
  <c r="J561"/>
  <c r="AK561" s="1"/>
  <c r="F561"/>
  <c r="AG561" s="1"/>
  <c r="K561"/>
  <c r="AL561" s="1"/>
  <c r="C561"/>
  <c r="D561"/>
  <c r="G561"/>
  <c r="AH561" s="1"/>
  <c r="H561"/>
  <c r="AI561" s="1"/>
  <c r="I670"/>
  <c r="AJ670" s="1"/>
  <c r="E670"/>
  <c r="AF670" s="1"/>
  <c r="K670"/>
  <c r="AL670" s="1"/>
  <c r="G670"/>
  <c r="AH670" s="1"/>
  <c r="C670"/>
  <c r="H670"/>
  <c r="AI670" s="1"/>
  <c r="D670"/>
  <c r="F670"/>
  <c r="AG670" s="1"/>
  <c r="J670"/>
  <c r="AK670" s="1"/>
  <c r="I634"/>
  <c r="AJ634" s="1"/>
  <c r="E634"/>
  <c r="AF634" s="1"/>
  <c r="K634"/>
  <c r="AL634" s="1"/>
  <c r="G634"/>
  <c r="AH634" s="1"/>
  <c r="C634"/>
  <c r="H634"/>
  <c r="AI634" s="1"/>
  <c r="D634"/>
  <c r="F634"/>
  <c r="AG634" s="1"/>
  <c r="J634"/>
  <c r="AK634" s="1"/>
  <c r="I598"/>
  <c r="AJ598" s="1"/>
  <c r="E598"/>
  <c r="AF598" s="1"/>
  <c r="K598"/>
  <c r="AL598" s="1"/>
  <c r="G598"/>
  <c r="AH598" s="1"/>
  <c r="C598"/>
  <c r="H598"/>
  <c r="AI598" s="1"/>
  <c r="D598"/>
  <c r="F598"/>
  <c r="AG598" s="1"/>
  <c r="J598"/>
  <c r="AK598" s="1"/>
  <c r="BG566"/>
  <c r="AV566"/>
  <c r="K718"/>
  <c r="AL718" s="1"/>
  <c r="G718"/>
  <c r="AH718" s="1"/>
  <c r="C718"/>
  <c r="I718"/>
  <c r="AJ718" s="1"/>
  <c r="D718"/>
  <c r="F718"/>
  <c r="AG718" s="1"/>
  <c r="H718"/>
  <c r="AI718" s="1"/>
  <c r="E718"/>
  <c r="AF718" s="1"/>
  <c r="J718"/>
  <c r="AK718" s="1"/>
  <c r="I719"/>
  <c r="AJ719" s="1"/>
  <c r="E719"/>
  <c r="AF719" s="1"/>
  <c r="J719"/>
  <c r="AK719" s="1"/>
  <c r="D719"/>
  <c r="G719"/>
  <c r="AH719" s="1"/>
  <c r="H719"/>
  <c r="AI719" s="1"/>
  <c r="C719"/>
  <c r="F719"/>
  <c r="AG719" s="1"/>
  <c r="K719"/>
  <c r="AL719" s="1"/>
  <c r="BD677"/>
  <c r="AS677"/>
  <c r="AE663"/>
  <c r="BH663"/>
  <c r="AW663"/>
  <c r="BD659"/>
  <c r="AS659"/>
  <c r="AE645"/>
  <c r="BH645"/>
  <c r="AW645"/>
  <c r="BD641"/>
  <c r="AS641"/>
  <c r="AE627"/>
  <c r="BH627"/>
  <c r="AW627"/>
  <c r="BD623"/>
  <c r="AS623"/>
  <c r="AE609"/>
  <c r="BH609"/>
  <c r="AW609"/>
  <c r="BD605"/>
  <c r="AS605"/>
  <c r="AE591"/>
  <c r="BH591"/>
  <c r="AW591"/>
  <c r="BD587"/>
  <c r="AS587"/>
  <c r="I570"/>
  <c r="AJ570" s="1"/>
  <c r="E570"/>
  <c r="AF570" s="1"/>
  <c r="J570"/>
  <c r="AK570" s="1"/>
  <c r="F570"/>
  <c r="AG570" s="1"/>
  <c r="H570"/>
  <c r="AI570" s="1"/>
  <c r="K570"/>
  <c r="AL570" s="1"/>
  <c r="C570"/>
  <c r="D570"/>
  <c r="G570"/>
  <c r="AH570" s="1"/>
  <c r="AT566"/>
  <c r="BE566"/>
  <c r="BG560"/>
  <c r="AV560"/>
  <c r="I517"/>
  <c r="AJ517" s="1"/>
  <c r="E517"/>
  <c r="AF517" s="1"/>
  <c r="J517"/>
  <c r="AK517" s="1"/>
  <c r="D517"/>
  <c r="K517"/>
  <c r="AL517" s="1"/>
  <c r="F517"/>
  <c r="AG517" s="1"/>
  <c r="G517"/>
  <c r="AH517" s="1"/>
  <c r="C517"/>
  <c r="H517"/>
  <c r="AI517" s="1"/>
  <c r="BE902"/>
  <c r="AT902"/>
  <c r="AQ902"/>
  <c r="BB902"/>
  <c r="K673"/>
  <c r="AL673" s="1"/>
  <c r="G673"/>
  <c r="AH673" s="1"/>
  <c r="C673"/>
  <c r="I673"/>
  <c r="AJ673" s="1"/>
  <c r="E673"/>
  <c r="AF673" s="1"/>
  <c r="J673"/>
  <c r="AK673" s="1"/>
  <c r="F673"/>
  <c r="AG673" s="1"/>
  <c r="D673"/>
  <c r="H673"/>
  <c r="AI673" s="1"/>
  <c r="K633"/>
  <c r="AL633" s="1"/>
  <c r="G633"/>
  <c r="AH633" s="1"/>
  <c r="C633"/>
  <c r="I633"/>
  <c r="AJ633" s="1"/>
  <c r="E633"/>
  <c r="AF633" s="1"/>
  <c r="J633"/>
  <c r="AK633" s="1"/>
  <c r="F633"/>
  <c r="AG633" s="1"/>
  <c r="D633"/>
  <c r="H633"/>
  <c r="AI633" s="1"/>
  <c r="K617"/>
  <c r="AL617" s="1"/>
  <c r="G617"/>
  <c r="AH617" s="1"/>
  <c r="C617"/>
  <c r="I617"/>
  <c r="AJ617" s="1"/>
  <c r="E617"/>
  <c r="AF617" s="1"/>
  <c r="J617"/>
  <c r="AK617" s="1"/>
  <c r="F617"/>
  <c r="AG617" s="1"/>
  <c r="H617"/>
  <c r="AI617" s="1"/>
  <c r="D617"/>
  <c r="K601"/>
  <c r="AL601" s="1"/>
  <c r="G601"/>
  <c r="AH601" s="1"/>
  <c r="C601"/>
  <c r="I601"/>
  <c r="AJ601" s="1"/>
  <c r="E601"/>
  <c r="AF601" s="1"/>
  <c r="J601"/>
  <c r="AK601" s="1"/>
  <c r="F601"/>
  <c r="AG601" s="1"/>
  <c r="D601"/>
  <c r="H601"/>
  <c r="AI601" s="1"/>
  <c r="AE560"/>
  <c r="BH560"/>
  <c r="AW560"/>
  <c r="C447"/>
  <c r="AE665"/>
  <c r="BH665"/>
  <c r="AW665"/>
  <c r="AR647"/>
  <c r="BC647"/>
  <c r="BD647"/>
  <c r="AS647"/>
  <c r="AV629"/>
  <c r="BG629"/>
  <c r="AU629"/>
  <c r="BF629"/>
  <c r="BE611"/>
  <c r="AT611"/>
  <c r="AQ611"/>
  <c r="BB611"/>
  <c r="AE593"/>
  <c r="BH593"/>
  <c r="AW593"/>
  <c r="AE569"/>
  <c r="BH569"/>
  <c r="AW569"/>
  <c r="AE520"/>
  <c r="AW520"/>
  <c r="BH520"/>
  <c r="I501"/>
  <c r="AJ501" s="1"/>
  <c r="E501"/>
  <c r="AF501" s="1"/>
  <c r="G501"/>
  <c r="AH501" s="1"/>
  <c r="H501"/>
  <c r="AI501" s="1"/>
  <c r="C501"/>
  <c r="J501"/>
  <c r="AK501" s="1"/>
  <c r="D501"/>
  <c r="F501"/>
  <c r="AG501" s="1"/>
  <c r="K501"/>
  <c r="AL501" s="1"/>
  <c r="C484"/>
  <c r="C427"/>
  <c r="AV672"/>
  <c r="BG672"/>
  <c r="AU672"/>
  <c r="BF672"/>
  <c r="BE654"/>
  <c r="AT654"/>
  <c r="AQ654"/>
  <c r="BB654"/>
  <c r="AE636"/>
  <c r="BH636"/>
  <c r="AW636"/>
  <c r="AR618"/>
  <c r="BC618"/>
  <c r="BD618"/>
  <c r="AS618"/>
  <c r="AV600"/>
  <c r="BG600"/>
  <c r="AU600"/>
  <c r="BF600"/>
  <c r="BE582"/>
  <c r="AT582"/>
  <c r="AQ582"/>
  <c r="BB582"/>
  <c r="AU555"/>
  <c r="BF555"/>
  <c r="AT555"/>
  <c r="BE555"/>
  <c r="AU548"/>
  <c r="BF548"/>
  <c r="AT548"/>
  <c r="BE548"/>
  <c r="B538"/>
  <c r="B536"/>
  <c r="B534"/>
  <c r="B535"/>
  <c r="B537"/>
  <c r="B539"/>
  <c r="B533"/>
  <c r="BC516"/>
  <c r="AR516"/>
  <c r="BF516"/>
  <c r="AU516"/>
  <c r="C489"/>
  <c r="C473"/>
  <c r="C488"/>
  <c r="C448"/>
  <c r="BC575"/>
  <c r="AR575"/>
  <c r="BD575"/>
  <c r="AS575"/>
  <c r="K553"/>
  <c r="AL553" s="1"/>
  <c r="G553"/>
  <c r="AH553" s="1"/>
  <c r="C553"/>
  <c r="H553"/>
  <c r="AI553" s="1"/>
  <c r="D553"/>
  <c r="F553"/>
  <c r="AG553" s="1"/>
  <c r="I553"/>
  <c r="AJ553" s="1"/>
  <c r="J553"/>
  <c r="AK553" s="1"/>
  <c r="E553"/>
  <c r="AF553" s="1"/>
  <c r="I554"/>
  <c r="AJ554" s="1"/>
  <c r="E554"/>
  <c r="AF554" s="1"/>
  <c r="J554"/>
  <c r="AK554" s="1"/>
  <c r="F554"/>
  <c r="AG554" s="1"/>
  <c r="K554"/>
  <c r="AL554" s="1"/>
  <c r="C554"/>
  <c r="D554"/>
  <c r="G554"/>
  <c r="AH554" s="1"/>
  <c r="H554"/>
  <c r="AI554" s="1"/>
  <c r="BH521"/>
  <c r="AW521"/>
  <c r="BF521"/>
  <c r="AU521"/>
  <c r="BH679"/>
  <c r="AW679"/>
  <c r="BF679"/>
  <c r="AU679"/>
  <c r="AR668"/>
  <c r="BC668"/>
  <c r="BD668"/>
  <c r="AS668"/>
  <c r="AV643"/>
  <c r="BG643"/>
  <c r="AU643"/>
  <c r="BF643"/>
  <c r="AR632"/>
  <c r="BC632"/>
  <c r="BD632"/>
  <c r="AS632"/>
  <c r="AV607"/>
  <c r="BG607"/>
  <c r="AU607"/>
  <c r="BF607"/>
  <c r="AR596"/>
  <c r="BC596"/>
  <c r="BD596"/>
  <c r="AS596"/>
  <c r="AT518"/>
  <c r="BE518"/>
  <c r="AE518"/>
  <c r="AW518"/>
  <c r="BH518"/>
  <c r="AU497"/>
  <c r="BF497"/>
  <c r="BD497"/>
  <c r="AS497"/>
  <c r="C401"/>
  <c r="C365"/>
  <c r="C409"/>
  <c r="B340"/>
  <c r="B338"/>
  <c r="B336"/>
  <c r="B339"/>
  <c r="B337"/>
  <c r="B341"/>
  <c r="B335"/>
  <c r="B268"/>
  <c r="B266"/>
  <c r="B264"/>
  <c r="B269"/>
  <c r="B267"/>
  <c r="B265"/>
  <c r="B263"/>
  <c r="AV661"/>
  <c r="BG661"/>
  <c r="AU661"/>
  <c r="BF661"/>
  <c r="AR650"/>
  <c r="BC650"/>
  <c r="BD650"/>
  <c r="AS650"/>
  <c r="AV625"/>
  <c r="BG625"/>
  <c r="AU625"/>
  <c r="BF625"/>
  <c r="AR614"/>
  <c r="BC614"/>
  <c r="BD614"/>
  <c r="AS614"/>
  <c r="AV589"/>
  <c r="BG589"/>
  <c r="AU589"/>
  <c r="BF589"/>
  <c r="AR578"/>
  <c r="BC578"/>
  <c r="BD578"/>
  <c r="AS578"/>
  <c r="C381"/>
  <c r="BC562"/>
  <c r="AR562"/>
  <c r="AE499"/>
  <c r="BH499"/>
  <c r="AW499"/>
  <c r="C410"/>
  <c r="C376"/>
  <c r="C33"/>
  <c r="C11"/>
  <c r="C463"/>
  <c r="C466"/>
  <c r="C359"/>
  <c r="C183"/>
  <c r="C167"/>
  <c r="C151"/>
  <c r="C111"/>
  <c r="C95"/>
  <c r="C79"/>
  <c r="B7"/>
  <c r="B5"/>
  <c r="B2"/>
  <c r="B8"/>
  <c r="B3"/>
  <c r="B6"/>
  <c r="B4"/>
  <c r="C42"/>
  <c r="C212"/>
  <c r="C22"/>
  <c r="C420"/>
  <c r="C421"/>
  <c r="C194"/>
  <c r="C178"/>
  <c r="C138"/>
  <c r="C122"/>
  <c r="C106"/>
  <c r="C48"/>
  <c r="C60"/>
  <c r="C391"/>
  <c r="C394"/>
  <c r="C332"/>
  <c r="B322"/>
  <c r="B320"/>
  <c r="B318"/>
  <c r="B323"/>
  <c r="B321"/>
  <c r="B319"/>
  <c r="B317"/>
  <c r="C290"/>
  <c r="C291"/>
  <c r="C256"/>
  <c r="C257"/>
  <c r="C222"/>
  <c r="C223"/>
  <c r="C59"/>
  <c r="C21"/>
  <c r="C14"/>
  <c r="C53"/>
  <c r="AP1079"/>
  <c r="BA1079"/>
  <c r="AO1079"/>
  <c r="BC1038"/>
  <c r="AR1038"/>
  <c r="K1025"/>
  <c r="AL1025" s="1"/>
  <c r="G1025"/>
  <c r="AH1025" s="1"/>
  <c r="C1025"/>
  <c r="I1025"/>
  <c r="AJ1025" s="1"/>
  <c r="D1025"/>
  <c r="F1025"/>
  <c r="AG1025" s="1"/>
  <c r="H1025"/>
  <c r="AI1025" s="1"/>
  <c r="J1025"/>
  <c r="AK1025" s="1"/>
  <c r="E1025"/>
  <c r="AF1025" s="1"/>
  <c r="AV1213"/>
  <c r="BG1213"/>
  <c r="BF1213"/>
  <c r="AU1213"/>
  <c r="AE1132"/>
  <c r="AR1132"/>
  <c r="BC1132"/>
  <c r="AP1038"/>
  <c r="BA1038"/>
  <c r="AO1038"/>
  <c r="BB1128"/>
  <c r="AQ1128"/>
  <c r="H1104"/>
  <c r="AI1104" s="1"/>
  <c r="D1104"/>
  <c r="I1104"/>
  <c r="AJ1104" s="1"/>
  <c r="C1104"/>
  <c r="K1104"/>
  <c r="AL1104" s="1"/>
  <c r="F1104"/>
  <c r="AG1104" s="1"/>
  <c r="G1104"/>
  <c r="AH1104" s="1"/>
  <c r="E1104"/>
  <c r="AF1104" s="1"/>
  <c r="J1104"/>
  <c r="AK1104" s="1"/>
  <c r="J1105"/>
  <c r="AK1105" s="1"/>
  <c r="F1105"/>
  <c r="AG1105" s="1"/>
  <c r="H1105"/>
  <c r="AI1105" s="1"/>
  <c r="C1105"/>
  <c r="K1105"/>
  <c r="AL1105" s="1"/>
  <c r="E1105"/>
  <c r="AF1105" s="1"/>
  <c r="G1105"/>
  <c r="AH1105" s="1"/>
  <c r="I1105"/>
  <c r="AJ1105" s="1"/>
  <c r="D1105"/>
  <c r="AV1024"/>
  <c r="BG1024"/>
  <c r="K965"/>
  <c r="AL965" s="1"/>
  <c r="G965"/>
  <c r="AH965" s="1"/>
  <c r="C965"/>
  <c r="J965"/>
  <c r="AK965" s="1"/>
  <c r="E965"/>
  <c r="AF965" s="1"/>
  <c r="H965"/>
  <c r="AI965" s="1"/>
  <c r="I965"/>
  <c r="AJ965" s="1"/>
  <c r="D965"/>
  <c r="F965"/>
  <c r="AG965" s="1"/>
  <c r="B934"/>
  <c r="B932"/>
  <c r="B930"/>
  <c r="B935"/>
  <c r="B933"/>
  <c r="B931"/>
  <c r="B929"/>
  <c r="BG883"/>
  <c r="AV883"/>
  <c r="B871"/>
  <c r="B869"/>
  <c r="B867"/>
  <c r="B872"/>
  <c r="B870"/>
  <c r="B868"/>
  <c r="B866"/>
  <c r="BB1042"/>
  <c r="AQ1042"/>
  <c r="BH1042"/>
  <c r="AW1042"/>
  <c r="K970"/>
  <c r="AL970" s="1"/>
  <c r="G970"/>
  <c r="AH970" s="1"/>
  <c r="C970"/>
  <c r="I970"/>
  <c r="AJ970" s="1"/>
  <c r="E970"/>
  <c r="AF970" s="1"/>
  <c r="D970"/>
  <c r="H970"/>
  <c r="AI970" s="1"/>
  <c r="J970"/>
  <c r="AK970" s="1"/>
  <c r="F970"/>
  <c r="AG970" s="1"/>
  <c r="B962"/>
  <c r="B960"/>
  <c r="B958"/>
  <c r="B956"/>
  <c r="B961"/>
  <c r="B959"/>
  <c r="B957"/>
  <c r="K989"/>
  <c r="AL989" s="1"/>
  <c r="G989"/>
  <c r="AH989" s="1"/>
  <c r="C989"/>
  <c r="H989"/>
  <c r="AI989" s="1"/>
  <c r="D989"/>
  <c r="I989"/>
  <c r="AJ989" s="1"/>
  <c r="E989"/>
  <c r="AF989" s="1"/>
  <c r="F989"/>
  <c r="AG989" s="1"/>
  <c r="J989"/>
  <c r="AK989" s="1"/>
  <c r="I988"/>
  <c r="AJ988" s="1"/>
  <c r="E988"/>
  <c r="AF988" s="1"/>
  <c r="J988"/>
  <c r="AK988" s="1"/>
  <c r="F988"/>
  <c r="AG988" s="1"/>
  <c r="K988"/>
  <c r="AL988" s="1"/>
  <c r="G988"/>
  <c r="AH988" s="1"/>
  <c r="C988"/>
  <c r="H988"/>
  <c r="AI988" s="1"/>
  <c r="D988"/>
  <c r="AU942"/>
  <c r="BF942"/>
  <c r="BE938"/>
  <c r="AT938"/>
  <c r="AQ938"/>
  <c r="BB938"/>
  <c r="K907"/>
  <c r="AL907" s="1"/>
  <c r="G907"/>
  <c r="AH907" s="1"/>
  <c r="C907"/>
  <c r="I907"/>
  <c r="AJ907" s="1"/>
  <c r="E907"/>
  <c r="AF907" s="1"/>
  <c r="J907"/>
  <c r="AK907" s="1"/>
  <c r="F907"/>
  <c r="AG907" s="1"/>
  <c r="D907"/>
  <c r="H907"/>
  <c r="AI907" s="1"/>
  <c r="I904"/>
  <c r="AJ904" s="1"/>
  <c r="E904"/>
  <c r="AF904" s="1"/>
  <c r="K904"/>
  <c r="AL904" s="1"/>
  <c r="G904"/>
  <c r="AH904" s="1"/>
  <c r="C904"/>
  <c r="H904"/>
  <c r="AI904" s="1"/>
  <c r="D904"/>
  <c r="J904"/>
  <c r="AK904" s="1"/>
  <c r="F904"/>
  <c r="AG904" s="1"/>
  <c r="B790"/>
  <c r="B788"/>
  <c r="B786"/>
  <c r="B791"/>
  <c r="B789"/>
  <c r="B787"/>
  <c r="B785"/>
  <c r="BE969"/>
  <c r="AT969"/>
  <c r="BB969"/>
  <c r="AQ969"/>
  <c r="BB966"/>
  <c r="AQ966"/>
  <c r="K893"/>
  <c r="AL893" s="1"/>
  <c r="G893"/>
  <c r="AH893" s="1"/>
  <c r="C893"/>
  <c r="I893"/>
  <c r="AJ893" s="1"/>
  <c r="E893"/>
  <c r="AF893" s="1"/>
  <c r="J893"/>
  <c r="AK893" s="1"/>
  <c r="F893"/>
  <c r="AG893" s="1"/>
  <c r="H893"/>
  <c r="AI893" s="1"/>
  <c r="D893"/>
  <c r="H780"/>
  <c r="AI780" s="1"/>
  <c r="D780"/>
  <c r="I780"/>
  <c r="AJ780" s="1"/>
  <c r="C780"/>
  <c r="K780"/>
  <c r="AL780" s="1"/>
  <c r="F780"/>
  <c r="AG780" s="1"/>
  <c r="G780"/>
  <c r="AH780" s="1"/>
  <c r="E780"/>
  <c r="AF780" s="1"/>
  <c r="J780"/>
  <c r="AK780" s="1"/>
  <c r="B764"/>
  <c r="B762"/>
  <c r="B760"/>
  <c r="B758"/>
  <c r="B763"/>
  <c r="B759"/>
  <c r="B761"/>
  <c r="AR971"/>
  <c r="BC971"/>
  <c r="AS971"/>
  <c r="BD971"/>
  <c r="AE968"/>
  <c r="AR968"/>
  <c r="BC968"/>
  <c r="AT967"/>
  <c r="BE967"/>
  <c r="AS967"/>
  <c r="BD967"/>
  <c r="K939"/>
  <c r="AL939" s="1"/>
  <c r="G939"/>
  <c r="AH939" s="1"/>
  <c r="C939"/>
  <c r="I939"/>
  <c r="AJ939" s="1"/>
  <c r="E939"/>
  <c r="AF939" s="1"/>
  <c r="J939"/>
  <c r="AK939" s="1"/>
  <c r="F939"/>
  <c r="AG939" s="1"/>
  <c r="D939"/>
  <c r="H939"/>
  <c r="AI939" s="1"/>
  <c r="AT900"/>
  <c r="BE900"/>
  <c r="BD896"/>
  <c r="AS896"/>
  <c r="B863"/>
  <c r="B861"/>
  <c r="B859"/>
  <c r="B857"/>
  <c r="B862"/>
  <c r="B860"/>
  <c r="B858"/>
  <c r="J779"/>
  <c r="AK779" s="1"/>
  <c r="F779"/>
  <c r="AG779" s="1"/>
  <c r="H779"/>
  <c r="AI779" s="1"/>
  <c r="C779"/>
  <c r="K779"/>
  <c r="AL779" s="1"/>
  <c r="E779"/>
  <c r="AF779" s="1"/>
  <c r="G779"/>
  <c r="AH779" s="1"/>
  <c r="I779"/>
  <c r="AJ779" s="1"/>
  <c r="D779"/>
  <c r="AE908"/>
  <c r="BH908"/>
  <c r="AW908"/>
  <c r="BE894"/>
  <c r="AT894"/>
  <c r="AQ894"/>
  <c r="BB894"/>
  <c r="H852"/>
  <c r="AI852" s="1"/>
  <c r="D852"/>
  <c r="I852"/>
  <c r="AJ852" s="1"/>
  <c r="C852"/>
  <c r="K852"/>
  <c r="AL852" s="1"/>
  <c r="F852"/>
  <c r="AG852" s="1"/>
  <c r="G852"/>
  <c r="AH852" s="1"/>
  <c r="E852"/>
  <c r="AF852" s="1"/>
  <c r="J852"/>
  <c r="AK852" s="1"/>
  <c r="J854"/>
  <c r="AK854" s="1"/>
  <c r="F854"/>
  <c r="AG854" s="1"/>
  <c r="H854"/>
  <c r="AI854" s="1"/>
  <c r="D854"/>
  <c r="E854"/>
  <c r="AF854" s="1"/>
  <c r="I854"/>
  <c r="AJ854" s="1"/>
  <c r="K854"/>
  <c r="AL854" s="1"/>
  <c r="C854"/>
  <c r="G854"/>
  <c r="AH854" s="1"/>
  <c r="AE1060"/>
  <c r="BC987"/>
  <c r="AR987"/>
  <c r="AT987"/>
  <c r="BE987"/>
  <c r="H818"/>
  <c r="AI818" s="1"/>
  <c r="D818"/>
  <c r="I818"/>
  <c r="AJ818" s="1"/>
  <c r="C818"/>
  <c r="K818"/>
  <c r="AL818" s="1"/>
  <c r="F818"/>
  <c r="AG818" s="1"/>
  <c r="G818"/>
  <c r="AH818" s="1"/>
  <c r="J818"/>
  <c r="AK818" s="1"/>
  <c r="E818"/>
  <c r="AF818" s="1"/>
  <c r="B808"/>
  <c r="B806"/>
  <c r="B804"/>
  <c r="B809"/>
  <c r="B807"/>
  <c r="B805"/>
  <c r="B803"/>
  <c r="BC898"/>
  <c r="AR898"/>
  <c r="AU898"/>
  <c r="BF898"/>
  <c r="I875"/>
  <c r="AJ875" s="1"/>
  <c r="E875"/>
  <c r="AF875" s="1"/>
  <c r="K875"/>
  <c r="AL875" s="1"/>
  <c r="G875"/>
  <c r="AH875" s="1"/>
  <c r="C875"/>
  <c r="H875"/>
  <c r="AI875" s="1"/>
  <c r="D875"/>
  <c r="J875"/>
  <c r="AK875" s="1"/>
  <c r="F875"/>
  <c r="AG875" s="1"/>
  <c r="K878"/>
  <c r="AL878" s="1"/>
  <c r="G878"/>
  <c r="AH878" s="1"/>
  <c r="C878"/>
  <c r="I878"/>
  <c r="AJ878" s="1"/>
  <c r="E878"/>
  <c r="AF878" s="1"/>
  <c r="J878"/>
  <c r="AK878" s="1"/>
  <c r="F878"/>
  <c r="AG878" s="1"/>
  <c r="D878"/>
  <c r="H878"/>
  <c r="AI878" s="1"/>
  <c r="I681"/>
  <c r="AJ681" s="1"/>
  <c r="E681"/>
  <c r="AF681" s="1"/>
  <c r="J681"/>
  <c r="AK681" s="1"/>
  <c r="D681"/>
  <c r="G681"/>
  <c r="AH681" s="1"/>
  <c r="H681"/>
  <c r="AI681" s="1"/>
  <c r="C681"/>
  <c r="K681"/>
  <c r="AL681" s="1"/>
  <c r="F681"/>
  <c r="AG681" s="1"/>
  <c r="K664"/>
  <c r="AL664" s="1"/>
  <c r="G664"/>
  <c r="AH664" s="1"/>
  <c r="C664"/>
  <c r="I664"/>
  <c r="AJ664" s="1"/>
  <c r="E664"/>
  <c r="AF664" s="1"/>
  <c r="J664"/>
  <c r="AK664" s="1"/>
  <c r="F664"/>
  <c r="AG664" s="1"/>
  <c r="H664"/>
  <c r="AI664" s="1"/>
  <c r="D664"/>
  <c r="K624"/>
  <c r="AL624" s="1"/>
  <c r="G624"/>
  <c r="AH624" s="1"/>
  <c r="C624"/>
  <c r="I624"/>
  <c r="AJ624" s="1"/>
  <c r="E624"/>
  <c r="AF624" s="1"/>
  <c r="J624"/>
  <c r="AK624" s="1"/>
  <c r="F624"/>
  <c r="AG624" s="1"/>
  <c r="H624"/>
  <c r="AI624" s="1"/>
  <c r="D624"/>
  <c r="K608"/>
  <c r="AL608" s="1"/>
  <c r="G608"/>
  <c r="AH608" s="1"/>
  <c r="C608"/>
  <c r="I608"/>
  <c r="AJ608" s="1"/>
  <c r="E608"/>
  <c r="AF608" s="1"/>
  <c r="J608"/>
  <c r="AK608" s="1"/>
  <c r="F608"/>
  <c r="AG608" s="1"/>
  <c r="D608"/>
  <c r="H608"/>
  <c r="AI608" s="1"/>
  <c r="K592"/>
  <c r="AL592" s="1"/>
  <c r="G592"/>
  <c r="AH592" s="1"/>
  <c r="C592"/>
  <c r="I592"/>
  <c r="AJ592" s="1"/>
  <c r="E592"/>
  <c r="AF592" s="1"/>
  <c r="J592"/>
  <c r="AK592" s="1"/>
  <c r="F592"/>
  <c r="AG592" s="1"/>
  <c r="H592"/>
  <c r="AI592" s="1"/>
  <c r="D592"/>
  <c r="I674"/>
  <c r="AJ674" s="1"/>
  <c r="E674"/>
  <c r="AF674" s="1"/>
  <c r="K674"/>
  <c r="AL674" s="1"/>
  <c r="G674"/>
  <c r="AH674" s="1"/>
  <c r="C674"/>
  <c r="H674"/>
  <c r="AI674" s="1"/>
  <c r="D674"/>
  <c r="F674"/>
  <c r="AG674" s="1"/>
  <c r="J674"/>
  <c r="AK674" s="1"/>
  <c r="I638"/>
  <c r="AJ638" s="1"/>
  <c r="E638"/>
  <c r="AF638" s="1"/>
  <c r="K638"/>
  <c r="AL638" s="1"/>
  <c r="G638"/>
  <c r="AH638" s="1"/>
  <c r="C638"/>
  <c r="H638"/>
  <c r="AI638" s="1"/>
  <c r="D638"/>
  <c r="F638"/>
  <c r="AG638" s="1"/>
  <c r="J638"/>
  <c r="AK638" s="1"/>
  <c r="I602"/>
  <c r="AJ602" s="1"/>
  <c r="E602"/>
  <c r="AF602" s="1"/>
  <c r="K602"/>
  <c r="AL602" s="1"/>
  <c r="G602"/>
  <c r="AH602" s="1"/>
  <c r="C602"/>
  <c r="H602"/>
  <c r="AI602" s="1"/>
  <c r="D602"/>
  <c r="F602"/>
  <c r="AG602" s="1"/>
  <c r="J602"/>
  <c r="AK602" s="1"/>
  <c r="K573"/>
  <c r="AL573" s="1"/>
  <c r="G573"/>
  <c r="AH573" s="1"/>
  <c r="C573"/>
  <c r="H573"/>
  <c r="AI573" s="1"/>
  <c r="D573"/>
  <c r="I573"/>
  <c r="AJ573" s="1"/>
  <c r="J573"/>
  <c r="AK573" s="1"/>
  <c r="E573"/>
  <c r="AF573" s="1"/>
  <c r="F573"/>
  <c r="AG573" s="1"/>
  <c r="K544"/>
  <c r="AL544" s="1"/>
  <c r="G544"/>
  <c r="AH544" s="1"/>
  <c r="C544"/>
  <c r="H544"/>
  <c r="AI544" s="1"/>
  <c r="D544"/>
  <c r="I544"/>
  <c r="AJ544" s="1"/>
  <c r="J544"/>
  <c r="AK544" s="1"/>
  <c r="E544"/>
  <c r="AF544" s="1"/>
  <c r="F544"/>
  <c r="AG544" s="1"/>
  <c r="K716"/>
  <c r="AL716" s="1"/>
  <c r="G716"/>
  <c r="AH716" s="1"/>
  <c r="C716"/>
  <c r="I716"/>
  <c r="AJ716" s="1"/>
  <c r="D716"/>
  <c r="F716"/>
  <c r="AG716" s="1"/>
  <c r="H716"/>
  <c r="AI716" s="1"/>
  <c r="E716"/>
  <c r="AF716" s="1"/>
  <c r="J716"/>
  <c r="AK716" s="1"/>
  <c r="I717"/>
  <c r="AJ717" s="1"/>
  <c r="E717"/>
  <c r="AF717" s="1"/>
  <c r="J717"/>
  <c r="AK717" s="1"/>
  <c r="D717"/>
  <c r="G717"/>
  <c r="AH717" s="1"/>
  <c r="H717"/>
  <c r="AI717" s="1"/>
  <c r="C717"/>
  <c r="K717"/>
  <c r="AL717" s="1"/>
  <c r="F717"/>
  <c r="AG717" s="1"/>
  <c r="AU677"/>
  <c r="BF677"/>
  <c r="BD663"/>
  <c r="AS663"/>
  <c r="AU659"/>
  <c r="BF659"/>
  <c r="BD645"/>
  <c r="AS645"/>
  <c r="AU641"/>
  <c r="BF641"/>
  <c r="BD627"/>
  <c r="AS627"/>
  <c r="AU623"/>
  <c r="BF623"/>
  <c r="BD609"/>
  <c r="AS609"/>
  <c r="AU605"/>
  <c r="BF605"/>
  <c r="BD591"/>
  <c r="AS591"/>
  <c r="AU587"/>
  <c r="BF587"/>
  <c r="AE566"/>
  <c r="BH566"/>
  <c r="AW566"/>
  <c r="I519"/>
  <c r="AJ519" s="1"/>
  <c r="E519"/>
  <c r="AF519" s="1"/>
  <c r="J519"/>
  <c r="AK519" s="1"/>
  <c r="D519"/>
  <c r="K519"/>
  <c r="AL519" s="1"/>
  <c r="F519"/>
  <c r="AG519" s="1"/>
  <c r="G519"/>
  <c r="AH519" s="1"/>
  <c r="H519"/>
  <c r="AI519" s="1"/>
  <c r="C519"/>
  <c r="AE902"/>
  <c r="BH902"/>
  <c r="AW902"/>
  <c r="K671"/>
  <c r="AL671" s="1"/>
  <c r="G671"/>
  <c r="AH671" s="1"/>
  <c r="C671"/>
  <c r="I671"/>
  <c r="AJ671" s="1"/>
  <c r="E671"/>
  <c r="AF671" s="1"/>
  <c r="J671"/>
  <c r="AK671" s="1"/>
  <c r="F671"/>
  <c r="AG671" s="1"/>
  <c r="H671"/>
  <c r="AI671" s="1"/>
  <c r="D671"/>
  <c r="K655"/>
  <c r="AL655" s="1"/>
  <c r="G655"/>
  <c r="AH655" s="1"/>
  <c r="C655"/>
  <c r="I655"/>
  <c r="AJ655" s="1"/>
  <c r="E655"/>
  <c r="AF655" s="1"/>
  <c r="J655"/>
  <c r="AK655" s="1"/>
  <c r="F655"/>
  <c r="AG655" s="1"/>
  <c r="D655"/>
  <c r="H655"/>
  <c r="AI655" s="1"/>
  <c r="K615"/>
  <c r="AL615" s="1"/>
  <c r="G615"/>
  <c r="AH615" s="1"/>
  <c r="C615"/>
  <c r="I615"/>
  <c r="AJ615" s="1"/>
  <c r="E615"/>
  <c r="AF615" s="1"/>
  <c r="J615"/>
  <c r="AK615" s="1"/>
  <c r="F615"/>
  <c r="AG615" s="1"/>
  <c r="D615"/>
  <c r="H615"/>
  <c r="AI615" s="1"/>
  <c r="K599"/>
  <c r="AL599" s="1"/>
  <c r="G599"/>
  <c r="AH599" s="1"/>
  <c r="C599"/>
  <c r="I599"/>
  <c r="AJ599" s="1"/>
  <c r="E599"/>
  <c r="AF599" s="1"/>
  <c r="J599"/>
  <c r="AK599" s="1"/>
  <c r="F599"/>
  <c r="AG599" s="1"/>
  <c r="H599"/>
  <c r="AI599" s="1"/>
  <c r="D599"/>
  <c r="K583"/>
  <c r="AL583" s="1"/>
  <c r="G583"/>
  <c r="AH583" s="1"/>
  <c r="C583"/>
  <c r="I583"/>
  <c r="AJ583" s="1"/>
  <c r="E583"/>
  <c r="AF583" s="1"/>
  <c r="J583"/>
  <c r="AK583" s="1"/>
  <c r="F583"/>
  <c r="AG583" s="1"/>
  <c r="D583"/>
  <c r="H583"/>
  <c r="AI583" s="1"/>
  <c r="BD560"/>
  <c r="AS560"/>
  <c r="I547"/>
  <c r="AJ547" s="1"/>
  <c r="E547"/>
  <c r="AF547" s="1"/>
  <c r="J547"/>
  <c r="AK547" s="1"/>
  <c r="F547"/>
  <c r="AG547" s="1"/>
  <c r="K547"/>
  <c r="AL547" s="1"/>
  <c r="C547"/>
  <c r="D547"/>
  <c r="G547"/>
  <c r="AH547" s="1"/>
  <c r="H547"/>
  <c r="AI547" s="1"/>
  <c r="AR665"/>
  <c r="BC665"/>
  <c r="BD665"/>
  <c r="AS665"/>
  <c r="AV647"/>
  <c r="BG647"/>
  <c r="AU647"/>
  <c r="BF647"/>
  <c r="BE629"/>
  <c r="AT629"/>
  <c r="AQ629"/>
  <c r="BB629"/>
  <c r="AE611"/>
  <c r="BH611"/>
  <c r="AW611"/>
  <c r="AR593"/>
  <c r="BC593"/>
  <c r="BD593"/>
  <c r="AS593"/>
  <c r="AQ569"/>
  <c r="BB569"/>
  <c r="BD569"/>
  <c r="AS569"/>
  <c r="BG520"/>
  <c r="AV520"/>
  <c r="BD520"/>
  <c r="AS520"/>
  <c r="K502"/>
  <c r="AL502" s="1"/>
  <c r="G502"/>
  <c r="AH502" s="1"/>
  <c r="C502"/>
  <c r="F502"/>
  <c r="AG502" s="1"/>
  <c r="H502"/>
  <c r="AI502" s="1"/>
  <c r="I502"/>
  <c r="AJ502" s="1"/>
  <c r="D502"/>
  <c r="E502"/>
  <c r="AF502" s="1"/>
  <c r="J502"/>
  <c r="AK502" s="1"/>
  <c r="C482"/>
  <c r="C457"/>
  <c r="C429"/>
  <c r="BE672"/>
  <c r="AT672"/>
  <c r="AQ672"/>
  <c r="BB672"/>
  <c r="AE654"/>
  <c r="BH654"/>
  <c r="AW654"/>
  <c r="AR636"/>
  <c r="BC636"/>
  <c r="BD636"/>
  <c r="AS636"/>
  <c r="AV618"/>
  <c r="BG618"/>
  <c r="AU618"/>
  <c r="BF618"/>
  <c r="BE600"/>
  <c r="AT600"/>
  <c r="AQ600"/>
  <c r="BB600"/>
  <c r="AE582"/>
  <c r="BH582"/>
  <c r="AW582"/>
  <c r="AE555"/>
  <c r="BH555"/>
  <c r="AW555"/>
  <c r="AE548"/>
  <c r="BH548"/>
  <c r="AW548"/>
  <c r="AE516"/>
  <c r="AW516"/>
  <c r="BH516"/>
  <c r="C471"/>
  <c r="AQ575"/>
  <c r="BB575"/>
  <c r="BE521"/>
  <c r="AT521"/>
  <c r="AU575"/>
  <c r="BF575"/>
  <c r="I552"/>
  <c r="AJ552" s="1"/>
  <c r="E552"/>
  <c r="AF552" s="1"/>
  <c r="J552"/>
  <c r="AK552" s="1"/>
  <c r="F552"/>
  <c r="AG552" s="1"/>
  <c r="D552"/>
  <c r="G552"/>
  <c r="AH552" s="1"/>
  <c r="H552"/>
  <c r="AI552" s="1"/>
  <c r="K552"/>
  <c r="AL552" s="1"/>
  <c r="C552"/>
  <c r="AR521"/>
  <c r="BC521"/>
  <c r="AQ521"/>
  <c r="BB521"/>
  <c r="C375"/>
  <c r="BE679"/>
  <c r="AT679"/>
  <c r="AV679"/>
  <c r="BG679"/>
  <c r="AV668"/>
  <c r="BG668"/>
  <c r="AU668"/>
  <c r="BF668"/>
  <c r="BE643"/>
  <c r="AT643"/>
  <c r="AQ643"/>
  <c r="BB643"/>
  <c r="AV632"/>
  <c r="BG632"/>
  <c r="AU632"/>
  <c r="BF632"/>
  <c r="BE607"/>
  <c r="AT607"/>
  <c r="AQ607"/>
  <c r="BB607"/>
  <c r="AV596"/>
  <c r="BG596"/>
  <c r="AU596"/>
  <c r="BF596"/>
  <c r="BG518"/>
  <c r="AV518"/>
  <c r="BD518"/>
  <c r="AS518"/>
  <c r="AQ497"/>
  <c r="BB497"/>
  <c r="C399"/>
  <c r="C363"/>
  <c r="BG499"/>
  <c r="AV499"/>
  <c r="C413"/>
  <c r="BE661"/>
  <c r="AT661"/>
  <c r="AQ661"/>
  <c r="BB661"/>
  <c r="AV650"/>
  <c r="BG650"/>
  <c r="AU650"/>
  <c r="BF650"/>
  <c r="BE625"/>
  <c r="AT625"/>
  <c r="AQ625"/>
  <c r="BB625"/>
  <c r="AV614"/>
  <c r="BG614"/>
  <c r="AU614"/>
  <c r="BF614"/>
  <c r="BE589"/>
  <c r="AT589"/>
  <c r="AQ589"/>
  <c r="BB589"/>
  <c r="AV578"/>
  <c r="BG578"/>
  <c r="AU578"/>
  <c r="BF578"/>
  <c r="C349"/>
  <c r="B241"/>
  <c r="B239"/>
  <c r="B237"/>
  <c r="B242"/>
  <c r="B238"/>
  <c r="B240"/>
  <c r="B236"/>
  <c r="AU562"/>
  <c r="BF562"/>
  <c r="AT562"/>
  <c r="BE562"/>
  <c r="AU499"/>
  <c r="BF499"/>
  <c r="BD499"/>
  <c r="AS499"/>
  <c r="C408"/>
  <c r="C374"/>
  <c r="C26"/>
  <c r="C461"/>
  <c r="C464"/>
  <c r="C355"/>
  <c r="C358"/>
  <c r="C205"/>
  <c r="C165"/>
  <c r="C149"/>
  <c r="C133"/>
  <c r="C93"/>
  <c r="C77"/>
  <c r="C70"/>
  <c r="C34"/>
  <c r="C210"/>
  <c r="C214"/>
  <c r="C43"/>
  <c r="C15"/>
  <c r="C418"/>
  <c r="C419"/>
  <c r="C192"/>
  <c r="C176"/>
  <c r="C160"/>
  <c r="C120"/>
  <c r="C104"/>
  <c r="C88"/>
  <c r="C393"/>
  <c r="C392"/>
  <c r="C330"/>
  <c r="C331"/>
  <c r="C296"/>
  <c r="B286"/>
  <c r="B284"/>
  <c r="B282"/>
  <c r="B287"/>
  <c r="B285"/>
  <c r="B283"/>
  <c r="B281"/>
  <c r="C254"/>
  <c r="C255"/>
  <c r="C220"/>
  <c r="C221"/>
  <c r="C57"/>
  <c r="C12"/>
  <c r="C209"/>
  <c r="AP1056"/>
  <c r="BA1056"/>
  <c r="AO1056"/>
  <c r="I1041"/>
  <c r="AJ1041" s="1"/>
  <c r="E1041"/>
  <c r="AF1041" s="1"/>
  <c r="K1041"/>
  <c r="AL1041" s="1"/>
  <c r="F1041"/>
  <c r="AG1041" s="1"/>
  <c r="G1041"/>
  <c r="AH1041" s="1"/>
  <c r="H1041"/>
  <c r="AI1041" s="1"/>
  <c r="J1041"/>
  <c r="AK1041" s="1"/>
  <c r="C1041"/>
  <c r="D1041"/>
  <c r="AW1038"/>
  <c r="BH1038"/>
  <c r="BE1213"/>
  <c r="AT1213"/>
  <c r="BB1213"/>
  <c r="AQ1213"/>
  <c r="BD1132"/>
  <c r="AS1132"/>
  <c r="BE1132"/>
  <c r="AT1132"/>
  <c r="AU1132"/>
  <c r="BF1132"/>
  <c r="AV1128"/>
  <c r="BG1128"/>
  <c r="BH1128"/>
  <c r="AW1128"/>
  <c r="H1102"/>
  <c r="AI1102" s="1"/>
  <c r="D1102"/>
  <c r="I1102"/>
  <c r="AJ1102" s="1"/>
  <c r="C1102"/>
  <c r="K1102"/>
  <c r="AL1102" s="1"/>
  <c r="F1102"/>
  <c r="AG1102" s="1"/>
  <c r="G1102"/>
  <c r="AH1102" s="1"/>
  <c r="E1102"/>
  <c r="AF1102" s="1"/>
  <c r="J1102"/>
  <c r="AK1102" s="1"/>
  <c r="J1103"/>
  <c r="AK1103" s="1"/>
  <c r="F1103"/>
  <c r="AG1103" s="1"/>
  <c r="H1103"/>
  <c r="AI1103" s="1"/>
  <c r="C1103"/>
  <c r="K1103"/>
  <c r="AL1103" s="1"/>
  <c r="E1103"/>
  <c r="AF1103" s="1"/>
  <c r="G1103"/>
  <c r="AH1103" s="1"/>
  <c r="D1103"/>
  <c r="I1103"/>
  <c r="AJ1103" s="1"/>
  <c r="AR1024"/>
  <c r="BC1024"/>
  <c r="AE1024"/>
  <c r="BD892"/>
  <c r="AS892"/>
  <c r="BC1042"/>
  <c r="AR1042"/>
  <c r="AS1042"/>
  <c r="BD1042"/>
  <c r="B997"/>
  <c r="B995"/>
  <c r="B993"/>
  <c r="B998"/>
  <c r="B996"/>
  <c r="B994"/>
  <c r="B992"/>
  <c r="BD883"/>
  <c r="AS883"/>
  <c r="K985"/>
  <c r="AL985" s="1"/>
  <c r="G985"/>
  <c r="AH985" s="1"/>
  <c r="C985"/>
  <c r="H985"/>
  <c r="AI985" s="1"/>
  <c r="D985"/>
  <c r="I985"/>
  <c r="AJ985" s="1"/>
  <c r="E985"/>
  <c r="AF985" s="1"/>
  <c r="F985"/>
  <c r="AG985" s="1"/>
  <c r="J985"/>
  <c r="AK985" s="1"/>
  <c r="I986"/>
  <c r="AJ986" s="1"/>
  <c r="E986"/>
  <c r="AF986" s="1"/>
  <c r="J986"/>
  <c r="AK986" s="1"/>
  <c r="F986"/>
  <c r="AG986" s="1"/>
  <c r="K986"/>
  <c r="AL986" s="1"/>
  <c r="G986"/>
  <c r="AH986" s="1"/>
  <c r="C986"/>
  <c r="H986"/>
  <c r="AI986" s="1"/>
  <c r="D986"/>
  <c r="B953"/>
  <c r="B951"/>
  <c r="B949"/>
  <c r="B947"/>
  <c r="B952"/>
  <c r="B950"/>
  <c r="B948"/>
  <c r="BE942"/>
  <c r="AT942"/>
  <c r="AQ942"/>
  <c r="BB942"/>
  <c r="AE938"/>
  <c r="BH938"/>
  <c r="AW938"/>
  <c r="K905"/>
  <c r="AL905" s="1"/>
  <c r="G905"/>
  <c r="AH905" s="1"/>
  <c r="C905"/>
  <c r="I905"/>
  <c r="AJ905" s="1"/>
  <c r="E905"/>
  <c r="AF905" s="1"/>
  <c r="J905"/>
  <c r="AK905" s="1"/>
  <c r="F905"/>
  <c r="AG905" s="1"/>
  <c r="D905"/>
  <c r="H905"/>
  <c r="AI905" s="1"/>
  <c r="I940"/>
  <c r="AJ940" s="1"/>
  <c r="E940"/>
  <c r="AF940" s="1"/>
  <c r="K940"/>
  <c r="AL940" s="1"/>
  <c r="G940"/>
  <c r="AH940" s="1"/>
  <c r="C940"/>
  <c r="H940"/>
  <c r="AI940" s="1"/>
  <c r="D940"/>
  <c r="J940"/>
  <c r="AK940" s="1"/>
  <c r="F940"/>
  <c r="AG940" s="1"/>
  <c r="B1052"/>
  <c r="B1050"/>
  <c r="B1048"/>
  <c r="B1046"/>
  <c r="B1051"/>
  <c r="B1049"/>
  <c r="B1047"/>
  <c r="AE969"/>
  <c r="AW969"/>
  <c r="BH969"/>
  <c r="AV966"/>
  <c r="BG966"/>
  <c r="BH966"/>
  <c r="AW966"/>
  <c r="J899"/>
  <c r="AK899" s="1"/>
  <c r="F899"/>
  <c r="AG899" s="1"/>
  <c r="H899"/>
  <c r="AI899" s="1"/>
  <c r="D899"/>
  <c r="I899"/>
  <c r="AJ899" s="1"/>
  <c r="E899"/>
  <c r="AF899" s="1"/>
  <c r="G899"/>
  <c r="AH899" s="1"/>
  <c r="K899"/>
  <c r="AL899" s="1"/>
  <c r="C899"/>
  <c r="H782"/>
  <c r="AI782" s="1"/>
  <c r="D782"/>
  <c r="I782"/>
  <c r="AJ782" s="1"/>
  <c r="C782"/>
  <c r="K782"/>
  <c r="AL782" s="1"/>
  <c r="F782"/>
  <c r="AG782" s="1"/>
  <c r="G782"/>
  <c r="AH782" s="1"/>
  <c r="J782"/>
  <c r="AK782" s="1"/>
  <c r="E782"/>
  <c r="AF782" s="1"/>
  <c r="B755"/>
  <c r="B753"/>
  <c r="B751"/>
  <c r="B749"/>
  <c r="B752"/>
  <c r="B750"/>
  <c r="B754"/>
  <c r="BF971"/>
  <c r="AU971"/>
  <c r="BE968"/>
  <c r="AT968"/>
  <c r="AU968"/>
  <c r="BF968"/>
  <c r="AU967"/>
  <c r="BF967"/>
  <c r="AP900"/>
  <c r="BA900"/>
  <c r="AU896"/>
  <c r="BF896"/>
  <c r="J777"/>
  <c r="AK777" s="1"/>
  <c r="F777"/>
  <c r="AG777" s="1"/>
  <c r="H777"/>
  <c r="AI777" s="1"/>
  <c r="C777"/>
  <c r="K777"/>
  <c r="AL777" s="1"/>
  <c r="E777"/>
  <c r="AF777" s="1"/>
  <c r="G777"/>
  <c r="AH777" s="1"/>
  <c r="D777"/>
  <c r="I777"/>
  <c r="AJ777" s="1"/>
  <c r="AV908"/>
  <c r="BG908"/>
  <c r="BD908"/>
  <c r="AS908"/>
  <c r="AE894"/>
  <c r="BH894"/>
  <c r="AW894"/>
  <c r="H850"/>
  <c r="AI850" s="1"/>
  <c r="D850"/>
  <c r="I850"/>
  <c r="AJ850" s="1"/>
  <c r="C850"/>
  <c r="K850"/>
  <c r="AL850" s="1"/>
  <c r="F850"/>
  <c r="AG850" s="1"/>
  <c r="G850"/>
  <c r="AH850" s="1"/>
  <c r="J850"/>
  <c r="AK850" s="1"/>
  <c r="E850"/>
  <c r="AF850" s="1"/>
  <c r="J853"/>
  <c r="AK853" s="1"/>
  <c r="F853"/>
  <c r="AG853" s="1"/>
  <c r="H853"/>
  <c r="AI853" s="1"/>
  <c r="C853"/>
  <c r="K853"/>
  <c r="AL853" s="1"/>
  <c r="E853"/>
  <c r="AF853" s="1"/>
  <c r="G853"/>
  <c r="AH853" s="1"/>
  <c r="D853"/>
  <c r="I853"/>
  <c r="AJ853" s="1"/>
  <c r="B746"/>
  <c r="B744"/>
  <c r="B742"/>
  <c r="B740"/>
  <c r="B743"/>
  <c r="B745"/>
  <c r="B741"/>
  <c r="BC1060"/>
  <c r="AR1060"/>
  <c r="AU1060"/>
  <c r="BF1060"/>
  <c r="BG987"/>
  <c r="AV987"/>
  <c r="AE987"/>
  <c r="BH987"/>
  <c r="AW987"/>
  <c r="H816"/>
  <c r="AI816" s="1"/>
  <c r="D816"/>
  <c r="I816"/>
  <c r="AJ816" s="1"/>
  <c r="C816"/>
  <c r="K816"/>
  <c r="AL816" s="1"/>
  <c r="F816"/>
  <c r="AG816" s="1"/>
  <c r="G816"/>
  <c r="AH816" s="1"/>
  <c r="E816"/>
  <c r="AF816" s="1"/>
  <c r="J816"/>
  <c r="AK816" s="1"/>
  <c r="J817"/>
  <c r="AK817" s="1"/>
  <c r="F817"/>
  <c r="AG817" s="1"/>
  <c r="H817"/>
  <c r="AI817" s="1"/>
  <c r="C817"/>
  <c r="K817"/>
  <c r="AL817" s="1"/>
  <c r="E817"/>
  <c r="AF817" s="1"/>
  <c r="G817"/>
  <c r="AH817" s="1"/>
  <c r="D817"/>
  <c r="I817"/>
  <c r="AJ817" s="1"/>
  <c r="B701"/>
  <c r="B699"/>
  <c r="B697"/>
  <c r="B695"/>
  <c r="B698"/>
  <c r="B696"/>
  <c r="B700"/>
  <c r="BG898"/>
  <c r="AV898"/>
  <c r="AQ898"/>
  <c r="BB898"/>
  <c r="I877"/>
  <c r="AJ877" s="1"/>
  <c r="E877"/>
  <c r="AF877" s="1"/>
  <c r="K877"/>
  <c r="AL877" s="1"/>
  <c r="G877"/>
  <c r="AH877" s="1"/>
  <c r="C877"/>
  <c r="H877"/>
  <c r="AI877" s="1"/>
  <c r="D877"/>
  <c r="F877"/>
  <c r="AG877" s="1"/>
  <c r="J877"/>
  <c r="AK877" s="1"/>
  <c r="K876"/>
  <c r="AL876" s="1"/>
  <c r="G876"/>
  <c r="AH876" s="1"/>
  <c r="C876"/>
  <c r="I876"/>
  <c r="AJ876" s="1"/>
  <c r="E876"/>
  <c r="AF876" s="1"/>
  <c r="J876"/>
  <c r="AK876" s="1"/>
  <c r="F876"/>
  <c r="AG876" s="1"/>
  <c r="H876"/>
  <c r="AI876" s="1"/>
  <c r="D876"/>
  <c r="K682"/>
  <c r="AL682" s="1"/>
  <c r="G682"/>
  <c r="AH682" s="1"/>
  <c r="C682"/>
  <c r="I682"/>
  <c r="AJ682" s="1"/>
  <c r="D682"/>
  <c r="F682"/>
  <c r="AG682" s="1"/>
  <c r="H682"/>
  <c r="AI682" s="1"/>
  <c r="E682"/>
  <c r="AF682" s="1"/>
  <c r="J682"/>
  <c r="AK682" s="1"/>
  <c r="K662"/>
  <c r="AL662" s="1"/>
  <c r="G662"/>
  <c r="AH662" s="1"/>
  <c r="C662"/>
  <c r="I662"/>
  <c r="AJ662" s="1"/>
  <c r="E662"/>
  <c r="AF662" s="1"/>
  <c r="J662"/>
  <c r="AK662" s="1"/>
  <c r="F662"/>
  <c r="AG662" s="1"/>
  <c r="D662"/>
  <c r="H662"/>
  <c r="AI662" s="1"/>
  <c r="K646"/>
  <c r="AL646" s="1"/>
  <c r="G646"/>
  <c r="AH646" s="1"/>
  <c r="C646"/>
  <c r="I646"/>
  <c r="AJ646" s="1"/>
  <c r="E646"/>
  <c r="AF646" s="1"/>
  <c r="J646"/>
  <c r="AK646" s="1"/>
  <c r="F646"/>
  <c r="AG646" s="1"/>
  <c r="H646"/>
  <c r="AI646" s="1"/>
  <c r="D646"/>
  <c r="K606"/>
  <c r="AL606" s="1"/>
  <c r="G606"/>
  <c r="AH606" s="1"/>
  <c r="C606"/>
  <c r="I606"/>
  <c r="AJ606" s="1"/>
  <c r="E606"/>
  <c r="AF606" s="1"/>
  <c r="J606"/>
  <c r="AK606" s="1"/>
  <c r="F606"/>
  <c r="AG606" s="1"/>
  <c r="H606"/>
  <c r="AI606" s="1"/>
  <c r="D606"/>
  <c r="K590"/>
  <c r="AL590" s="1"/>
  <c r="G590"/>
  <c r="AH590" s="1"/>
  <c r="C590"/>
  <c r="I590"/>
  <c r="AJ590" s="1"/>
  <c r="E590"/>
  <c r="AF590" s="1"/>
  <c r="J590"/>
  <c r="AK590" s="1"/>
  <c r="F590"/>
  <c r="AG590" s="1"/>
  <c r="D590"/>
  <c r="H590"/>
  <c r="AI590" s="1"/>
  <c r="I565"/>
  <c r="AJ565" s="1"/>
  <c r="E565"/>
  <c r="AF565" s="1"/>
  <c r="J565"/>
  <c r="AK565" s="1"/>
  <c r="F565"/>
  <c r="AG565" s="1"/>
  <c r="G565"/>
  <c r="AH565" s="1"/>
  <c r="H565"/>
  <c r="AI565" s="1"/>
  <c r="K565"/>
  <c r="AL565" s="1"/>
  <c r="C565"/>
  <c r="D565"/>
  <c r="I652"/>
  <c r="AJ652" s="1"/>
  <c r="E652"/>
  <c r="AF652" s="1"/>
  <c r="K652"/>
  <c r="AL652" s="1"/>
  <c r="G652"/>
  <c r="AH652" s="1"/>
  <c r="C652"/>
  <c r="H652"/>
  <c r="AI652" s="1"/>
  <c r="D652"/>
  <c r="F652"/>
  <c r="AG652" s="1"/>
  <c r="J652"/>
  <c r="AK652" s="1"/>
  <c r="I616"/>
  <c r="AJ616" s="1"/>
  <c r="E616"/>
  <c r="AF616" s="1"/>
  <c r="K616"/>
  <c r="AL616" s="1"/>
  <c r="G616"/>
  <c r="AH616" s="1"/>
  <c r="C616"/>
  <c r="H616"/>
  <c r="AI616" s="1"/>
  <c r="D616"/>
  <c r="F616"/>
  <c r="AG616" s="1"/>
  <c r="J616"/>
  <c r="AK616" s="1"/>
  <c r="I580"/>
  <c r="AJ580" s="1"/>
  <c r="E580"/>
  <c r="AF580" s="1"/>
  <c r="K580"/>
  <c r="AL580" s="1"/>
  <c r="G580"/>
  <c r="AH580" s="1"/>
  <c r="C580"/>
  <c r="H580"/>
  <c r="AI580" s="1"/>
  <c r="D580"/>
  <c r="F580"/>
  <c r="AG580" s="1"/>
  <c r="J580"/>
  <c r="AK580" s="1"/>
  <c r="AU560"/>
  <c r="BF560"/>
  <c r="B727"/>
  <c r="B725"/>
  <c r="B723"/>
  <c r="B726"/>
  <c r="B722"/>
  <c r="B728"/>
  <c r="B724"/>
  <c r="K714"/>
  <c r="AL714" s="1"/>
  <c r="G714"/>
  <c r="AH714" s="1"/>
  <c r="C714"/>
  <c r="I714"/>
  <c r="AJ714" s="1"/>
  <c r="D714"/>
  <c r="F714"/>
  <c r="AG714" s="1"/>
  <c r="H714"/>
  <c r="AI714" s="1"/>
  <c r="J714"/>
  <c r="AK714" s="1"/>
  <c r="E714"/>
  <c r="AF714" s="1"/>
  <c r="I715"/>
  <c r="AJ715" s="1"/>
  <c r="E715"/>
  <c r="AF715" s="1"/>
  <c r="J715"/>
  <c r="AK715" s="1"/>
  <c r="D715"/>
  <c r="G715"/>
  <c r="AH715" s="1"/>
  <c r="H715"/>
  <c r="AI715" s="1"/>
  <c r="C715"/>
  <c r="F715"/>
  <c r="AG715" s="1"/>
  <c r="K715"/>
  <c r="AL715" s="1"/>
  <c r="BE677"/>
  <c r="AT677"/>
  <c r="AQ677"/>
  <c r="BB677"/>
  <c r="AU663"/>
  <c r="BF663"/>
  <c r="BE659"/>
  <c r="AT659"/>
  <c r="AQ659"/>
  <c r="BB659"/>
  <c r="AU645"/>
  <c r="BF645"/>
  <c r="BE641"/>
  <c r="AT641"/>
  <c r="AQ641"/>
  <c r="BB641"/>
  <c r="AU627"/>
  <c r="BF627"/>
  <c r="BE623"/>
  <c r="AT623"/>
  <c r="AQ623"/>
  <c r="BB623"/>
  <c r="AU609"/>
  <c r="BF609"/>
  <c r="BE605"/>
  <c r="AT605"/>
  <c r="AQ605"/>
  <c r="BB605"/>
  <c r="AU591"/>
  <c r="BF591"/>
  <c r="BE587"/>
  <c r="AT587"/>
  <c r="AQ587"/>
  <c r="BB587"/>
  <c r="I574"/>
  <c r="AJ574" s="1"/>
  <c r="E574"/>
  <c r="AF574" s="1"/>
  <c r="J574"/>
  <c r="AK574" s="1"/>
  <c r="F574"/>
  <c r="AG574" s="1"/>
  <c r="D574"/>
  <c r="G574"/>
  <c r="AH574" s="1"/>
  <c r="H574"/>
  <c r="AI574" s="1"/>
  <c r="K574"/>
  <c r="AL574" s="1"/>
  <c r="C574"/>
  <c r="BD566"/>
  <c r="AS566"/>
  <c r="AR902"/>
  <c r="BC902"/>
  <c r="BD902"/>
  <c r="AS902"/>
  <c r="K669"/>
  <c r="AL669" s="1"/>
  <c r="G669"/>
  <c r="AH669" s="1"/>
  <c r="C669"/>
  <c r="I669"/>
  <c r="AJ669" s="1"/>
  <c r="E669"/>
  <c r="AF669" s="1"/>
  <c r="J669"/>
  <c r="AK669" s="1"/>
  <c r="F669"/>
  <c r="AG669" s="1"/>
  <c r="D669"/>
  <c r="H669"/>
  <c r="AI669" s="1"/>
  <c r="K653"/>
  <c r="AL653" s="1"/>
  <c r="G653"/>
  <c r="AH653" s="1"/>
  <c r="C653"/>
  <c r="I653"/>
  <c r="AJ653" s="1"/>
  <c r="E653"/>
  <c r="AF653" s="1"/>
  <c r="J653"/>
  <c r="AK653" s="1"/>
  <c r="F653"/>
  <c r="AG653" s="1"/>
  <c r="H653"/>
  <c r="AI653" s="1"/>
  <c r="D653"/>
  <c r="K637"/>
  <c r="AL637" s="1"/>
  <c r="G637"/>
  <c r="AH637" s="1"/>
  <c r="C637"/>
  <c r="I637"/>
  <c r="AJ637" s="1"/>
  <c r="E637"/>
  <c r="AF637" s="1"/>
  <c r="J637"/>
  <c r="AK637" s="1"/>
  <c r="F637"/>
  <c r="AG637" s="1"/>
  <c r="D637"/>
  <c r="H637"/>
  <c r="AI637" s="1"/>
  <c r="K597"/>
  <c r="AL597" s="1"/>
  <c r="G597"/>
  <c r="AH597" s="1"/>
  <c r="C597"/>
  <c r="I597"/>
  <c r="AJ597" s="1"/>
  <c r="E597"/>
  <c r="AF597" s="1"/>
  <c r="J597"/>
  <c r="AK597" s="1"/>
  <c r="F597"/>
  <c r="AG597" s="1"/>
  <c r="D597"/>
  <c r="H597"/>
  <c r="AI597" s="1"/>
  <c r="K581"/>
  <c r="AL581" s="1"/>
  <c r="G581"/>
  <c r="AH581" s="1"/>
  <c r="C581"/>
  <c r="I581"/>
  <c r="AJ581" s="1"/>
  <c r="E581"/>
  <c r="AF581" s="1"/>
  <c r="J581"/>
  <c r="AK581" s="1"/>
  <c r="F581"/>
  <c r="AG581" s="1"/>
  <c r="H581"/>
  <c r="AI581" s="1"/>
  <c r="D581"/>
  <c r="I545"/>
  <c r="AJ545" s="1"/>
  <c r="E545"/>
  <c r="AF545" s="1"/>
  <c r="J545"/>
  <c r="AK545" s="1"/>
  <c r="F545"/>
  <c r="AG545" s="1"/>
  <c r="D545"/>
  <c r="G545"/>
  <c r="AH545" s="1"/>
  <c r="H545"/>
  <c r="AI545" s="1"/>
  <c r="K545"/>
  <c r="AL545" s="1"/>
  <c r="C545"/>
  <c r="C443"/>
  <c r="AV665"/>
  <c r="BG665"/>
  <c r="AU665"/>
  <c r="BF665"/>
  <c r="BE647"/>
  <c r="AT647"/>
  <c r="AQ647"/>
  <c r="BB647"/>
  <c r="AE629"/>
  <c r="BH629"/>
  <c r="AW629"/>
  <c r="AR611"/>
  <c r="BC611"/>
  <c r="BD611"/>
  <c r="AS611"/>
  <c r="AV593"/>
  <c r="BG593"/>
  <c r="AU593"/>
  <c r="BF593"/>
  <c r="BC569"/>
  <c r="AR569"/>
  <c r="BB520"/>
  <c r="AQ520"/>
  <c r="I500"/>
  <c r="AJ500" s="1"/>
  <c r="E500"/>
  <c r="AF500" s="1"/>
  <c r="J500"/>
  <c r="AK500" s="1"/>
  <c r="F500"/>
  <c r="AG500" s="1"/>
  <c r="K500"/>
  <c r="AL500" s="1"/>
  <c r="G500"/>
  <c r="AH500" s="1"/>
  <c r="C500"/>
  <c r="D500"/>
  <c r="H500"/>
  <c r="AI500" s="1"/>
  <c r="C480"/>
  <c r="C455"/>
  <c r="AE672"/>
  <c r="BH672"/>
  <c r="AW672"/>
  <c r="AR654"/>
  <c r="BC654"/>
  <c r="BD654"/>
  <c r="AS654"/>
  <c r="AV636"/>
  <c r="BG636"/>
  <c r="AU636"/>
  <c r="BF636"/>
  <c r="BE618"/>
  <c r="AT618"/>
  <c r="AQ618"/>
  <c r="BB618"/>
  <c r="AE600"/>
  <c r="BH600"/>
  <c r="AW600"/>
  <c r="AR582"/>
  <c r="BC582"/>
  <c r="BD582"/>
  <c r="AS582"/>
  <c r="AQ555"/>
  <c r="BB555"/>
  <c r="BD555"/>
  <c r="AS555"/>
  <c r="AQ548"/>
  <c r="BB548"/>
  <c r="BD548"/>
  <c r="AS548"/>
  <c r="BG516"/>
  <c r="AV516"/>
  <c r="BD516"/>
  <c r="AS516"/>
  <c r="C493"/>
  <c r="C470"/>
  <c r="C444"/>
  <c r="BG575"/>
  <c r="AV575"/>
  <c r="AT575"/>
  <c r="BE575"/>
  <c r="K557"/>
  <c r="AL557" s="1"/>
  <c r="G557"/>
  <c r="AH557" s="1"/>
  <c r="C557"/>
  <c r="H557"/>
  <c r="AI557" s="1"/>
  <c r="D557"/>
  <c r="J557"/>
  <c r="AK557" s="1"/>
  <c r="E557"/>
  <c r="AF557" s="1"/>
  <c r="F557"/>
  <c r="AG557" s="1"/>
  <c r="I557"/>
  <c r="AJ557" s="1"/>
  <c r="BD521"/>
  <c r="AS521"/>
  <c r="AV521"/>
  <c r="BG521"/>
  <c r="AE679"/>
  <c r="AQ679"/>
  <c r="BB679"/>
  <c r="BE668"/>
  <c r="AT668"/>
  <c r="AQ668"/>
  <c r="BB668"/>
  <c r="AE643"/>
  <c r="BH643"/>
  <c r="AW643"/>
  <c r="BE632"/>
  <c r="AT632"/>
  <c r="AQ632"/>
  <c r="BB632"/>
  <c r="AE607"/>
  <c r="BH607"/>
  <c r="AW607"/>
  <c r="BE596"/>
  <c r="AT596"/>
  <c r="AQ596"/>
  <c r="BB596"/>
  <c r="AQ518"/>
  <c r="BB518"/>
  <c r="BC497"/>
  <c r="AR497"/>
  <c r="AT497"/>
  <c r="BE497"/>
  <c r="C373"/>
  <c r="B304"/>
  <c r="B302"/>
  <c r="B300"/>
  <c r="B305"/>
  <c r="B303"/>
  <c r="B301"/>
  <c r="B299"/>
  <c r="B232"/>
  <c r="B230"/>
  <c r="B228"/>
  <c r="B233"/>
  <c r="B231"/>
  <c r="B229"/>
  <c r="B227"/>
  <c r="AE661"/>
  <c r="BH661"/>
  <c r="AW661"/>
  <c r="BE650"/>
  <c r="AT650"/>
  <c r="AQ650"/>
  <c r="BB650"/>
  <c r="AE625"/>
  <c r="BH625"/>
  <c r="AW625"/>
  <c r="BE614"/>
  <c r="AT614"/>
  <c r="AQ614"/>
  <c r="BB614"/>
  <c r="AE589"/>
  <c r="BH589"/>
  <c r="AW589"/>
  <c r="BE578"/>
  <c r="AT578"/>
  <c r="AQ578"/>
  <c r="BB578"/>
  <c r="C385"/>
  <c r="C347"/>
  <c r="C364"/>
  <c r="B277"/>
  <c r="B275"/>
  <c r="B273"/>
  <c r="B278"/>
  <c r="B274"/>
  <c r="B276"/>
  <c r="B272"/>
  <c r="BG562"/>
  <c r="AV562"/>
  <c r="AE562"/>
  <c r="BH562"/>
  <c r="AW562"/>
  <c r="AQ499"/>
  <c r="BB499"/>
  <c r="C372"/>
  <c r="C62"/>
  <c r="C462"/>
  <c r="C357"/>
  <c r="C356"/>
  <c r="C203"/>
  <c r="C187"/>
  <c r="C147"/>
  <c r="C131"/>
  <c r="C115"/>
  <c r="C75"/>
  <c r="C68"/>
  <c r="C32"/>
  <c r="C215"/>
  <c r="C41"/>
  <c r="C416"/>
  <c r="C417"/>
  <c r="C174"/>
  <c r="C158"/>
  <c r="C142"/>
  <c r="C102"/>
  <c r="C86"/>
  <c r="C52"/>
  <c r="C38"/>
  <c r="C24"/>
  <c r="C389"/>
  <c r="C390"/>
  <c r="C328"/>
  <c r="C329"/>
  <c r="C294"/>
  <c r="C295"/>
  <c r="C260"/>
  <c r="B250"/>
  <c r="B248"/>
  <c r="B246"/>
  <c r="B251"/>
  <c r="B249"/>
  <c r="B247"/>
  <c r="B245"/>
  <c r="C218"/>
  <c r="C219"/>
  <c r="C25"/>
  <c r="C440"/>
  <c r="C191"/>
  <c r="C155"/>
  <c r="C119"/>
  <c r="C83"/>
  <c r="I1039"/>
  <c r="AJ1039" s="1"/>
  <c r="E1039"/>
  <c r="AF1039" s="1"/>
  <c r="K1039"/>
  <c r="AL1039" s="1"/>
  <c r="G1039"/>
  <c r="AH1039" s="1"/>
  <c r="H1039"/>
  <c r="AI1039" s="1"/>
  <c r="J1039"/>
  <c r="AK1039" s="1"/>
  <c r="C1039"/>
  <c r="D1039"/>
  <c r="F1039"/>
  <c r="AG1039" s="1"/>
  <c r="BF1038"/>
  <c r="AU1038"/>
  <c r="BD1038"/>
  <c r="AS1038"/>
  <c r="K1021"/>
  <c r="AL1021" s="1"/>
  <c r="G1021"/>
  <c r="AH1021" s="1"/>
  <c r="C1021"/>
  <c r="I1021"/>
  <c r="AJ1021" s="1"/>
  <c r="D1021"/>
  <c r="F1021"/>
  <c r="AG1021" s="1"/>
  <c r="H1021"/>
  <c r="AI1021" s="1"/>
  <c r="J1021"/>
  <c r="AK1021" s="1"/>
  <c r="E1021"/>
  <c r="AF1021" s="1"/>
  <c r="AE1213"/>
  <c r="AW1213"/>
  <c r="BH1213"/>
  <c r="BB1132"/>
  <c r="AQ1132"/>
  <c r="AE1128"/>
  <c r="AR1128"/>
  <c r="BC1128"/>
  <c r="H1100"/>
  <c r="AI1100" s="1"/>
  <c r="D1100"/>
  <c r="I1100"/>
  <c r="AJ1100" s="1"/>
  <c r="C1100"/>
  <c r="K1100"/>
  <c r="AL1100" s="1"/>
  <c r="F1100"/>
  <c r="AG1100" s="1"/>
  <c r="G1100"/>
  <c r="AH1100" s="1"/>
  <c r="J1100"/>
  <c r="AK1100" s="1"/>
  <c r="E1100"/>
  <c r="AF1100" s="1"/>
  <c r="J1101"/>
  <c r="AK1101" s="1"/>
  <c r="F1101"/>
  <c r="AG1101" s="1"/>
  <c r="H1101"/>
  <c r="AI1101" s="1"/>
  <c r="C1101"/>
  <c r="K1101"/>
  <c r="AL1101" s="1"/>
  <c r="E1101"/>
  <c r="AF1101" s="1"/>
  <c r="G1101"/>
  <c r="AH1101" s="1"/>
  <c r="D1101"/>
  <c r="I1101"/>
  <c r="AJ1101" s="1"/>
  <c r="BE1024"/>
  <c r="AT1024"/>
  <c r="AU1024"/>
  <c r="BF1024"/>
  <c r="B890"/>
  <c r="B888"/>
  <c r="B886"/>
  <c r="B884"/>
  <c r="B889"/>
  <c r="B887"/>
  <c r="B885"/>
  <c r="BF1042"/>
  <c r="AU1042"/>
  <c r="BH883"/>
  <c r="AW883"/>
  <c r="BA1310"/>
  <c r="AP1310"/>
  <c r="AO1310"/>
  <c r="I906"/>
  <c r="AJ906" s="1"/>
  <c r="E906"/>
  <c r="AF906" s="1"/>
  <c r="K906"/>
  <c r="AL906" s="1"/>
  <c r="G906"/>
  <c r="AH906" s="1"/>
  <c r="C906"/>
  <c r="H906"/>
  <c r="AI906" s="1"/>
  <c r="D906"/>
  <c r="J906"/>
  <c r="AK906" s="1"/>
  <c r="F906"/>
  <c r="AG906" s="1"/>
  <c r="I984"/>
  <c r="AJ984" s="1"/>
  <c r="E984"/>
  <c r="AF984" s="1"/>
  <c r="J984"/>
  <c r="AK984" s="1"/>
  <c r="F984"/>
  <c r="AG984" s="1"/>
  <c r="K984"/>
  <c r="AL984" s="1"/>
  <c r="G984"/>
  <c r="AH984" s="1"/>
  <c r="C984"/>
  <c r="D984"/>
  <c r="H984"/>
  <c r="AI984" s="1"/>
  <c r="AE942"/>
  <c r="BH942"/>
  <c r="AW942"/>
  <c r="BD938"/>
  <c r="AS938"/>
  <c r="K903"/>
  <c r="AL903" s="1"/>
  <c r="G903"/>
  <c r="AH903" s="1"/>
  <c r="C903"/>
  <c r="I903"/>
  <c r="AJ903" s="1"/>
  <c r="E903"/>
  <c r="AF903" s="1"/>
  <c r="J903"/>
  <c r="AK903" s="1"/>
  <c r="F903"/>
  <c r="AG903" s="1"/>
  <c r="D903"/>
  <c r="H903"/>
  <c r="AI903" s="1"/>
  <c r="I944"/>
  <c r="AJ944" s="1"/>
  <c r="E944"/>
  <c r="AF944" s="1"/>
  <c r="K944"/>
  <c r="AL944" s="1"/>
  <c r="G944"/>
  <c r="AH944" s="1"/>
  <c r="C944"/>
  <c r="H944"/>
  <c r="AI944" s="1"/>
  <c r="D944"/>
  <c r="J944"/>
  <c r="AK944" s="1"/>
  <c r="F944"/>
  <c r="AG944" s="1"/>
  <c r="B826"/>
  <c r="B824"/>
  <c r="B822"/>
  <c r="B827"/>
  <c r="B825"/>
  <c r="B823"/>
  <c r="B821"/>
  <c r="AR969"/>
  <c r="BC969"/>
  <c r="AS969"/>
  <c r="BD969"/>
  <c r="AE966"/>
  <c r="AR966"/>
  <c r="BC966"/>
  <c r="K897"/>
  <c r="AL897" s="1"/>
  <c r="G897"/>
  <c r="AH897" s="1"/>
  <c r="C897"/>
  <c r="I897"/>
  <c r="AJ897" s="1"/>
  <c r="E897"/>
  <c r="AF897" s="1"/>
  <c r="J897"/>
  <c r="AK897" s="1"/>
  <c r="F897"/>
  <c r="AG897" s="1"/>
  <c r="H897"/>
  <c r="AI897" s="1"/>
  <c r="D897"/>
  <c r="B799"/>
  <c r="B797"/>
  <c r="B795"/>
  <c r="B800"/>
  <c r="B796"/>
  <c r="B798"/>
  <c r="B794"/>
  <c r="H776"/>
  <c r="AI776" s="1"/>
  <c r="D776"/>
  <c r="I776"/>
  <c r="AJ776" s="1"/>
  <c r="C776"/>
  <c r="K776"/>
  <c r="AL776" s="1"/>
  <c r="F776"/>
  <c r="AG776" s="1"/>
  <c r="G776"/>
  <c r="AH776" s="1"/>
  <c r="E776"/>
  <c r="AF776" s="1"/>
  <c r="J776"/>
  <c r="AK776" s="1"/>
  <c r="BE971"/>
  <c r="AT971"/>
  <c r="BB971"/>
  <c r="AQ971"/>
  <c r="BB968"/>
  <c r="AQ968"/>
  <c r="AE967"/>
  <c r="BG967"/>
  <c r="AV967"/>
  <c r="K943"/>
  <c r="AL943" s="1"/>
  <c r="G943"/>
  <c r="AH943" s="1"/>
  <c r="C943"/>
  <c r="I943"/>
  <c r="AJ943" s="1"/>
  <c r="E943"/>
  <c r="AF943" s="1"/>
  <c r="J943"/>
  <c r="AK943" s="1"/>
  <c r="F943"/>
  <c r="AG943" s="1"/>
  <c r="D943"/>
  <c r="H943"/>
  <c r="AI943" s="1"/>
  <c r="BF900"/>
  <c r="AU900"/>
  <c r="BG900"/>
  <c r="AV900"/>
  <c r="BE896"/>
  <c r="AT896"/>
  <c r="AQ896"/>
  <c r="BB896"/>
  <c r="AR908"/>
  <c r="BC908"/>
  <c r="AU908"/>
  <c r="BF908"/>
  <c r="AR894"/>
  <c r="BC894"/>
  <c r="BD894"/>
  <c r="AS894"/>
  <c r="H848"/>
  <c r="AI848" s="1"/>
  <c r="D848"/>
  <c r="I848"/>
  <c r="AJ848" s="1"/>
  <c r="C848"/>
  <c r="K848"/>
  <c r="AL848" s="1"/>
  <c r="F848"/>
  <c r="AG848" s="1"/>
  <c r="G848"/>
  <c r="AH848" s="1"/>
  <c r="E848"/>
  <c r="AF848" s="1"/>
  <c r="J848"/>
  <c r="AK848" s="1"/>
  <c r="J851"/>
  <c r="AK851" s="1"/>
  <c r="F851"/>
  <c r="AG851" s="1"/>
  <c r="H851"/>
  <c r="AI851" s="1"/>
  <c r="C851"/>
  <c r="K851"/>
  <c r="AL851" s="1"/>
  <c r="E851"/>
  <c r="AF851" s="1"/>
  <c r="G851"/>
  <c r="AH851" s="1"/>
  <c r="I851"/>
  <c r="AJ851" s="1"/>
  <c r="D851"/>
  <c r="AT1060"/>
  <c r="BE1060"/>
  <c r="AQ1060"/>
  <c r="BB1060"/>
  <c r="BH1060"/>
  <c r="AW1060"/>
  <c r="AU987"/>
  <c r="BF987"/>
  <c r="BD987"/>
  <c r="AS987"/>
  <c r="B917"/>
  <c r="B915"/>
  <c r="B913"/>
  <c r="B911"/>
  <c r="B916"/>
  <c r="B914"/>
  <c r="B912"/>
  <c r="H814"/>
  <c r="AI814" s="1"/>
  <c r="D814"/>
  <c r="I814"/>
  <c r="AJ814" s="1"/>
  <c r="C814"/>
  <c r="K814"/>
  <c r="AL814" s="1"/>
  <c r="F814"/>
  <c r="AG814" s="1"/>
  <c r="G814"/>
  <c r="AH814" s="1"/>
  <c r="J814"/>
  <c r="AK814" s="1"/>
  <c r="E814"/>
  <c r="AF814" s="1"/>
  <c r="J815"/>
  <c r="AK815" s="1"/>
  <c r="F815"/>
  <c r="AG815" s="1"/>
  <c r="H815"/>
  <c r="AI815" s="1"/>
  <c r="C815"/>
  <c r="K815"/>
  <c r="AL815" s="1"/>
  <c r="E815"/>
  <c r="AF815" s="1"/>
  <c r="G815"/>
  <c r="AH815" s="1"/>
  <c r="I815"/>
  <c r="AJ815" s="1"/>
  <c r="D815"/>
  <c r="B737"/>
  <c r="B735"/>
  <c r="B733"/>
  <c r="B731"/>
  <c r="B736"/>
  <c r="B734"/>
  <c r="B732"/>
  <c r="AT898"/>
  <c r="BE898"/>
  <c r="BH898"/>
  <c r="AW898"/>
  <c r="I879"/>
  <c r="AJ879" s="1"/>
  <c r="E879"/>
  <c r="AF879" s="1"/>
  <c r="K879"/>
  <c r="AL879" s="1"/>
  <c r="G879"/>
  <c r="AH879" s="1"/>
  <c r="C879"/>
  <c r="H879"/>
  <c r="AI879" s="1"/>
  <c r="D879"/>
  <c r="J879"/>
  <c r="AK879" s="1"/>
  <c r="F879"/>
  <c r="AG879" s="1"/>
  <c r="K571"/>
  <c r="AL571" s="1"/>
  <c r="G571"/>
  <c r="AH571" s="1"/>
  <c r="C571"/>
  <c r="H571"/>
  <c r="AI571" s="1"/>
  <c r="D571"/>
  <c r="J571"/>
  <c r="AK571" s="1"/>
  <c r="E571"/>
  <c r="AF571" s="1"/>
  <c r="F571"/>
  <c r="AG571" s="1"/>
  <c r="I571"/>
  <c r="AJ571" s="1"/>
  <c r="K564"/>
  <c r="AL564" s="1"/>
  <c r="G564"/>
  <c r="AH564" s="1"/>
  <c r="C564"/>
  <c r="H564"/>
  <c r="AI564" s="1"/>
  <c r="D564"/>
  <c r="J564"/>
  <c r="AK564" s="1"/>
  <c r="E564"/>
  <c r="AF564" s="1"/>
  <c r="F564"/>
  <c r="AG564" s="1"/>
  <c r="I564"/>
  <c r="AJ564" s="1"/>
  <c r="K680"/>
  <c r="AL680" s="1"/>
  <c r="G680"/>
  <c r="AH680" s="1"/>
  <c r="C680"/>
  <c r="I680"/>
  <c r="AJ680" s="1"/>
  <c r="D680"/>
  <c r="F680"/>
  <c r="AG680" s="1"/>
  <c r="H680"/>
  <c r="AI680" s="1"/>
  <c r="E680"/>
  <c r="AF680" s="1"/>
  <c r="J680"/>
  <c r="AK680" s="1"/>
  <c r="K660"/>
  <c r="AL660" s="1"/>
  <c r="G660"/>
  <c r="AH660" s="1"/>
  <c r="C660"/>
  <c r="I660"/>
  <c r="AJ660" s="1"/>
  <c r="E660"/>
  <c r="AF660" s="1"/>
  <c r="J660"/>
  <c r="AK660" s="1"/>
  <c r="F660"/>
  <c r="AG660" s="1"/>
  <c r="H660"/>
  <c r="AI660" s="1"/>
  <c r="D660"/>
  <c r="K644"/>
  <c r="AL644" s="1"/>
  <c r="G644"/>
  <c r="AH644" s="1"/>
  <c r="C644"/>
  <c r="I644"/>
  <c r="AJ644" s="1"/>
  <c r="E644"/>
  <c r="AF644" s="1"/>
  <c r="J644"/>
  <c r="AK644" s="1"/>
  <c r="F644"/>
  <c r="AG644" s="1"/>
  <c r="D644"/>
  <c r="H644"/>
  <c r="AI644" s="1"/>
  <c r="K628"/>
  <c r="AL628" s="1"/>
  <c r="G628"/>
  <c r="AH628" s="1"/>
  <c r="C628"/>
  <c r="I628"/>
  <c r="AJ628" s="1"/>
  <c r="E628"/>
  <c r="AF628" s="1"/>
  <c r="J628"/>
  <c r="AK628" s="1"/>
  <c r="F628"/>
  <c r="AG628" s="1"/>
  <c r="H628"/>
  <c r="AI628" s="1"/>
  <c r="D628"/>
  <c r="K588"/>
  <c r="AL588" s="1"/>
  <c r="G588"/>
  <c r="AH588" s="1"/>
  <c r="C588"/>
  <c r="I588"/>
  <c r="AJ588" s="1"/>
  <c r="E588"/>
  <c r="AF588" s="1"/>
  <c r="J588"/>
  <c r="AK588" s="1"/>
  <c r="F588"/>
  <c r="AG588" s="1"/>
  <c r="H588"/>
  <c r="AI588" s="1"/>
  <c r="D588"/>
  <c r="I563"/>
  <c r="AJ563" s="1"/>
  <c r="E563"/>
  <c r="AF563" s="1"/>
  <c r="J563"/>
  <c r="AK563" s="1"/>
  <c r="F563"/>
  <c r="AG563" s="1"/>
  <c r="H563"/>
  <c r="AI563" s="1"/>
  <c r="K563"/>
  <c r="AL563" s="1"/>
  <c r="C563"/>
  <c r="D563"/>
  <c r="G563"/>
  <c r="AH563" s="1"/>
  <c r="I656"/>
  <c r="AJ656" s="1"/>
  <c r="E656"/>
  <c r="AF656" s="1"/>
  <c r="K656"/>
  <c r="AL656" s="1"/>
  <c r="G656"/>
  <c r="AH656" s="1"/>
  <c r="C656"/>
  <c r="H656"/>
  <c r="AI656" s="1"/>
  <c r="D656"/>
  <c r="F656"/>
  <c r="AG656" s="1"/>
  <c r="J656"/>
  <c r="AK656" s="1"/>
  <c r="I620"/>
  <c r="AJ620" s="1"/>
  <c r="E620"/>
  <c r="AF620" s="1"/>
  <c r="K620"/>
  <c r="AL620" s="1"/>
  <c r="G620"/>
  <c r="AH620" s="1"/>
  <c r="C620"/>
  <c r="H620"/>
  <c r="AI620" s="1"/>
  <c r="D620"/>
  <c r="F620"/>
  <c r="AG620" s="1"/>
  <c r="J620"/>
  <c r="AK620" s="1"/>
  <c r="I584"/>
  <c r="AJ584" s="1"/>
  <c r="E584"/>
  <c r="AF584" s="1"/>
  <c r="K584"/>
  <c r="AL584" s="1"/>
  <c r="G584"/>
  <c r="AH584" s="1"/>
  <c r="C584"/>
  <c r="H584"/>
  <c r="AI584" s="1"/>
  <c r="D584"/>
  <c r="F584"/>
  <c r="AG584" s="1"/>
  <c r="J584"/>
  <c r="AK584" s="1"/>
  <c r="I713"/>
  <c r="AJ713" s="1"/>
  <c r="E713"/>
  <c r="AF713" s="1"/>
  <c r="J713"/>
  <c r="AK713" s="1"/>
  <c r="D713"/>
  <c r="G713"/>
  <c r="AH713" s="1"/>
  <c r="H713"/>
  <c r="AI713" s="1"/>
  <c r="C713"/>
  <c r="F713"/>
  <c r="AG713" s="1"/>
  <c r="K713"/>
  <c r="AL713" s="1"/>
  <c r="B691"/>
  <c r="B689"/>
  <c r="B687"/>
  <c r="B690"/>
  <c r="B686"/>
  <c r="B692"/>
  <c r="B688"/>
  <c r="AE677"/>
  <c r="BH677"/>
  <c r="AW677"/>
  <c r="BE663"/>
  <c r="AT663"/>
  <c r="AQ663"/>
  <c r="BB663"/>
  <c r="AE659"/>
  <c r="BH659"/>
  <c r="AW659"/>
  <c r="BE645"/>
  <c r="AT645"/>
  <c r="AQ645"/>
  <c r="BB645"/>
  <c r="AE641"/>
  <c r="BH641"/>
  <c r="AW641"/>
  <c r="BE627"/>
  <c r="AT627"/>
  <c r="AQ627"/>
  <c r="BB627"/>
  <c r="AE623"/>
  <c r="BH623"/>
  <c r="AW623"/>
  <c r="BE609"/>
  <c r="AT609"/>
  <c r="AQ609"/>
  <c r="BB609"/>
  <c r="AE605"/>
  <c r="BH605"/>
  <c r="AW605"/>
  <c r="BE591"/>
  <c r="AT591"/>
  <c r="AQ591"/>
  <c r="BB591"/>
  <c r="AE587"/>
  <c r="BH587"/>
  <c r="AW587"/>
  <c r="I572"/>
  <c r="AJ572" s="1"/>
  <c r="E572"/>
  <c r="AF572" s="1"/>
  <c r="J572"/>
  <c r="AK572" s="1"/>
  <c r="F572"/>
  <c r="AG572" s="1"/>
  <c r="G572"/>
  <c r="AH572" s="1"/>
  <c r="H572"/>
  <c r="AI572" s="1"/>
  <c r="K572"/>
  <c r="AL572" s="1"/>
  <c r="C572"/>
  <c r="D572"/>
  <c r="K546"/>
  <c r="AL546" s="1"/>
  <c r="G546"/>
  <c r="AH546" s="1"/>
  <c r="C546"/>
  <c r="H546"/>
  <c r="AI546" s="1"/>
  <c r="D546"/>
  <c r="F546"/>
  <c r="AG546" s="1"/>
  <c r="I546"/>
  <c r="AJ546" s="1"/>
  <c r="J546"/>
  <c r="AK546" s="1"/>
  <c r="E546"/>
  <c r="AF546" s="1"/>
  <c r="I515"/>
  <c r="AJ515" s="1"/>
  <c r="E515"/>
  <c r="AF515" s="1"/>
  <c r="J515"/>
  <c r="AK515" s="1"/>
  <c r="D515"/>
  <c r="K515"/>
  <c r="AL515" s="1"/>
  <c r="F515"/>
  <c r="AG515" s="1"/>
  <c r="G515"/>
  <c r="AH515" s="1"/>
  <c r="H515"/>
  <c r="AI515" s="1"/>
  <c r="C515"/>
  <c r="AV902"/>
  <c r="BG902"/>
  <c r="AU902"/>
  <c r="BF902"/>
  <c r="K651"/>
  <c r="AL651" s="1"/>
  <c r="G651"/>
  <c r="AH651" s="1"/>
  <c r="C651"/>
  <c r="I651"/>
  <c r="AJ651" s="1"/>
  <c r="E651"/>
  <c r="AF651" s="1"/>
  <c r="J651"/>
  <c r="AK651" s="1"/>
  <c r="F651"/>
  <c r="AG651" s="1"/>
  <c r="D651"/>
  <c r="H651"/>
  <c r="AI651" s="1"/>
  <c r="K635"/>
  <c r="AL635" s="1"/>
  <c r="G635"/>
  <c r="AH635" s="1"/>
  <c r="C635"/>
  <c r="I635"/>
  <c r="AJ635" s="1"/>
  <c r="E635"/>
  <c r="AF635" s="1"/>
  <c r="J635"/>
  <c r="AK635" s="1"/>
  <c r="F635"/>
  <c r="AG635" s="1"/>
  <c r="H635"/>
  <c r="AI635" s="1"/>
  <c r="D635"/>
  <c r="K619"/>
  <c r="AL619" s="1"/>
  <c r="G619"/>
  <c r="AH619" s="1"/>
  <c r="C619"/>
  <c r="I619"/>
  <c r="AJ619" s="1"/>
  <c r="E619"/>
  <c r="AF619" s="1"/>
  <c r="J619"/>
  <c r="AK619" s="1"/>
  <c r="F619"/>
  <c r="AG619" s="1"/>
  <c r="D619"/>
  <c r="H619"/>
  <c r="AI619" s="1"/>
  <c r="K579"/>
  <c r="AL579" s="1"/>
  <c r="G579"/>
  <c r="AH579" s="1"/>
  <c r="C579"/>
  <c r="I579"/>
  <c r="AJ579" s="1"/>
  <c r="E579"/>
  <c r="AF579" s="1"/>
  <c r="J579"/>
  <c r="AK579" s="1"/>
  <c r="F579"/>
  <c r="AG579" s="1"/>
  <c r="D579"/>
  <c r="H579"/>
  <c r="AI579" s="1"/>
  <c r="AT560"/>
  <c r="BE560"/>
  <c r="I543"/>
  <c r="AJ543" s="1"/>
  <c r="E543"/>
  <c r="AF543" s="1"/>
  <c r="J543"/>
  <c r="AK543" s="1"/>
  <c r="F543"/>
  <c r="AG543" s="1"/>
  <c r="G543"/>
  <c r="AH543" s="1"/>
  <c r="H543"/>
  <c r="AI543" s="1"/>
  <c r="K543"/>
  <c r="AL543" s="1"/>
  <c r="C543"/>
  <c r="D543"/>
  <c r="C456"/>
  <c r="C445"/>
  <c r="BE665"/>
  <c r="AT665"/>
  <c r="AQ665"/>
  <c r="BB665"/>
  <c r="AE647"/>
  <c r="BH647"/>
  <c r="AW647"/>
  <c r="AR629"/>
  <c r="BC629"/>
  <c r="BD629"/>
  <c r="AS629"/>
  <c r="AV611"/>
  <c r="BG611"/>
  <c r="AU611"/>
  <c r="BF611"/>
  <c r="BE593"/>
  <c r="AT593"/>
  <c r="AQ593"/>
  <c r="BB593"/>
  <c r="AU569"/>
  <c r="BF569"/>
  <c r="AT569"/>
  <c r="BE569"/>
  <c r="BC520"/>
  <c r="AR520"/>
  <c r="BF520"/>
  <c r="AU520"/>
  <c r="B511"/>
  <c r="B509"/>
  <c r="B507"/>
  <c r="B508"/>
  <c r="B512"/>
  <c r="B506"/>
  <c r="B510"/>
  <c r="I498"/>
  <c r="AJ498" s="1"/>
  <c r="E498"/>
  <c r="AF498" s="1"/>
  <c r="J498"/>
  <c r="AK498" s="1"/>
  <c r="F498"/>
  <c r="AG498" s="1"/>
  <c r="K498"/>
  <c r="AL498" s="1"/>
  <c r="G498"/>
  <c r="AH498" s="1"/>
  <c r="C498"/>
  <c r="H498"/>
  <c r="AI498" s="1"/>
  <c r="D498"/>
  <c r="I503"/>
  <c r="AJ503" s="1"/>
  <c r="E503"/>
  <c r="AF503" s="1"/>
  <c r="G503"/>
  <c r="AH503" s="1"/>
  <c r="H503"/>
  <c r="AI503" s="1"/>
  <c r="C503"/>
  <c r="J503"/>
  <c r="AK503" s="1"/>
  <c r="D503"/>
  <c r="K503"/>
  <c r="AL503" s="1"/>
  <c r="F503"/>
  <c r="AG503" s="1"/>
  <c r="C453"/>
  <c r="C425"/>
  <c r="AR672"/>
  <c r="BC672"/>
  <c r="BD672"/>
  <c r="AS672"/>
  <c r="AV654"/>
  <c r="BG654"/>
  <c r="AU654"/>
  <c r="BF654"/>
  <c r="BE636"/>
  <c r="AT636"/>
  <c r="AQ636"/>
  <c r="BB636"/>
  <c r="AE618"/>
  <c r="BH618"/>
  <c r="AW618"/>
  <c r="AR600"/>
  <c r="BC600"/>
  <c r="BD600"/>
  <c r="AS600"/>
  <c r="AV582"/>
  <c r="BG582"/>
  <c r="AU582"/>
  <c r="BF582"/>
  <c r="BC555"/>
  <c r="AR555"/>
  <c r="BC548"/>
  <c r="AR548"/>
  <c r="AQ516"/>
  <c r="BB516"/>
  <c r="C491"/>
  <c r="C475"/>
  <c r="C481"/>
  <c r="C446"/>
  <c r="AE575"/>
  <c r="BH575"/>
  <c r="AW575"/>
  <c r="K551"/>
  <c r="AL551" s="1"/>
  <c r="G551"/>
  <c r="AH551" s="1"/>
  <c r="C551"/>
  <c r="H551"/>
  <c r="AI551" s="1"/>
  <c r="D551"/>
  <c r="I551"/>
  <c r="AJ551" s="1"/>
  <c r="J551"/>
  <c r="AK551" s="1"/>
  <c r="E551"/>
  <c r="AF551" s="1"/>
  <c r="F551"/>
  <c r="AG551" s="1"/>
  <c r="I556"/>
  <c r="AJ556" s="1"/>
  <c r="E556"/>
  <c r="AF556" s="1"/>
  <c r="J556"/>
  <c r="AK556" s="1"/>
  <c r="F556"/>
  <c r="AG556" s="1"/>
  <c r="H556"/>
  <c r="AI556" s="1"/>
  <c r="K556"/>
  <c r="AL556" s="1"/>
  <c r="C556"/>
  <c r="D556"/>
  <c r="G556"/>
  <c r="AH556" s="1"/>
  <c r="AE521"/>
  <c r="AR679"/>
  <c r="BC679"/>
  <c r="BD679"/>
  <c r="AS679"/>
  <c r="AE668"/>
  <c r="BH668"/>
  <c r="AW668"/>
  <c r="AR643"/>
  <c r="BC643"/>
  <c r="BD643"/>
  <c r="AS643"/>
  <c r="AE632"/>
  <c r="BH632"/>
  <c r="AW632"/>
  <c r="AR607"/>
  <c r="BC607"/>
  <c r="BD607"/>
  <c r="AS607"/>
  <c r="AE596"/>
  <c r="BH596"/>
  <c r="AW596"/>
  <c r="BC518"/>
  <c r="AR518"/>
  <c r="BF518"/>
  <c r="AU518"/>
  <c r="BG497"/>
  <c r="AV497"/>
  <c r="AE497"/>
  <c r="BH497"/>
  <c r="AW497"/>
  <c r="C403"/>
  <c r="C367"/>
  <c r="C377"/>
  <c r="AR661"/>
  <c r="BC661"/>
  <c r="BD661"/>
  <c r="AS661"/>
  <c r="AE650"/>
  <c r="BH650"/>
  <c r="AW650"/>
  <c r="AR625"/>
  <c r="BC625"/>
  <c r="BD625"/>
  <c r="AS625"/>
  <c r="AE614"/>
  <c r="BH614"/>
  <c r="AW614"/>
  <c r="AR589"/>
  <c r="BC589"/>
  <c r="BD589"/>
  <c r="AS589"/>
  <c r="AE578"/>
  <c r="BH578"/>
  <c r="AW578"/>
  <c r="C383"/>
  <c r="C345"/>
  <c r="C400"/>
  <c r="B313"/>
  <c r="B311"/>
  <c r="B309"/>
  <c r="B314"/>
  <c r="B310"/>
  <c r="B312"/>
  <c r="B308"/>
  <c r="AQ562"/>
  <c r="BB562"/>
  <c r="BD562"/>
  <c r="AS562"/>
  <c r="BC499"/>
  <c r="AR499"/>
  <c r="AT499"/>
  <c r="BE499"/>
  <c r="C412"/>
  <c r="C211"/>
  <c r="C40"/>
  <c r="C467"/>
  <c r="C353"/>
  <c r="C354"/>
  <c r="C201"/>
  <c r="C185"/>
  <c r="C169"/>
  <c r="C129"/>
  <c r="C113"/>
  <c r="C97"/>
  <c r="C66"/>
  <c r="C30"/>
  <c r="C213"/>
  <c r="C39"/>
  <c r="C58"/>
  <c r="C51"/>
  <c r="C422"/>
  <c r="C196"/>
  <c r="C156"/>
  <c r="C140"/>
  <c r="C124"/>
  <c r="C84"/>
  <c r="C50"/>
  <c r="C17"/>
  <c r="C395"/>
  <c r="C326"/>
  <c r="C327"/>
  <c r="C292"/>
  <c r="C293"/>
  <c r="C258"/>
  <c r="C259"/>
  <c r="C224"/>
  <c r="C61"/>
  <c r="C23"/>
  <c r="C16"/>
  <c r="AO892"/>
  <c r="C188"/>
  <c r="C152"/>
  <c r="C116"/>
  <c r="C80"/>
  <c r="C310" l="1"/>
  <c r="C313"/>
  <c r="BA650"/>
  <c r="AP650"/>
  <c r="AO650"/>
  <c r="BA632"/>
  <c r="AP632"/>
  <c r="AO632"/>
  <c r="BA521"/>
  <c r="AO521"/>
  <c r="AP521"/>
  <c r="AV556"/>
  <c r="BG556"/>
  <c r="AQ551"/>
  <c r="BB551"/>
  <c r="AT551"/>
  <c r="BE551"/>
  <c r="BA618"/>
  <c r="AP618"/>
  <c r="AO618"/>
  <c r="AR503"/>
  <c r="BC503"/>
  <c r="BF503"/>
  <c r="AU503"/>
  <c r="AS498"/>
  <c r="BD498"/>
  <c r="BB498"/>
  <c r="AQ498"/>
  <c r="I512"/>
  <c r="AJ512" s="1"/>
  <c r="E512"/>
  <c r="AF512" s="1"/>
  <c r="H512"/>
  <c r="AI512" s="1"/>
  <c r="C512"/>
  <c r="J512"/>
  <c r="AK512" s="1"/>
  <c r="D512"/>
  <c r="K512"/>
  <c r="AL512" s="1"/>
  <c r="F512"/>
  <c r="AG512" s="1"/>
  <c r="G512"/>
  <c r="AH512" s="1"/>
  <c r="K511"/>
  <c r="AL511" s="1"/>
  <c r="G511"/>
  <c r="AH511" s="1"/>
  <c r="C511"/>
  <c r="H511"/>
  <c r="AI511" s="1"/>
  <c r="I511"/>
  <c r="AJ511" s="1"/>
  <c r="D511"/>
  <c r="J511"/>
  <c r="AK511" s="1"/>
  <c r="E511"/>
  <c r="AF511" s="1"/>
  <c r="F511"/>
  <c r="AG511" s="1"/>
  <c r="AR543"/>
  <c r="BC543"/>
  <c r="BC579"/>
  <c r="AR579"/>
  <c r="AE619"/>
  <c r="BF619"/>
  <c r="AU619"/>
  <c r="AE635"/>
  <c r="BB635"/>
  <c r="AQ635"/>
  <c r="AW635"/>
  <c r="BH635"/>
  <c r="BG651"/>
  <c r="AV651"/>
  <c r="AS651"/>
  <c r="BD651"/>
  <c r="BD515"/>
  <c r="AS515"/>
  <c r="AV515"/>
  <c r="BG515"/>
  <c r="BG546"/>
  <c r="AV546"/>
  <c r="AT546"/>
  <c r="BE546"/>
  <c r="AE572"/>
  <c r="AS572"/>
  <c r="BD572"/>
  <c r="BF572"/>
  <c r="AU572"/>
  <c r="BA605"/>
  <c r="AP605"/>
  <c r="AO605"/>
  <c r="BA677"/>
  <c r="AP677"/>
  <c r="AO677"/>
  <c r="I692"/>
  <c r="AJ692" s="1"/>
  <c r="E692"/>
  <c r="AF692" s="1"/>
  <c r="K692"/>
  <c r="AL692" s="1"/>
  <c r="F692"/>
  <c r="AG692" s="1"/>
  <c r="H692"/>
  <c r="AI692" s="1"/>
  <c r="C692"/>
  <c r="J692"/>
  <c r="AK692" s="1"/>
  <c r="D692"/>
  <c r="G692"/>
  <c r="AH692" s="1"/>
  <c r="K689"/>
  <c r="AL689" s="1"/>
  <c r="G689"/>
  <c r="AH689" s="1"/>
  <c r="C689"/>
  <c r="J689"/>
  <c r="AK689" s="1"/>
  <c r="E689"/>
  <c r="AF689" s="1"/>
  <c r="H689"/>
  <c r="AI689" s="1"/>
  <c r="I689"/>
  <c r="AJ689" s="1"/>
  <c r="D689"/>
  <c r="F689"/>
  <c r="AG689" s="1"/>
  <c r="AV713"/>
  <c r="BG713"/>
  <c r="AR584"/>
  <c r="BC584"/>
  <c r="BD584"/>
  <c r="AS584"/>
  <c r="AV620"/>
  <c r="BG620"/>
  <c r="AU620"/>
  <c r="BF620"/>
  <c r="BE656"/>
  <c r="AT656"/>
  <c r="AQ656"/>
  <c r="BB656"/>
  <c r="AV563"/>
  <c r="BG563"/>
  <c r="AT588"/>
  <c r="BE588"/>
  <c r="BF588"/>
  <c r="AU588"/>
  <c r="AE628"/>
  <c r="BB628"/>
  <c r="AQ628"/>
  <c r="AW628"/>
  <c r="BH628"/>
  <c r="BG644"/>
  <c r="AV644"/>
  <c r="AS644"/>
  <c r="BD644"/>
  <c r="BC660"/>
  <c r="AR660"/>
  <c r="BB680"/>
  <c r="AQ680"/>
  <c r="BF680"/>
  <c r="AU680"/>
  <c r="AU564"/>
  <c r="BF564"/>
  <c r="AE564"/>
  <c r="BH564"/>
  <c r="AW564"/>
  <c r="BG571"/>
  <c r="AV571"/>
  <c r="BD571"/>
  <c r="AS571"/>
  <c r="AE879"/>
  <c r="BH879"/>
  <c r="AW879"/>
  <c r="K734"/>
  <c r="AL734" s="1"/>
  <c r="G734"/>
  <c r="AH734" s="1"/>
  <c r="C734"/>
  <c r="H734"/>
  <c r="AI734" s="1"/>
  <c r="D734"/>
  <c r="I734"/>
  <c r="AJ734" s="1"/>
  <c r="E734"/>
  <c r="AF734" s="1"/>
  <c r="F734"/>
  <c r="AG734" s="1"/>
  <c r="J734"/>
  <c r="AK734" s="1"/>
  <c r="I735"/>
  <c r="AJ735" s="1"/>
  <c r="E735"/>
  <c r="AF735" s="1"/>
  <c r="J735"/>
  <c r="AK735" s="1"/>
  <c r="F735"/>
  <c r="AG735" s="1"/>
  <c r="D735"/>
  <c r="H735"/>
  <c r="AI735" s="1"/>
  <c r="K735"/>
  <c r="AL735" s="1"/>
  <c r="C735"/>
  <c r="G735"/>
  <c r="AH735" s="1"/>
  <c r="AS815"/>
  <c r="BD815"/>
  <c r="BE815"/>
  <c r="AT815"/>
  <c r="BG814"/>
  <c r="AV814"/>
  <c r="H912"/>
  <c r="AI912" s="1"/>
  <c r="D912"/>
  <c r="J912"/>
  <c r="AK912" s="1"/>
  <c r="F912"/>
  <c r="AG912" s="1"/>
  <c r="K912"/>
  <c r="AL912" s="1"/>
  <c r="G912"/>
  <c r="AH912" s="1"/>
  <c r="C912"/>
  <c r="I912"/>
  <c r="AJ912" s="1"/>
  <c r="E912"/>
  <c r="AF912" s="1"/>
  <c r="J913"/>
  <c r="AK913" s="1"/>
  <c r="F913"/>
  <c r="AG913" s="1"/>
  <c r="H913"/>
  <c r="AI913" s="1"/>
  <c r="D913"/>
  <c r="I913"/>
  <c r="AJ913" s="1"/>
  <c r="E913"/>
  <c r="AF913" s="1"/>
  <c r="K913"/>
  <c r="AL913" s="1"/>
  <c r="C913"/>
  <c r="G913"/>
  <c r="AH913" s="1"/>
  <c r="BB851"/>
  <c r="AQ851"/>
  <c r="BC851"/>
  <c r="AR851"/>
  <c r="BD848"/>
  <c r="AS848"/>
  <c r="AU848"/>
  <c r="BF848"/>
  <c r="AE943"/>
  <c r="BF943"/>
  <c r="AU943"/>
  <c r="BD776"/>
  <c r="AS776"/>
  <c r="AU776"/>
  <c r="BF776"/>
  <c r="H798"/>
  <c r="AI798" s="1"/>
  <c r="D798"/>
  <c r="K798"/>
  <c r="AL798" s="1"/>
  <c r="F798"/>
  <c r="AG798" s="1"/>
  <c r="I798"/>
  <c r="AJ798" s="1"/>
  <c r="C798"/>
  <c r="J798"/>
  <c r="AK798" s="1"/>
  <c r="E798"/>
  <c r="AF798" s="1"/>
  <c r="G798"/>
  <c r="AH798" s="1"/>
  <c r="J797"/>
  <c r="AK797" s="1"/>
  <c r="F797"/>
  <c r="AG797" s="1"/>
  <c r="K797"/>
  <c r="AL797" s="1"/>
  <c r="E797"/>
  <c r="AF797" s="1"/>
  <c r="H797"/>
  <c r="AI797" s="1"/>
  <c r="C797"/>
  <c r="I797"/>
  <c r="AJ797" s="1"/>
  <c r="D797"/>
  <c r="G797"/>
  <c r="AH797" s="1"/>
  <c r="BC897"/>
  <c r="AR897"/>
  <c r="H823"/>
  <c r="AI823" s="1"/>
  <c r="D823"/>
  <c r="G823"/>
  <c r="AH823" s="1"/>
  <c r="J823"/>
  <c r="AK823" s="1"/>
  <c r="E823"/>
  <c r="AF823" s="1"/>
  <c r="K823"/>
  <c r="AL823" s="1"/>
  <c r="F823"/>
  <c r="AG823" s="1"/>
  <c r="I823"/>
  <c r="AJ823" s="1"/>
  <c r="C823"/>
  <c r="J824"/>
  <c r="AK824" s="1"/>
  <c r="F824"/>
  <c r="AG824" s="1"/>
  <c r="G824"/>
  <c r="AH824" s="1"/>
  <c r="I824"/>
  <c r="AJ824" s="1"/>
  <c r="D824"/>
  <c r="K824"/>
  <c r="AL824" s="1"/>
  <c r="E824"/>
  <c r="AF824" s="1"/>
  <c r="H824"/>
  <c r="AI824" s="1"/>
  <c r="C824"/>
  <c r="AE944"/>
  <c r="BH944"/>
  <c r="AW944"/>
  <c r="AE903"/>
  <c r="BF903"/>
  <c r="AU903"/>
  <c r="BA942"/>
  <c r="AP942"/>
  <c r="AO942"/>
  <c r="AV984"/>
  <c r="BG984"/>
  <c r="AV906"/>
  <c r="BG906"/>
  <c r="BD906"/>
  <c r="AS906"/>
  <c r="H887"/>
  <c r="AI887" s="1"/>
  <c r="D887"/>
  <c r="J887"/>
  <c r="AK887" s="1"/>
  <c r="F887"/>
  <c r="AG887" s="1"/>
  <c r="K887"/>
  <c r="AL887" s="1"/>
  <c r="G887"/>
  <c r="AH887" s="1"/>
  <c r="C887"/>
  <c r="E887"/>
  <c r="AF887" s="1"/>
  <c r="I887"/>
  <c r="AJ887" s="1"/>
  <c r="J888"/>
  <c r="AK888" s="1"/>
  <c r="F888"/>
  <c r="AG888" s="1"/>
  <c r="H888"/>
  <c r="AI888" s="1"/>
  <c r="D888"/>
  <c r="I888"/>
  <c r="AJ888" s="1"/>
  <c r="E888"/>
  <c r="AF888" s="1"/>
  <c r="G888"/>
  <c r="AH888" s="1"/>
  <c r="C888"/>
  <c r="K888"/>
  <c r="AL888" s="1"/>
  <c r="AS1101"/>
  <c r="BD1101"/>
  <c r="BE1101"/>
  <c r="AT1101"/>
  <c r="BG1100"/>
  <c r="AV1100"/>
  <c r="BA1213"/>
  <c r="AP1213"/>
  <c r="AO1213"/>
  <c r="AT1021"/>
  <c r="BE1021"/>
  <c r="AE1039"/>
  <c r="BD1039"/>
  <c r="AS1039"/>
  <c r="C245"/>
  <c r="C246"/>
  <c r="AP562"/>
  <c r="AO562"/>
  <c r="BA562"/>
  <c r="C276"/>
  <c r="C275"/>
  <c r="C233"/>
  <c r="C299"/>
  <c r="C300"/>
  <c r="BA607"/>
  <c r="AP607"/>
  <c r="AO607"/>
  <c r="BA643"/>
  <c r="AP643"/>
  <c r="AO643"/>
  <c r="BA679"/>
  <c r="AO679"/>
  <c r="AP679"/>
  <c r="AQ557"/>
  <c r="BB557"/>
  <c r="BA600"/>
  <c r="AP600"/>
  <c r="AO600"/>
  <c r="BA672"/>
  <c r="AP672"/>
  <c r="AO672"/>
  <c r="AT500"/>
  <c r="BE500"/>
  <c r="BH500"/>
  <c r="AW500"/>
  <c r="BF500"/>
  <c r="AU500"/>
  <c r="BE545"/>
  <c r="AT545"/>
  <c r="AV545"/>
  <c r="BG545"/>
  <c r="AT581"/>
  <c r="BE581"/>
  <c r="BF581"/>
  <c r="AU581"/>
  <c r="AT597"/>
  <c r="BE597"/>
  <c r="BB597"/>
  <c r="AQ597"/>
  <c r="C312"/>
  <c r="C311"/>
  <c r="BA578"/>
  <c r="AP578"/>
  <c r="AO578"/>
  <c r="BA614"/>
  <c r="AP614"/>
  <c r="AO614"/>
  <c r="BA596"/>
  <c r="AP596"/>
  <c r="AO596"/>
  <c r="AE556"/>
  <c r="AR556"/>
  <c r="BC556"/>
  <c r="BC551"/>
  <c r="AR551"/>
  <c r="AE551"/>
  <c r="BH551"/>
  <c r="AW551"/>
  <c r="AP575"/>
  <c r="AO575"/>
  <c r="BA575"/>
  <c r="AV503"/>
  <c r="BG503"/>
  <c r="BB503"/>
  <c r="AQ503"/>
  <c r="AV498"/>
  <c r="BG498"/>
  <c r="I506"/>
  <c r="AJ506" s="1"/>
  <c r="E506"/>
  <c r="AF506" s="1"/>
  <c r="H506"/>
  <c r="AI506" s="1"/>
  <c r="C506"/>
  <c r="J506"/>
  <c r="AK506" s="1"/>
  <c r="D506"/>
  <c r="K506"/>
  <c r="AL506" s="1"/>
  <c r="F506"/>
  <c r="AG506" s="1"/>
  <c r="G506"/>
  <c r="AH506" s="1"/>
  <c r="K509"/>
  <c r="AL509" s="1"/>
  <c r="G509"/>
  <c r="AH509" s="1"/>
  <c r="C509"/>
  <c r="H509"/>
  <c r="AI509" s="1"/>
  <c r="I509"/>
  <c r="AJ509" s="1"/>
  <c r="D509"/>
  <c r="J509"/>
  <c r="AK509" s="1"/>
  <c r="E509"/>
  <c r="AF509" s="1"/>
  <c r="F509"/>
  <c r="AG509" s="1"/>
  <c r="BA647"/>
  <c r="AP647"/>
  <c r="AO647"/>
  <c r="AE543"/>
  <c r="AS543"/>
  <c r="BD543"/>
  <c r="BF543"/>
  <c r="AU543"/>
  <c r="AE579"/>
  <c r="BF579"/>
  <c r="AU579"/>
  <c r="AT619"/>
  <c r="BE619"/>
  <c r="BB619"/>
  <c r="AQ619"/>
  <c r="AW619"/>
  <c r="BH619"/>
  <c r="BG635"/>
  <c r="AV635"/>
  <c r="AS635"/>
  <c r="BD635"/>
  <c r="BC651"/>
  <c r="AR651"/>
  <c r="BE515"/>
  <c r="AT515"/>
  <c r="AE515"/>
  <c r="AQ546"/>
  <c r="BB546"/>
  <c r="AE546"/>
  <c r="BH546"/>
  <c r="AW546"/>
  <c r="BE572"/>
  <c r="AT572"/>
  <c r="BB572"/>
  <c r="AQ572"/>
  <c r="BA587"/>
  <c r="AP587"/>
  <c r="AO587"/>
  <c r="BA659"/>
  <c r="AP659"/>
  <c r="AO659"/>
  <c r="I688"/>
  <c r="AJ688" s="1"/>
  <c r="E688"/>
  <c r="AF688" s="1"/>
  <c r="K688"/>
  <c r="AL688" s="1"/>
  <c r="F688"/>
  <c r="AG688" s="1"/>
  <c r="H688"/>
  <c r="AI688" s="1"/>
  <c r="C688"/>
  <c r="J688"/>
  <c r="AK688" s="1"/>
  <c r="D688"/>
  <c r="G688"/>
  <c r="AH688" s="1"/>
  <c r="K687"/>
  <c r="AL687" s="1"/>
  <c r="G687"/>
  <c r="AH687" s="1"/>
  <c r="C687"/>
  <c r="J687"/>
  <c r="AK687" s="1"/>
  <c r="E687"/>
  <c r="AF687" s="1"/>
  <c r="H687"/>
  <c r="AI687" s="1"/>
  <c r="I687"/>
  <c r="AJ687" s="1"/>
  <c r="D687"/>
  <c r="F687"/>
  <c r="AG687" s="1"/>
  <c r="AR713"/>
  <c r="BC713"/>
  <c r="AE713"/>
  <c r="AV584"/>
  <c r="BG584"/>
  <c r="AU584"/>
  <c r="BF584"/>
  <c r="BE620"/>
  <c r="AT620"/>
  <c r="AQ620"/>
  <c r="BB620"/>
  <c r="AE656"/>
  <c r="BH656"/>
  <c r="AW656"/>
  <c r="AE563"/>
  <c r="AR563"/>
  <c r="BC563"/>
  <c r="AE588"/>
  <c r="BB588"/>
  <c r="AQ588"/>
  <c r="AW588"/>
  <c r="BH588"/>
  <c r="BG628"/>
  <c r="AV628"/>
  <c r="AS628"/>
  <c r="BD628"/>
  <c r="BC644"/>
  <c r="AR644"/>
  <c r="AT660"/>
  <c r="BE660"/>
  <c r="BF660"/>
  <c r="AU660"/>
  <c r="BG680"/>
  <c r="AV680"/>
  <c r="AE680"/>
  <c r="AW680"/>
  <c r="BH680"/>
  <c r="BG564"/>
  <c r="AV564"/>
  <c r="BD564"/>
  <c r="AS564"/>
  <c r="AQ571"/>
  <c r="BB571"/>
  <c r="AV879"/>
  <c r="BG879"/>
  <c r="BD879"/>
  <c r="AS879"/>
  <c r="K732"/>
  <c r="AL732" s="1"/>
  <c r="G732"/>
  <c r="AH732" s="1"/>
  <c r="C732"/>
  <c r="F732"/>
  <c r="AG732" s="1"/>
  <c r="I732"/>
  <c r="AJ732" s="1"/>
  <c r="D732"/>
  <c r="J732"/>
  <c r="AK732" s="1"/>
  <c r="E732"/>
  <c r="AF732" s="1"/>
  <c r="H732"/>
  <c r="AI732" s="1"/>
  <c r="I733"/>
  <c r="AJ733" s="1"/>
  <c r="E733"/>
  <c r="AF733" s="1"/>
  <c r="G733"/>
  <c r="AH733" s="1"/>
  <c r="J733"/>
  <c r="AK733" s="1"/>
  <c r="D733"/>
  <c r="K733"/>
  <c r="AL733" s="1"/>
  <c r="F733"/>
  <c r="AG733" s="1"/>
  <c r="H733"/>
  <c r="AI733" s="1"/>
  <c r="C733"/>
  <c r="BF815"/>
  <c r="AU815"/>
  <c r="AQ814"/>
  <c r="BB814"/>
  <c r="BH814"/>
  <c r="AW814"/>
  <c r="BE814"/>
  <c r="AT814"/>
  <c r="J911"/>
  <c r="AK911" s="1"/>
  <c r="F911"/>
  <c r="AG911" s="1"/>
  <c r="H911"/>
  <c r="AI911" s="1"/>
  <c r="D911"/>
  <c r="I911"/>
  <c r="AJ911" s="1"/>
  <c r="E911"/>
  <c r="AF911" s="1"/>
  <c r="G911"/>
  <c r="AH911" s="1"/>
  <c r="K911"/>
  <c r="AL911" s="1"/>
  <c r="C911"/>
  <c r="AS851"/>
  <c r="BD851"/>
  <c r="BE851"/>
  <c r="AT851"/>
  <c r="AQ848"/>
  <c r="BB848"/>
  <c r="AT943"/>
  <c r="BE943"/>
  <c r="BB943"/>
  <c r="AQ943"/>
  <c r="AW943"/>
  <c r="BH943"/>
  <c r="AP967"/>
  <c r="AO967"/>
  <c r="BA967"/>
  <c r="AQ776"/>
  <c r="BB776"/>
  <c r="H794"/>
  <c r="AI794" s="1"/>
  <c r="D794"/>
  <c r="K794"/>
  <c r="AL794" s="1"/>
  <c r="F794"/>
  <c r="AG794" s="1"/>
  <c r="I794"/>
  <c r="AJ794" s="1"/>
  <c r="C794"/>
  <c r="J794"/>
  <c r="AK794" s="1"/>
  <c r="E794"/>
  <c r="AF794" s="1"/>
  <c r="G794"/>
  <c r="AH794" s="1"/>
  <c r="J795"/>
  <c r="AK795" s="1"/>
  <c r="F795"/>
  <c r="AG795" s="1"/>
  <c r="K795"/>
  <c r="AL795" s="1"/>
  <c r="E795"/>
  <c r="AF795" s="1"/>
  <c r="H795"/>
  <c r="AI795" s="1"/>
  <c r="C795"/>
  <c r="I795"/>
  <c r="AJ795" s="1"/>
  <c r="D795"/>
  <c r="G795"/>
  <c r="AH795" s="1"/>
  <c r="AT897"/>
  <c r="BE897"/>
  <c r="BF897"/>
  <c r="AU897"/>
  <c r="H821"/>
  <c r="AI821" s="1"/>
  <c r="D821"/>
  <c r="G821"/>
  <c r="AH821" s="1"/>
  <c r="J821"/>
  <c r="AK821" s="1"/>
  <c r="E821"/>
  <c r="AF821" s="1"/>
  <c r="K821"/>
  <c r="AL821" s="1"/>
  <c r="F821"/>
  <c r="AG821" s="1"/>
  <c r="I821"/>
  <c r="AJ821" s="1"/>
  <c r="C821"/>
  <c r="J822"/>
  <c r="AK822" s="1"/>
  <c r="F822"/>
  <c r="AG822" s="1"/>
  <c r="G822"/>
  <c r="AH822" s="1"/>
  <c r="I822"/>
  <c r="AJ822" s="1"/>
  <c r="D822"/>
  <c r="K822"/>
  <c r="AL822" s="1"/>
  <c r="E822"/>
  <c r="AF822" s="1"/>
  <c r="H822"/>
  <c r="AI822" s="1"/>
  <c r="C822"/>
  <c r="AV944"/>
  <c r="BG944"/>
  <c r="BD944"/>
  <c r="AS944"/>
  <c r="AT903"/>
  <c r="BE903"/>
  <c r="BB903"/>
  <c r="AQ903"/>
  <c r="AW903"/>
  <c r="BH903"/>
  <c r="AE984"/>
  <c r="AR984"/>
  <c r="BC984"/>
  <c r="AR906"/>
  <c r="BC906"/>
  <c r="AU906"/>
  <c r="BF906"/>
  <c r="H885"/>
  <c r="AI885" s="1"/>
  <c r="D885"/>
  <c r="J885"/>
  <c r="AK885" s="1"/>
  <c r="F885"/>
  <c r="AG885" s="1"/>
  <c r="K885"/>
  <c r="AL885" s="1"/>
  <c r="G885"/>
  <c r="AH885" s="1"/>
  <c r="C885"/>
  <c r="E885"/>
  <c r="AF885" s="1"/>
  <c r="I885"/>
  <c r="AJ885" s="1"/>
  <c r="J886"/>
  <c r="AK886" s="1"/>
  <c r="F886"/>
  <c r="AG886" s="1"/>
  <c r="H886"/>
  <c r="AI886" s="1"/>
  <c r="D886"/>
  <c r="I886"/>
  <c r="AJ886" s="1"/>
  <c r="E886"/>
  <c r="AF886" s="1"/>
  <c r="G886"/>
  <c r="AH886" s="1"/>
  <c r="K886"/>
  <c r="AL886" s="1"/>
  <c r="C886"/>
  <c r="AE1101"/>
  <c r="AQ1100"/>
  <c r="BB1100"/>
  <c r="BH1100"/>
  <c r="AW1100"/>
  <c r="BE1100"/>
  <c r="AT1100"/>
  <c r="BG1021"/>
  <c r="AV1021"/>
  <c r="AU1021"/>
  <c r="BF1021"/>
  <c r="AR1039"/>
  <c r="BC1039"/>
  <c r="BE1039"/>
  <c r="AT1039"/>
  <c r="BF1039"/>
  <c r="AU1039"/>
  <c r="C251"/>
  <c r="C272"/>
  <c r="C273"/>
  <c r="BA589"/>
  <c r="AP589"/>
  <c r="AO589"/>
  <c r="BA625"/>
  <c r="AP625"/>
  <c r="AO625"/>
  <c r="BA661"/>
  <c r="AP661"/>
  <c r="AO661"/>
  <c r="C231"/>
  <c r="C232"/>
  <c r="C305"/>
  <c r="BC557"/>
  <c r="AR557"/>
  <c r="AT557"/>
  <c r="BE557"/>
  <c r="BD500"/>
  <c r="AS500"/>
  <c r="BB500"/>
  <c r="AQ500"/>
  <c r="BA629"/>
  <c r="AP629"/>
  <c r="AO629"/>
  <c r="AW545"/>
  <c r="BH545"/>
  <c r="AR545"/>
  <c r="BC545"/>
  <c r="AE581"/>
  <c r="BB581"/>
  <c r="AQ581"/>
  <c r="AW581"/>
  <c r="BH581"/>
  <c r="BG597"/>
  <c r="AV597"/>
  <c r="AS597"/>
  <c r="BD597"/>
  <c r="BC637"/>
  <c r="AR637"/>
  <c r="AT653"/>
  <c r="BE653"/>
  <c r="BF653"/>
  <c r="AU653"/>
  <c r="C308"/>
  <c r="C309"/>
  <c r="AP497"/>
  <c r="BA497"/>
  <c r="AO497"/>
  <c r="AS556"/>
  <c r="BD556"/>
  <c r="BE556"/>
  <c r="AT556"/>
  <c r="BF556"/>
  <c r="AU556"/>
  <c r="AU551"/>
  <c r="BF551"/>
  <c r="BD551"/>
  <c r="AS551"/>
  <c r="AE503"/>
  <c r="AS503"/>
  <c r="BD503"/>
  <c r="BE498"/>
  <c r="AT498"/>
  <c r="AR498"/>
  <c r="BC498"/>
  <c r="I510"/>
  <c r="AJ510" s="1"/>
  <c r="E510"/>
  <c r="AF510" s="1"/>
  <c r="H510"/>
  <c r="AI510" s="1"/>
  <c r="C510"/>
  <c r="J510"/>
  <c r="AK510" s="1"/>
  <c r="D510"/>
  <c r="K510"/>
  <c r="AL510" s="1"/>
  <c r="F510"/>
  <c r="AG510" s="1"/>
  <c r="G510"/>
  <c r="AH510" s="1"/>
  <c r="K507"/>
  <c r="AL507" s="1"/>
  <c r="G507"/>
  <c r="AH507" s="1"/>
  <c r="C507"/>
  <c r="H507"/>
  <c r="AI507" s="1"/>
  <c r="I507"/>
  <c r="AJ507" s="1"/>
  <c r="D507"/>
  <c r="J507"/>
  <c r="AK507" s="1"/>
  <c r="E507"/>
  <c r="AF507" s="1"/>
  <c r="F507"/>
  <c r="AG507" s="1"/>
  <c r="BE543"/>
  <c r="AT543"/>
  <c r="BB543"/>
  <c r="AQ543"/>
  <c r="AT579"/>
  <c r="BE579"/>
  <c r="BB579"/>
  <c r="AQ579"/>
  <c r="AW579"/>
  <c r="BH579"/>
  <c r="BG619"/>
  <c r="AV619"/>
  <c r="AS619"/>
  <c r="BD619"/>
  <c r="BC635"/>
  <c r="AR635"/>
  <c r="AE651"/>
  <c r="BF651"/>
  <c r="AU651"/>
  <c r="BH515"/>
  <c r="AW515"/>
  <c r="BF515"/>
  <c r="AU515"/>
  <c r="BC546"/>
  <c r="AR546"/>
  <c r="BD546"/>
  <c r="AS546"/>
  <c r="AW572"/>
  <c r="BH572"/>
  <c r="AV572"/>
  <c r="BG572"/>
  <c r="BA641"/>
  <c r="AP641"/>
  <c r="AO641"/>
  <c r="I690"/>
  <c r="AJ690" s="1"/>
  <c r="E690"/>
  <c r="AF690" s="1"/>
  <c r="K690"/>
  <c r="AL690" s="1"/>
  <c r="F690"/>
  <c r="AG690" s="1"/>
  <c r="H690"/>
  <c r="AI690" s="1"/>
  <c r="C690"/>
  <c r="J690"/>
  <c r="AK690" s="1"/>
  <c r="D690"/>
  <c r="G690"/>
  <c r="AH690" s="1"/>
  <c r="BH713"/>
  <c r="AW713"/>
  <c r="BD713"/>
  <c r="AS713"/>
  <c r="BF713"/>
  <c r="AU713"/>
  <c r="BE584"/>
  <c r="AT584"/>
  <c r="AQ584"/>
  <c r="BB584"/>
  <c r="AE620"/>
  <c r="BH620"/>
  <c r="AW620"/>
  <c r="AR656"/>
  <c r="BC656"/>
  <c r="BD656"/>
  <c r="AS656"/>
  <c r="AS563"/>
  <c r="BD563"/>
  <c r="BE563"/>
  <c r="AT563"/>
  <c r="BF563"/>
  <c r="AU563"/>
  <c r="BG588"/>
  <c r="AV588"/>
  <c r="AS588"/>
  <c r="BD588"/>
  <c r="BC628"/>
  <c r="AR628"/>
  <c r="AE644"/>
  <c r="BF644"/>
  <c r="AU644"/>
  <c r="AE660"/>
  <c r="BB660"/>
  <c r="AQ660"/>
  <c r="AW660"/>
  <c r="BH660"/>
  <c r="BC680"/>
  <c r="AR680"/>
  <c r="BD680"/>
  <c r="AS680"/>
  <c r="AQ564"/>
  <c r="BB564"/>
  <c r="BC571"/>
  <c r="AR571"/>
  <c r="AT571"/>
  <c r="BE571"/>
  <c r="AR879"/>
  <c r="BC879"/>
  <c r="AU879"/>
  <c r="BF879"/>
  <c r="I731"/>
  <c r="AJ731" s="1"/>
  <c r="E731"/>
  <c r="AF731" s="1"/>
  <c r="G731"/>
  <c r="AH731" s="1"/>
  <c r="J731"/>
  <c r="AK731" s="1"/>
  <c r="D731"/>
  <c r="K731"/>
  <c r="AL731" s="1"/>
  <c r="F731"/>
  <c r="AG731" s="1"/>
  <c r="C731"/>
  <c r="H731"/>
  <c r="AI731" s="1"/>
  <c r="AE815"/>
  <c r="AW815"/>
  <c r="BH815"/>
  <c r="AV815"/>
  <c r="BG815"/>
  <c r="AR814"/>
  <c r="BC814"/>
  <c r="AE814"/>
  <c r="H916"/>
  <c r="AI916" s="1"/>
  <c r="D916"/>
  <c r="J916"/>
  <c r="AK916" s="1"/>
  <c r="F916"/>
  <c r="AG916" s="1"/>
  <c r="K916"/>
  <c r="AL916" s="1"/>
  <c r="G916"/>
  <c r="AH916" s="1"/>
  <c r="C916"/>
  <c r="I916"/>
  <c r="AJ916" s="1"/>
  <c r="E916"/>
  <c r="AF916" s="1"/>
  <c r="J917"/>
  <c r="AK917" s="1"/>
  <c r="F917"/>
  <c r="AG917" s="1"/>
  <c r="H917"/>
  <c r="AI917" s="1"/>
  <c r="D917"/>
  <c r="I917"/>
  <c r="AJ917" s="1"/>
  <c r="E917"/>
  <c r="AF917" s="1"/>
  <c r="K917"/>
  <c r="AL917" s="1"/>
  <c r="C917"/>
  <c r="G917"/>
  <c r="AH917" s="1"/>
  <c r="BF851"/>
  <c r="AU851"/>
  <c r="BG848"/>
  <c r="AV848"/>
  <c r="BH848"/>
  <c r="AW848"/>
  <c r="BE848"/>
  <c r="AT848"/>
  <c r="BG943"/>
  <c r="AV943"/>
  <c r="AS943"/>
  <c r="BD943"/>
  <c r="BG776"/>
  <c r="AV776"/>
  <c r="BH776"/>
  <c r="AW776"/>
  <c r="BE776"/>
  <c r="AT776"/>
  <c r="H800"/>
  <c r="AI800" s="1"/>
  <c r="D800"/>
  <c r="K800"/>
  <c r="AL800" s="1"/>
  <c r="F800"/>
  <c r="AG800" s="1"/>
  <c r="I800"/>
  <c r="AJ800" s="1"/>
  <c r="C800"/>
  <c r="J800"/>
  <c r="AK800" s="1"/>
  <c r="E800"/>
  <c r="AF800" s="1"/>
  <c r="G800"/>
  <c r="AH800" s="1"/>
  <c r="AE897"/>
  <c r="BB897"/>
  <c r="AQ897"/>
  <c r="AW897"/>
  <c r="BH897"/>
  <c r="H827"/>
  <c r="AI827" s="1"/>
  <c r="D827"/>
  <c r="G827"/>
  <c r="AH827" s="1"/>
  <c r="J827"/>
  <c r="AK827" s="1"/>
  <c r="E827"/>
  <c r="AF827" s="1"/>
  <c r="K827"/>
  <c r="AL827" s="1"/>
  <c r="F827"/>
  <c r="AG827" s="1"/>
  <c r="I827"/>
  <c r="AJ827" s="1"/>
  <c r="C827"/>
  <c r="AR944"/>
  <c r="BC944"/>
  <c r="AU944"/>
  <c r="BF944"/>
  <c r="BG903"/>
  <c r="AV903"/>
  <c r="AS903"/>
  <c r="BD903"/>
  <c r="BE984"/>
  <c r="AT984"/>
  <c r="AW984"/>
  <c r="BH984"/>
  <c r="BF984"/>
  <c r="AU984"/>
  <c r="BE906"/>
  <c r="AT906"/>
  <c r="AQ906"/>
  <c r="BB906"/>
  <c r="J884"/>
  <c r="AK884" s="1"/>
  <c r="F884"/>
  <c r="AG884" s="1"/>
  <c r="H884"/>
  <c r="AI884" s="1"/>
  <c r="D884"/>
  <c r="I884"/>
  <c r="AJ884" s="1"/>
  <c r="E884"/>
  <c r="AF884" s="1"/>
  <c r="G884"/>
  <c r="AH884" s="1"/>
  <c r="C884"/>
  <c r="K884"/>
  <c r="AL884" s="1"/>
  <c r="BF1101"/>
  <c r="AU1101"/>
  <c r="AW1101"/>
  <c r="BH1101"/>
  <c r="AV1101"/>
  <c r="BG1101"/>
  <c r="AR1100"/>
  <c r="BC1100"/>
  <c r="AE1100"/>
  <c r="BA1128"/>
  <c r="AP1128"/>
  <c r="AO1128"/>
  <c r="BB1021"/>
  <c r="AQ1021"/>
  <c r="AE1021"/>
  <c r="AW1021"/>
  <c r="BH1021"/>
  <c r="AV1039"/>
  <c r="BG1039"/>
  <c r="BB1039"/>
  <c r="AQ1039"/>
  <c r="C249"/>
  <c r="C250"/>
  <c r="C278"/>
  <c r="C229"/>
  <c r="C230"/>
  <c r="C303"/>
  <c r="C304"/>
  <c r="AU557"/>
  <c r="BF557"/>
  <c r="AE557"/>
  <c r="BH557"/>
  <c r="AW557"/>
  <c r="BG500"/>
  <c r="AV500"/>
  <c r="AE545"/>
  <c r="BF545"/>
  <c r="AU545"/>
  <c r="BG581"/>
  <c r="AV581"/>
  <c r="AS581"/>
  <c r="BD581"/>
  <c r="BC597"/>
  <c r="AR597"/>
  <c r="AE637"/>
  <c r="BF637"/>
  <c r="AU637"/>
  <c r="AE653"/>
  <c r="BB653"/>
  <c r="AQ653"/>
  <c r="AW653"/>
  <c r="BH653"/>
  <c r="BG669"/>
  <c r="AV669"/>
  <c r="AS669"/>
  <c r="BD669"/>
  <c r="AE574"/>
  <c r="BF574"/>
  <c r="AU574"/>
  <c r="C314"/>
  <c r="BA668"/>
  <c r="AP668"/>
  <c r="AO668"/>
  <c r="AW556"/>
  <c r="BH556"/>
  <c r="BB556"/>
  <c r="AQ556"/>
  <c r="BG551"/>
  <c r="AV551"/>
  <c r="BH503"/>
  <c r="AW503"/>
  <c r="BE503"/>
  <c r="AT503"/>
  <c r="AE498"/>
  <c r="AW498"/>
  <c r="BH498"/>
  <c r="BF498"/>
  <c r="AU498"/>
  <c r="I508"/>
  <c r="AJ508" s="1"/>
  <c r="E508"/>
  <c r="AF508" s="1"/>
  <c r="H508"/>
  <c r="AI508" s="1"/>
  <c r="C508"/>
  <c r="J508"/>
  <c r="AK508" s="1"/>
  <c r="D508"/>
  <c r="K508"/>
  <c r="AL508" s="1"/>
  <c r="F508"/>
  <c r="AG508" s="1"/>
  <c r="G508"/>
  <c r="AH508" s="1"/>
  <c r="AW543"/>
  <c r="BH543"/>
  <c r="AV543"/>
  <c r="BG543"/>
  <c r="BG579"/>
  <c r="AV579"/>
  <c r="AS579"/>
  <c r="BD579"/>
  <c r="BC619"/>
  <c r="AR619"/>
  <c r="AT635"/>
  <c r="BE635"/>
  <c r="BF635"/>
  <c r="AU635"/>
  <c r="AT651"/>
  <c r="BE651"/>
  <c r="BB651"/>
  <c r="AQ651"/>
  <c r="AW651"/>
  <c r="BH651"/>
  <c r="AR515"/>
  <c r="BC515"/>
  <c r="AQ515"/>
  <c r="BB515"/>
  <c r="AU546"/>
  <c r="BF546"/>
  <c r="AR572"/>
  <c r="BC572"/>
  <c r="BA623"/>
  <c r="AP623"/>
  <c r="AO623"/>
  <c r="I686"/>
  <c r="AJ686" s="1"/>
  <c r="E686"/>
  <c r="AF686" s="1"/>
  <c r="K686"/>
  <c r="AL686" s="1"/>
  <c r="F686"/>
  <c r="AG686" s="1"/>
  <c r="H686"/>
  <c r="AI686" s="1"/>
  <c r="C686"/>
  <c r="J686"/>
  <c r="AK686" s="1"/>
  <c r="D686"/>
  <c r="G686"/>
  <c r="AH686" s="1"/>
  <c r="K691"/>
  <c r="AL691" s="1"/>
  <c r="G691"/>
  <c r="AH691" s="1"/>
  <c r="C691"/>
  <c r="J691"/>
  <c r="AK691" s="1"/>
  <c r="E691"/>
  <c r="AF691" s="1"/>
  <c r="H691"/>
  <c r="AI691" s="1"/>
  <c r="I691"/>
  <c r="AJ691" s="1"/>
  <c r="D691"/>
  <c r="F691"/>
  <c r="AG691" s="1"/>
  <c r="BE713"/>
  <c r="AT713"/>
  <c r="AQ713"/>
  <c r="BB713"/>
  <c r="AE584"/>
  <c r="BH584"/>
  <c r="AW584"/>
  <c r="AR620"/>
  <c r="BC620"/>
  <c r="BD620"/>
  <c r="AS620"/>
  <c r="AV656"/>
  <c r="BG656"/>
  <c r="AU656"/>
  <c r="BF656"/>
  <c r="AW563"/>
  <c r="BH563"/>
  <c r="BB563"/>
  <c r="AQ563"/>
  <c r="BC588"/>
  <c r="AR588"/>
  <c r="AT628"/>
  <c r="BE628"/>
  <c r="BF628"/>
  <c r="AU628"/>
  <c r="AT644"/>
  <c r="BE644"/>
  <c r="BB644"/>
  <c r="AQ644"/>
  <c r="AW644"/>
  <c r="BH644"/>
  <c r="BG660"/>
  <c r="AV660"/>
  <c r="AS660"/>
  <c r="BD660"/>
  <c r="AT680"/>
  <c r="BE680"/>
  <c r="BC564"/>
  <c r="AR564"/>
  <c r="AT564"/>
  <c r="BE564"/>
  <c r="AU571"/>
  <c r="BF571"/>
  <c r="AE571"/>
  <c r="BH571"/>
  <c r="AW571"/>
  <c r="BE879"/>
  <c r="AT879"/>
  <c r="AQ879"/>
  <c r="BB879"/>
  <c r="K736"/>
  <c r="AL736" s="1"/>
  <c r="G736"/>
  <c r="AH736" s="1"/>
  <c r="C736"/>
  <c r="H736"/>
  <c r="AI736" s="1"/>
  <c r="D736"/>
  <c r="F736"/>
  <c r="AG736" s="1"/>
  <c r="J736"/>
  <c r="AK736" s="1"/>
  <c r="E736"/>
  <c r="AF736" s="1"/>
  <c r="I736"/>
  <c r="AJ736" s="1"/>
  <c r="I737"/>
  <c r="AJ737" s="1"/>
  <c r="E737"/>
  <c r="AF737" s="1"/>
  <c r="J737"/>
  <c r="AK737" s="1"/>
  <c r="F737"/>
  <c r="AG737" s="1"/>
  <c r="K737"/>
  <c r="AL737" s="1"/>
  <c r="C737"/>
  <c r="G737"/>
  <c r="AH737" s="1"/>
  <c r="H737"/>
  <c r="AI737" s="1"/>
  <c r="D737"/>
  <c r="BB815"/>
  <c r="AQ815"/>
  <c r="BC815"/>
  <c r="AR815"/>
  <c r="BD814"/>
  <c r="AS814"/>
  <c r="AU814"/>
  <c r="BF814"/>
  <c r="H914"/>
  <c r="AI914" s="1"/>
  <c r="D914"/>
  <c r="J914"/>
  <c r="AK914" s="1"/>
  <c r="F914"/>
  <c r="AG914" s="1"/>
  <c r="K914"/>
  <c r="AL914" s="1"/>
  <c r="G914"/>
  <c r="AH914" s="1"/>
  <c r="C914"/>
  <c r="I914"/>
  <c r="AJ914" s="1"/>
  <c r="E914"/>
  <c r="AF914" s="1"/>
  <c r="J915"/>
  <c r="AK915" s="1"/>
  <c r="F915"/>
  <c r="AG915" s="1"/>
  <c r="H915"/>
  <c r="AI915" s="1"/>
  <c r="D915"/>
  <c r="I915"/>
  <c r="AJ915" s="1"/>
  <c r="E915"/>
  <c r="AF915" s="1"/>
  <c r="C915"/>
  <c r="K915"/>
  <c r="AL915" s="1"/>
  <c r="G915"/>
  <c r="AH915" s="1"/>
  <c r="AE851"/>
  <c r="AW851"/>
  <c r="BH851"/>
  <c r="AV851"/>
  <c r="BG851"/>
  <c r="BC848"/>
  <c r="AR848"/>
  <c r="AE848"/>
  <c r="BC943"/>
  <c r="AR943"/>
  <c r="BC776"/>
  <c r="AR776"/>
  <c r="AE776"/>
  <c r="H796"/>
  <c r="AI796" s="1"/>
  <c r="D796"/>
  <c r="K796"/>
  <c r="AL796" s="1"/>
  <c r="F796"/>
  <c r="AG796" s="1"/>
  <c r="I796"/>
  <c r="AJ796" s="1"/>
  <c r="C796"/>
  <c r="J796"/>
  <c r="AK796" s="1"/>
  <c r="E796"/>
  <c r="AF796" s="1"/>
  <c r="G796"/>
  <c r="AH796" s="1"/>
  <c r="J799"/>
  <c r="AK799" s="1"/>
  <c r="F799"/>
  <c r="AG799" s="1"/>
  <c r="K799"/>
  <c r="AL799" s="1"/>
  <c r="E799"/>
  <c r="AF799" s="1"/>
  <c r="H799"/>
  <c r="AI799" s="1"/>
  <c r="C799"/>
  <c r="I799"/>
  <c r="AJ799" s="1"/>
  <c r="D799"/>
  <c r="G799"/>
  <c r="AH799" s="1"/>
  <c r="BG897"/>
  <c r="AV897"/>
  <c r="AS897"/>
  <c r="BD897"/>
  <c r="BA966"/>
  <c r="AP966"/>
  <c r="AO966"/>
  <c r="H825"/>
  <c r="AI825" s="1"/>
  <c r="D825"/>
  <c r="G825"/>
  <c r="AH825" s="1"/>
  <c r="J825"/>
  <c r="AK825" s="1"/>
  <c r="E825"/>
  <c r="AF825" s="1"/>
  <c r="K825"/>
  <c r="AL825" s="1"/>
  <c r="F825"/>
  <c r="AG825" s="1"/>
  <c r="I825"/>
  <c r="AJ825" s="1"/>
  <c r="C825"/>
  <c r="J826"/>
  <c r="AK826" s="1"/>
  <c r="F826"/>
  <c r="AG826" s="1"/>
  <c r="G826"/>
  <c r="AH826" s="1"/>
  <c r="I826"/>
  <c r="AJ826" s="1"/>
  <c r="D826"/>
  <c r="K826"/>
  <c r="AL826" s="1"/>
  <c r="E826"/>
  <c r="AF826" s="1"/>
  <c r="H826"/>
  <c r="AI826" s="1"/>
  <c r="C826"/>
  <c r="BE944"/>
  <c r="AT944"/>
  <c r="AQ944"/>
  <c r="BB944"/>
  <c r="BC903"/>
  <c r="AR903"/>
  <c r="AS984"/>
  <c r="BD984"/>
  <c r="BB984"/>
  <c r="AQ984"/>
  <c r="AE906"/>
  <c r="BH906"/>
  <c r="AW906"/>
  <c r="H889"/>
  <c r="AI889" s="1"/>
  <c r="D889"/>
  <c r="J889"/>
  <c r="AK889" s="1"/>
  <c r="F889"/>
  <c r="AG889" s="1"/>
  <c r="K889"/>
  <c r="AL889" s="1"/>
  <c r="G889"/>
  <c r="AH889" s="1"/>
  <c r="C889"/>
  <c r="E889"/>
  <c r="AF889" s="1"/>
  <c r="I889"/>
  <c r="AJ889" s="1"/>
  <c r="J890"/>
  <c r="AK890" s="1"/>
  <c r="F890"/>
  <c r="AG890" s="1"/>
  <c r="H890"/>
  <c r="AI890" s="1"/>
  <c r="D890"/>
  <c r="I890"/>
  <c r="AJ890" s="1"/>
  <c r="E890"/>
  <c r="AF890" s="1"/>
  <c r="G890"/>
  <c r="AH890" s="1"/>
  <c r="K890"/>
  <c r="AL890" s="1"/>
  <c r="C890"/>
  <c r="BB1101"/>
  <c r="AQ1101"/>
  <c r="BC1101"/>
  <c r="AR1101"/>
  <c r="BD1100"/>
  <c r="AS1100"/>
  <c r="AU1100"/>
  <c r="BF1100"/>
  <c r="BC1021"/>
  <c r="AR1021"/>
  <c r="BD1021"/>
  <c r="AS1021"/>
  <c r="AW1039"/>
  <c r="BH1039"/>
  <c r="C247"/>
  <c r="C248"/>
  <c r="C274"/>
  <c r="C277"/>
  <c r="C227"/>
  <c r="C228"/>
  <c r="C301"/>
  <c r="C302"/>
  <c r="BG557"/>
  <c r="AV557"/>
  <c r="BD557"/>
  <c r="AS557"/>
  <c r="AE500"/>
  <c r="BC500"/>
  <c r="AR500"/>
  <c r="AS545"/>
  <c r="BD545"/>
  <c r="BB545"/>
  <c r="AQ545"/>
  <c r="BC581"/>
  <c r="AR581"/>
  <c r="AE597"/>
  <c r="BF597"/>
  <c r="AU597"/>
  <c r="AR715"/>
  <c r="BC715"/>
  <c r="AE715"/>
  <c r="BB714"/>
  <c r="AQ714"/>
  <c r="AE714"/>
  <c r="AW714"/>
  <c r="BH714"/>
  <c r="I726"/>
  <c r="AJ726" s="1"/>
  <c r="E726"/>
  <c r="AF726" s="1"/>
  <c r="K726"/>
  <c r="AL726" s="1"/>
  <c r="F726"/>
  <c r="AG726" s="1"/>
  <c r="H726"/>
  <c r="AI726" s="1"/>
  <c r="C726"/>
  <c r="J726"/>
  <c r="AK726" s="1"/>
  <c r="D726"/>
  <c r="G726"/>
  <c r="AH726" s="1"/>
  <c r="AE580"/>
  <c r="BH580"/>
  <c r="AW580"/>
  <c r="AR616"/>
  <c r="BC616"/>
  <c r="BD616"/>
  <c r="AS616"/>
  <c r="AV652"/>
  <c r="BG652"/>
  <c r="AU652"/>
  <c r="BF652"/>
  <c r="BE565"/>
  <c r="AT565"/>
  <c r="BB565"/>
  <c r="AQ565"/>
  <c r="BC590"/>
  <c r="AR590"/>
  <c r="AT606"/>
  <c r="BE606"/>
  <c r="BF606"/>
  <c r="AU606"/>
  <c r="AE646"/>
  <c r="BB646"/>
  <c r="AQ646"/>
  <c r="AW646"/>
  <c r="BH646"/>
  <c r="BG662"/>
  <c r="AV662"/>
  <c r="AS662"/>
  <c r="BD662"/>
  <c r="AT682"/>
  <c r="BE682"/>
  <c r="AT876"/>
  <c r="BE876"/>
  <c r="BF876"/>
  <c r="AU876"/>
  <c r="AV877"/>
  <c r="BG877"/>
  <c r="AU877"/>
  <c r="BF877"/>
  <c r="I695"/>
  <c r="AJ695" s="1"/>
  <c r="E695"/>
  <c r="AF695" s="1"/>
  <c r="G695"/>
  <c r="AH695" s="1"/>
  <c r="J695"/>
  <c r="AK695" s="1"/>
  <c r="D695"/>
  <c r="K695"/>
  <c r="AL695" s="1"/>
  <c r="F695"/>
  <c r="AG695" s="1"/>
  <c r="C695"/>
  <c r="H695"/>
  <c r="AI695" s="1"/>
  <c r="BF817"/>
  <c r="AU817"/>
  <c r="AW817"/>
  <c r="BH817"/>
  <c r="AV817"/>
  <c r="BG817"/>
  <c r="BC816"/>
  <c r="AR816"/>
  <c r="AE816"/>
  <c r="K741"/>
  <c r="AL741" s="1"/>
  <c r="G741"/>
  <c r="AH741" s="1"/>
  <c r="C741"/>
  <c r="H741"/>
  <c r="AI741" s="1"/>
  <c r="D741"/>
  <c r="I741"/>
  <c r="AJ741" s="1"/>
  <c r="E741"/>
  <c r="AF741" s="1"/>
  <c r="F741"/>
  <c r="AG741" s="1"/>
  <c r="J741"/>
  <c r="AK741" s="1"/>
  <c r="I742"/>
  <c r="AJ742" s="1"/>
  <c r="E742"/>
  <c r="AF742" s="1"/>
  <c r="J742"/>
  <c r="AK742" s="1"/>
  <c r="F742"/>
  <c r="AG742" s="1"/>
  <c r="D742"/>
  <c r="H742"/>
  <c r="AI742" s="1"/>
  <c r="K742"/>
  <c r="AL742" s="1"/>
  <c r="C742"/>
  <c r="G742"/>
  <c r="AH742" s="1"/>
  <c r="AE853"/>
  <c r="AQ850"/>
  <c r="BB850"/>
  <c r="BH850"/>
  <c r="AW850"/>
  <c r="BE850"/>
  <c r="AT850"/>
  <c r="BB777"/>
  <c r="AQ777"/>
  <c r="BC777"/>
  <c r="AR777"/>
  <c r="I752"/>
  <c r="AJ752" s="1"/>
  <c r="E752"/>
  <c r="AF752" s="1"/>
  <c r="K752"/>
  <c r="AL752" s="1"/>
  <c r="G752"/>
  <c r="AH752" s="1"/>
  <c r="C752"/>
  <c r="H752"/>
  <c r="AI752" s="1"/>
  <c r="D752"/>
  <c r="F752"/>
  <c r="AG752" s="1"/>
  <c r="J752"/>
  <c r="AK752" s="1"/>
  <c r="K755"/>
  <c r="AL755" s="1"/>
  <c r="G755"/>
  <c r="AH755" s="1"/>
  <c r="C755"/>
  <c r="I755"/>
  <c r="AJ755" s="1"/>
  <c r="E755"/>
  <c r="AF755" s="1"/>
  <c r="J755"/>
  <c r="AK755" s="1"/>
  <c r="F755"/>
  <c r="AG755" s="1"/>
  <c r="H755"/>
  <c r="AI755" s="1"/>
  <c r="D755"/>
  <c r="AR782"/>
  <c r="BC782"/>
  <c r="AE782"/>
  <c r="AS899"/>
  <c r="BD899"/>
  <c r="BE899"/>
  <c r="AT899"/>
  <c r="H1049"/>
  <c r="AI1049" s="1"/>
  <c r="D1049"/>
  <c r="G1049"/>
  <c r="AH1049" s="1"/>
  <c r="I1049"/>
  <c r="AJ1049" s="1"/>
  <c r="C1049"/>
  <c r="J1049"/>
  <c r="AK1049" s="1"/>
  <c r="E1049"/>
  <c r="AF1049" s="1"/>
  <c r="F1049"/>
  <c r="AG1049" s="1"/>
  <c r="K1049"/>
  <c r="AL1049" s="1"/>
  <c r="J1050"/>
  <c r="AK1050" s="1"/>
  <c r="F1050"/>
  <c r="AG1050" s="1"/>
  <c r="G1050"/>
  <c r="AH1050" s="1"/>
  <c r="H1050"/>
  <c r="AI1050" s="1"/>
  <c r="C1050"/>
  <c r="I1050"/>
  <c r="AJ1050" s="1"/>
  <c r="D1050"/>
  <c r="K1050"/>
  <c r="AL1050" s="1"/>
  <c r="E1050"/>
  <c r="AF1050" s="1"/>
  <c r="AE940"/>
  <c r="BH940"/>
  <c r="AW940"/>
  <c r="AE905"/>
  <c r="BF905"/>
  <c r="AU905"/>
  <c r="J947"/>
  <c r="AK947" s="1"/>
  <c r="F947"/>
  <c r="AG947" s="1"/>
  <c r="H947"/>
  <c r="AI947" s="1"/>
  <c r="D947"/>
  <c r="I947"/>
  <c r="AJ947" s="1"/>
  <c r="E947"/>
  <c r="AF947" s="1"/>
  <c r="C947"/>
  <c r="K947"/>
  <c r="AL947" s="1"/>
  <c r="G947"/>
  <c r="AH947" s="1"/>
  <c r="AE986"/>
  <c r="AW986"/>
  <c r="BH986"/>
  <c r="BF986"/>
  <c r="AU986"/>
  <c r="AU985"/>
  <c r="BF985"/>
  <c r="BD985"/>
  <c r="AS985"/>
  <c r="H992"/>
  <c r="AI992" s="1"/>
  <c r="D992"/>
  <c r="I992"/>
  <c r="AJ992" s="1"/>
  <c r="E992"/>
  <c r="AF992" s="1"/>
  <c r="J992"/>
  <c r="AK992" s="1"/>
  <c r="F992"/>
  <c r="AG992" s="1"/>
  <c r="K992"/>
  <c r="AL992" s="1"/>
  <c r="C992"/>
  <c r="G992"/>
  <c r="AH992" s="1"/>
  <c r="J993"/>
  <c r="AK993" s="1"/>
  <c r="F993"/>
  <c r="AG993" s="1"/>
  <c r="K993"/>
  <c r="AL993" s="1"/>
  <c r="G993"/>
  <c r="AH993" s="1"/>
  <c r="C993"/>
  <c r="H993"/>
  <c r="AI993" s="1"/>
  <c r="D993"/>
  <c r="E993"/>
  <c r="AF993" s="1"/>
  <c r="I993"/>
  <c r="AJ993" s="1"/>
  <c r="BB1103"/>
  <c r="AQ1103"/>
  <c r="BC1103"/>
  <c r="AR1103"/>
  <c r="BD1102"/>
  <c r="AS1102"/>
  <c r="AU1102"/>
  <c r="BF1102"/>
  <c r="AR1041"/>
  <c r="BC1041"/>
  <c r="C287"/>
  <c r="C242"/>
  <c r="AS552"/>
  <c r="BD552"/>
  <c r="BB552"/>
  <c r="AQ552"/>
  <c r="AP516"/>
  <c r="BA516"/>
  <c r="AO516"/>
  <c r="AP548"/>
  <c r="AO548"/>
  <c r="BA548"/>
  <c r="AP555"/>
  <c r="AO555"/>
  <c r="BA555"/>
  <c r="BG502"/>
  <c r="AV502"/>
  <c r="AT502"/>
  <c r="BE502"/>
  <c r="BH502"/>
  <c r="AW502"/>
  <c r="BB547"/>
  <c r="AQ547"/>
  <c r="AT583"/>
  <c r="BE583"/>
  <c r="BB583"/>
  <c r="AQ583"/>
  <c r="AW583"/>
  <c r="BH583"/>
  <c r="BG599"/>
  <c r="AV599"/>
  <c r="AS599"/>
  <c r="BD599"/>
  <c r="BC615"/>
  <c r="AR615"/>
  <c r="AE655"/>
  <c r="BF655"/>
  <c r="AU655"/>
  <c r="AE671"/>
  <c r="BB671"/>
  <c r="AQ671"/>
  <c r="AW671"/>
  <c r="BH671"/>
  <c r="BD519"/>
  <c r="AS519"/>
  <c r="AV519"/>
  <c r="BG519"/>
  <c r="BE717"/>
  <c r="AT717"/>
  <c r="AQ717"/>
  <c r="BB717"/>
  <c r="AT716"/>
  <c r="BE716"/>
  <c r="AQ544"/>
  <c r="BB544"/>
  <c r="AT544"/>
  <c r="BE544"/>
  <c r="BC573"/>
  <c r="AR573"/>
  <c r="AE573"/>
  <c r="BH573"/>
  <c r="AW573"/>
  <c r="BE602"/>
  <c r="AT602"/>
  <c r="AQ602"/>
  <c r="BB602"/>
  <c r="AE638"/>
  <c r="BH638"/>
  <c r="AW638"/>
  <c r="AR674"/>
  <c r="BC674"/>
  <c r="BD674"/>
  <c r="AS674"/>
  <c r="AE592"/>
  <c r="BB592"/>
  <c r="AQ592"/>
  <c r="AW592"/>
  <c r="BH592"/>
  <c r="BG608"/>
  <c r="AV608"/>
  <c r="AS608"/>
  <c r="BD608"/>
  <c r="BC624"/>
  <c r="AR624"/>
  <c r="AT664"/>
  <c r="BE664"/>
  <c r="BF664"/>
  <c r="AU664"/>
  <c r="AR681"/>
  <c r="BC681"/>
  <c r="AS681"/>
  <c r="BD681"/>
  <c r="BF681"/>
  <c r="AU681"/>
  <c r="BG878"/>
  <c r="AV878"/>
  <c r="AS878"/>
  <c r="BD878"/>
  <c r="AE875"/>
  <c r="BH875"/>
  <c r="AW875"/>
  <c r="H805"/>
  <c r="AI805" s="1"/>
  <c r="D805"/>
  <c r="J805"/>
  <c r="AK805" s="1"/>
  <c r="E805"/>
  <c r="AF805" s="1"/>
  <c r="G805"/>
  <c r="AH805" s="1"/>
  <c r="I805"/>
  <c r="AJ805" s="1"/>
  <c r="C805"/>
  <c r="K805"/>
  <c r="AL805" s="1"/>
  <c r="F805"/>
  <c r="AG805" s="1"/>
  <c r="J806"/>
  <c r="AK806" s="1"/>
  <c r="F806"/>
  <c r="AG806" s="1"/>
  <c r="I806"/>
  <c r="AJ806" s="1"/>
  <c r="D806"/>
  <c r="G806"/>
  <c r="AH806" s="1"/>
  <c r="H806"/>
  <c r="AI806" s="1"/>
  <c r="C806"/>
  <c r="K806"/>
  <c r="AL806" s="1"/>
  <c r="E806"/>
  <c r="AF806" s="1"/>
  <c r="BD818"/>
  <c r="AS818"/>
  <c r="AU818"/>
  <c r="BF818"/>
  <c r="BF854"/>
  <c r="AU854"/>
  <c r="BC854"/>
  <c r="AR854"/>
  <c r="BD852"/>
  <c r="AS852"/>
  <c r="AU852"/>
  <c r="BF852"/>
  <c r="BF779"/>
  <c r="AU779"/>
  <c r="H858"/>
  <c r="AI858" s="1"/>
  <c r="D858"/>
  <c r="J858"/>
  <c r="AK858" s="1"/>
  <c r="F858"/>
  <c r="AG858" s="1"/>
  <c r="K858"/>
  <c r="AL858" s="1"/>
  <c r="C858"/>
  <c r="G858"/>
  <c r="AH858" s="1"/>
  <c r="I858"/>
  <c r="AJ858" s="1"/>
  <c r="E858"/>
  <c r="AF858" s="1"/>
  <c r="J859"/>
  <c r="AK859" s="1"/>
  <c r="F859"/>
  <c r="AG859" s="1"/>
  <c r="H859"/>
  <c r="AI859" s="1"/>
  <c r="D859"/>
  <c r="G859"/>
  <c r="AH859" s="1"/>
  <c r="K859"/>
  <c r="AL859" s="1"/>
  <c r="C859"/>
  <c r="E859"/>
  <c r="AF859" s="1"/>
  <c r="I859"/>
  <c r="AJ859" s="1"/>
  <c r="AE939"/>
  <c r="BF939"/>
  <c r="AU939"/>
  <c r="I761"/>
  <c r="AJ761" s="1"/>
  <c r="E761"/>
  <c r="AF761" s="1"/>
  <c r="K761"/>
  <c r="AL761" s="1"/>
  <c r="G761"/>
  <c r="AH761" s="1"/>
  <c r="C761"/>
  <c r="H761"/>
  <c r="AI761" s="1"/>
  <c r="D761"/>
  <c r="J761"/>
  <c r="AK761" s="1"/>
  <c r="F761"/>
  <c r="AG761" s="1"/>
  <c r="K760"/>
  <c r="AL760" s="1"/>
  <c r="G760"/>
  <c r="AH760" s="1"/>
  <c r="C760"/>
  <c r="I760"/>
  <c r="AJ760" s="1"/>
  <c r="E760"/>
  <c r="AF760" s="1"/>
  <c r="J760"/>
  <c r="AK760" s="1"/>
  <c r="F760"/>
  <c r="AG760" s="1"/>
  <c r="D760"/>
  <c r="H760"/>
  <c r="AI760" s="1"/>
  <c r="AQ780"/>
  <c r="BB780"/>
  <c r="AE893"/>
  <c r="BB893"/>
  <c r="AQ893"/>
  <c r="AW893"/>
  <c r="BH893"/>
  <c r="H787"/>
  <c r="AI787" s="1"/>
  <c r="D787"/>
  <c r="G787"/>
  <c r="AH787" s="1"/>
  <c r="J787"/>
  <c r="AK787" s="1"/>
  <c r="E787"/>
  <c r="AF787" s="1"/>
  <c r="K787"/>
  <c r="AL787" s="1"/>
  <c r="F787"/>
  <c r="AG787" s="1"/>
  <c r="I787"/>
  <c r="AJ787" s="1"/>
  <c r="C787"/>
  <c r="J788"/>
  <c r="AK788" s="1"/>
  <c r="F788"/>
  <c r="AG788" s="1"/>
  <c r="G788"/>
  <c r="AH788" s="1"/>
  <c r="I788"/>
  <c r="AJ788" s="1"/>
  <c r="D788"/>
  <c r="K788"/>
  <c r="AL788" s="1"/>
  <c r="E788"/>
  <c r="AF788" s="1"/>
  <c r="H788"/>
  <c r="AI788" s="1"/>
  <c r="C788"/>
  <c r="AE904"/>
  <c r="BH904"/>
  <c r="AW904"/>
  <c r="AE907"/>
  <c r="BF907"/>
  <c r="AU907"/>
  <c r="AV988"/>
  <c r="BG988"/>
  <c r="BC989"/>
  <c r="AR989"/>
  <c r="AT989"/>
  <c r="BE989"/>
  <c r="I957"/>
  <c r="AJ957" s="1"/>
  <c r="E957"/>
  <c r="AF957" s="1"/>
  <c r="K957"/>
  <c r="AL957" s="1"/>
  <c r="G957"/>
  <c r="AH957" s="1"/>
  <c r="C957"/>
  <c r="H957"/>
  <c r="AI957" s="1"/>
  <c r="D957"/>
  <c r="F957"/>
  <c r="AG957" s="1"/>
  <c r="J957"/>
  <c r="AK957" s="1"/>
  <c r="K958"/>
  <c r="AL958" s="1"/>
  <c r="G958"/>
  <c r="AH958" s="1"/>
  <c r="C958"/>
  <c r="I958"/>
  <c r="AJ958" s="1"/>
  <c r="E958"/>
  <c r="AF958" s="1"/>
  <c r="J958"/>
  <c r="AK958" s="1"/>
  <c r="F958"/>
  <c r="AG958" s="1"/>
  <c r="H958"/>
  <c r="AI958" s="1"/>
  <c r="D958"/>
  <c r="BG970"/>
  <c r="AV970"/>
  <c r="BF970"/>
  <c r="AU970"/>
  <c r="H866"/>
  <c r="AI866" s="1"/>
  <c r="D866"/>
  <c r="J866"/>
  <c r="AK866" s="1"/>
  <c r="F866"/>
  <c r="AG866" s="1"/>
  <c r="K866"/>
  <c r="AL866" s="1"/>
  <c r="G866"/>
  <c r="AH866" s="1"/>
  <c r="C866"/>
  <c r="I866"/>
  <c r="AJ866" s="1"/>
  <c r="E866"/>
  <c r="AF866" s="1"/>
  <c r="J867"/>
  <c r="AK867" s="1"/>
  <c r="F867"/>
  <c r="AG867" s="1"/>
  <c r="H867"/>
  <c r="AI867" s="1"/>
  <c r="D867"/>
  <c r="I867"/>
  <c r="AJ867" s="1"/>
  <c r="E867"/>
  <c r="AF867" s="1"/>
  <c r="G867"/>
  <c r="AH867" s="1"/>
  <c r="C867"/>
  <c r="K867"/>
  <c r="AL867" s="1"/>
  <c r="H935"/>
  <c r="AI935" s="1"/>
  <c r="D935"/>
  <c r="J935"/>
  <c r="AK935" s="1"/>
  <c r="F935"/>
  <c r="AG935" s="1"/>
  <c r="K935"/>
  <c r="AL935" s="1"/>
  <c r="G935"/>
  <c r="AH935" s="1"/>
  <c r="C935"/>
  <c r="I935"/>
  <c r="AJ935" s="1"/>
  <c r="E935"/>
  <c r="AF935" s="1"/>
  <c r="BC965"/>
  <c r="AR965"/>
  <c r="BB965"/>
  <c r="AQ965"/>
  <c r="BH965"/>
  <c r="AW965"/>
  <c r="BF1105"/>
  <c r="AU1105"/>
  <c r="BG1104"/>
  <c r="AV1104"/>
  <c r="BH1104"/>
  <c r="AW1104"/>
  <c r="BE1104"/>
  <c r="AT1104"/>
  <c r="BA1132"/>
  <c r="AP1132"/>
  <c r="AO1132"/>
  <c r="AT1025"/>
  <c r="BE1025"/>
  <c r="C317"/>
  <c r="C318"/>
  <c r="C8"/>
  <c r="AP499"/>
  <c r="BA499"/>
  <c r="AO499"/>
  <c r="C263"/>
  <c r="C264"/>
  <c r="C341"/>
  <c r="C338"/>
  <c r="AP518"/>
  <c r="BA518"/>
  <c r="AO518"/>
  <c r="AS554"/>
  <c r="BD554"/>
  <c r="AR554"/>
  <c r="BC554"/>
  <c r="AQ553"/>
  <c r="BB553"/>
  <c r="AE553"/>
  <c r="BH553"/>
  <c r="AW553"/>
  <c r="K535"/>
  <c r="AL535" s="1"/>
  <c r="G535"/>
  <c r="AH535" s="1"/>
  <c r="C535"/>
  <c r="H535"/>
  <c r="AI535" s="1"/>
  <c r="D535"/>
  <c r="J535"/>
  <c r="AK535" s="1"/>
  <c r="E535"/>
  <c r="AF535" s="1"/>
  <c r="F535"/>
  <c r="AG535" s="1"/>
  <c r="I535"/>
  <c r="AJ535" s="1"/>
  <c r="AE501"/>
  <c r="BD501"/>
  <c r="AS501"/>
  <c r="BC601"/>
  <c r="AR601"/>
  <c r="AT617"/>
  <c r="BE617"/>
  <c r="BF617"/>
  <c r="AU617"/>
  <c r="AT633"/>
  <c r="BE633"/>
  <c r="BB633"/>
  <c r="AQ633"/>
  <c r="AW633"/>
  <c r="BH633"/>
  <c r="BG673"/>
  <c r="AV673"/>
  <c r="AS673"/>
  <c r="BD673"/>
  <c r="BD517"/>
  <c r="AS517"/>
  <c r="AV517"/>
  <c r="BG517"/>
  <c r="AE570"/>
  <c r="AR570"/>
  <c r="BC570"/>
  <c r="AT637"/>
  <c r="BE637"/>
  <c r="BB637"/>
  <c r="AQ637"/>
  <c r="AW637"/>
  <c r="BH637"/>
  <c r="BG653"/>
  <c r="AV653"/>
  <c r="AS653"/>
  <c r="BD653"/>
  <c r="BC669"/>
  <c r="AR669"/>
  <c r="AS574"/>
  <c r="BD574"/>
  <c r="BB574"/>
  <c r="AQ574"/>
  <c r="BH715"/>
  <c r="AW715"/>
  <c r="BD715"/>
  <c r="AS715"/>
  <c r="BF715"/>
  <c r="AU715"/>
  <c r="BC714"/>
  <c r="AR714"/>
  <c r="BD714"/>
  <c r="AS714"/>
  <c r="I722"/>
  <c r="AJ722" s="1"/>
  <c r="E722"/>
  <c r="AF722" s="1"/>
  <c r="K722"/>
  <c r="AL722" s="1"/>
  <c r="F722"/>
  <c r="AG722" s="1"/>
  <c r="H722"/>
  <c r="AI722" s="1"/>
  <c r="C722"/>
  <c r="J722"/>
  <c r="AK722" s="1"/>
  <c r="D722"/>
  <c r="G722"/>
  <c r="AH722" s="1"/>
  <c r="K727"/>
  <c r="AL727" s="1"/>
  <c r="G727"/>
  <c r="AH727" s="1"/>
  <c r="C727"/>
  <c r="J727"/>
  <c r="AK727" s="1"/>
  <c r="E727"/>
  <c r="AF727" s="1"/>
  <c r="H727"/>
  <c r="AI727" s="1"/>
  <c r="I727"/>
  <c r="AJ727" s="1"/>
  <c r="D727"/>
  <c r="F727"/>
  <c r="AG727" s="1"/>
  <c r="AR580"/>
  <c r="BC580"/>
  <c r="BD580"/>
  <c r="AS580"/>
  <c r="AV616"/>
  <c r="BG616"/>
  <c r="AU616"/>
  <c r="BF616"/>
  <c r="BE652"/>
  <c r="AT652"/>
  <c r="AQ652"/>
  <c r="BB652"/>
  <c r="AW565"/>
  <c r="BH565"/>
  <c r="AV565"/>
  <c r="BG565"/>
  <c r="AE590"/>
  <c r="BF590"/>
  <c r="AU590"/>
  <c r="AE606"/>
  <c r="BB606"/>
  <c r="AQ606"/>
  <c r="AW606"/>
  <c r="BH606"/>
  <c r="BG646"/>
  <c r="AV646"/>
  <c r="AS646"/>
  <c r="BD646"/>
  <c r="BC662"/>
  <c r="AR662"/>
  <c r="BB682"/>
  <c r="AQ682"/>
  <c r="BF682"/>
  <c r="AU682"/>
  <c r="AE876"/>
  <c r="BB876"/>
  <c r="AQ876"/>
  <c r="AW876"/>
  <c r="BH876"/>
  <c r="BE877"/>
  <c r="AT877"/>
  <c r="AQ877"/>
  <c r="BB877"/>
  <c r="K698"/>
  <c r="AL698" s="1"/>
  <c r="G698"/>
  <c r="AH698" s="1"/>
  <c r="C698"/>
  <c r="F698"/>
  <c r="AG698" s="1"/>
  <c r="I698"/>
  <c r="AJ698" s="1"/>
  <c r="D698"/>
  <c r="J698"/>
  <c r="AK698" s="1"/>
  <c r="E698"/>
  <c r="AF698" s="1"/>
  <c r="H698"/>
  <c r="AI698" s="1"/>
  <c r="I701"/>
  <c r="AJ701" s="1"/>
  <c r="E701"/>
  <c r="AF701" s="1"/>
  <c r="G701"/>
  <c r="AH701" s="1"/>
  <c r="J701"/>
  <c r="AK701" s="1"/>
  <c r="D701"/>
  <c r="K701"/>
  <c r="AL701" s="1"/>
  <c r="F701"/>
  <c r="AG701" s="1"/>
  <c r="C701"/>
  <c r="H701"/>
  <c r="AI701" s="1"/>
  <c r="BB817"/>
  <c r="AQ817"/>
  <c r="BC817"/>
  <c r="AR817"/>
  <c r="BD816"/>
  <c r="AS816"/>
  <c r="AU816"/>
  <c r="BF816"/>
  <c r="I740"/>
  <c r="AJ740" s="1"/>
  <c r="E740"/>
  <c r="AF740" s="1"/>
  <c r="J740"/>
  <c r="AK740" s="1"/>
  <c r="F740"/>
  <c r="AG740" s="1"/>
  <c r="G740"/>
  <c r="AH740" s="1"/>
  <c r="K740"/>
  <c r="AL740" s="1"/>
  <c r="C740"/>
  <c r="D740"/>
  <c r="H740"/>
  <c r="AI740" s="1"/>
  <c r="AU853"/>
  <c r="BF853"/>
  <c r="BH853"/>
  <c r="AW853"/>
  <c r="BG853"/>
  <c r="AV853"/>
  <c r="AR850"/>
  <c r="BC850"/>
  <c r="AE850"/>
  <c r="BA894"/>
  <c r="AP894"/>
  <c r="AO894"/>
  <c r="AS777"/>
  <c r="BD777"/>
  <c r="BE777"/>
  <c r="AT777"/>
  <c r="I750"/>
  <c r="AJ750" s="1"/>
  <c r="E750"/>
  <c r="AF750" s="1"/>
  <c r="K750"/>
  <c r="AL750" s="1"/>
  <c r="G750"/>
  <c r="AH750" s="1"/>
  <c r="C750"/>
  <c r="H750"/>
  <c r="AI750" s="1"/>
  <c r="D750"/>
  <c r="F750"/>
  <c r="AG750" s="1"/>
  <c r="J750"/>
  <c r="AK750" s="1"/>
  <c r="K753"/>
  <c r="AL753" s="1"/>
  <c r="G753"/>
  <c r="AH753" s="1"/>
  <c r="C753"/>
  <c r="I753"/>
  <c r="AJ753" s="1"/>
  <c r="E753"/>
  <c r="AF753" s="1"/>
  <c r="J753"/>
  <c r="AK753" s="1"/>
  <c r="F753"/>
  <c r="AG753" s="1"/>
  <c r="H753"/>
  <c r="AI753" s="1"/>
  <c r="D753"/>
  <c r="BD782"/>
  <c r="AS782"/>
  <c r="AU782"/>
  <c r="BF782"/>
  <c r="AW899"/>
  <c r="BH899"/>
  <c r="AE899"/>
  <c r="H1047"/>
  <c r="AI1047" s="1"/>
  <c r="D1047"/>
  <c r="I1047"/>
  <c r="AJ1047" s="1"/>
  <c r="C1047"/>
  <c r="J1047"/>
  <c r="AK1047" s="1"/>
  <c r="E1047"/>
  <c r="AF1047" s="1"/>
  <c r="F1047"/>
  <c r="AG1047" s="1"/>
  <c r="G1047"/>
  <c r="AH1047" s="1"/>
  <c r="K1047"/>
  <c r="AL1047" s="1"/>
  <c r="J1048"/>
  <c r="AK1048" s="1"/>
  <c r="F1048"/>
  <c r="AG1048" s="1"/>
  <c r="G1048"/>
  <c r="AH1048" s="1"/>
  <c r="H1048"/>
  <c r="AI1048" s="1"/>
  <c r="C1048"/>
  <c r="I1048"/>
  <c r="AJ1048" s="1"/>
  <c r="D1048"/>
  <c r="E1048"/>
  <c r="AF1048" s="1"/>
  <c r="K1048"/>
  <c r="AL1048" s="1"/>
  <c r="AV940"/>
  <c r="BG940"/>
  <c r="BD940"/>
  <c r="AS940"/>
  <c r="AT905"/>
  <c r="BE905"/>
  <c r="BB905"/>
  <c r="AQ905"/>
  <c r="AW905"/>
  <c r="BH905"/>
  <c r="H952"/>
  <c r="AI952" s="1"/>
  <c r="D952"/>
  <c r="J952"/>
  <c r="AK952" s="1"/>
  <c r="F952"/>
  <c r="AG952" s="1"/>
  <c r="K952"/>
  <c r="AL952" s="1"/>
  <c r="G952"/>
  <c r="AH952" s="1"/>
  <c r="C952"/>
  <c r="I952"/>
  <c r="AJ952" s="1"/>
  <c r="E952"/>
  <c r="AF952" s="1"/>
  <c r="J953"/>
  <c r="AK953" s="1"/>
  <c r="F953"/>
  <c r="AG953" s="1"/>
  <c r="H953"/>
  <c r="AI953" s="1"/>
  <c r="D953"/>
  <c r="I953"/>
  <c r="AJ953" s="1"/>
  <c r="E953"/>
  <c r="AF953" s="1"/>
  <c r="K953"/>
  <c r="AL953" s="1"/>
  <c r="C953"/>
  <c r="G953"/>
  <c r="AH953" s="1"/>
  <c r="AS986"/>
  <c r="BD986"/>
  <c r="BB986"/>
  <c r="AQ986"/>
  <c r="AQ985"/>
  <c r="BB985"/>
  <c r="H998"/>
  <c r="AI998" s="1"/>
  <c r="D998"/>
  <c r="I998"/>
  <c r="AJ998" s="1"/>
  <c r="E998"/>
  <c r="AF998" s="1"/>
  <c r="J998"/>
  <c r="AK998" s="1"/>
  <c r="F998"/>
  <c r="AG998" s="1"/>
  <c r="G998"/>
  <c r="AH998" s="1"/>
  <c r="K998"/>
  <c r="AL998" s="1"/>
  <c r="C998"/>
  <c r="AS1103"/>
  <c r="BD1103"/>
  <c r="BE1103"/>
  <c r="AT1103"/>
  <c r="AQ1102"/>
  <c r="BB1102"/>
  <c r="AE1041"/>
  <c r="BD1041"/>
  <c r="AS1041"/>
  <c r="BF1041"/>
  <c r="AU1041"/>
  <c r="C285"/>
  <c r="C286"/>
  <c r="C238"/>
  <c r="C241"/>
  <c r="BE552"/>
  <c r="AT552"/>
  <c r="AV552"/>
  <c r="BG552"/>
  <c r="BA582"/>
  <c r="AP582"/>
  <c r="AO582"/>
  <c r="BA654"/>
  <c r="AP654"/>
  <c r="AO654"/>
  <c r="BF502"/>
  <c r="AU502"/>
  <c r="BD502"/>
  <c r="AS502"/>
  <c r="BA611"/>
  <c r="AP611"/>
  <c r="AO611"/>
  <c r="AE547"/>
  <c r="AV547"/>
  <c r="BG547"/>
  <c r="BG583"/>
  <c r="AV583"/>
  <c r="AS583"/>
  <c r="BD583"/>
  <c r="BC599"/>
  <c r="AR599"/>
  <c r="AE615"/>
  <c r="BF615"/>
  <c r="AU615"/>
  <c r="AT655"/>
  <c r="BE655"/>
  <c r="BB655"/>
  <c r="AQ655"/>
  <c r="AW655"/>
  <c r="BH655"/>
  <c r="BG671"/>
  <c r="AV671"/>
  <c r="AS671"/>
  <c r="BD671"/>
  <c r="BA902"/>
  <c r="AP902"/>
  <c r="AO902"/>
  <c r="BE519"/>
  <c r="AT519"/>
  <c r="AE519"/>
  <c r="AV717"/>
  <c r="BG717"/>
  <c r="BB716"/>
  <c r="AQ716"/>
  <c r="BF716"/>
  <c r="AU716"/>
  <c r="BC544"/>
  <c r="AR544"/>
  <c r="AE544"/>
  <c r="BH544"/>
  <c r="AW544"/>
  <c r="AU573"/>
  <c r="BF573"/>
  <c r="BD573"/>
  <c r="AS573"/>
  <c r="AE602"/>
  <c r="BH602"/>
  <c r="AW602"/>
  <c r="AR638"/>
  <c r="BC638"/>
  <c r="BD638"/>
  <c r="AS638"/>
  <c r="AV674"/>
  <c r="BG674"/>
  <c r="AU674"/>
  <c r="BF674"/>
  <c r="BG592"/>
  <c r="AV592"/>
  <c r="AS592"/>
  <c r="BD592"/>
  <c r="BC608"/>
  <c r="AR608"/>
  <c r="AT624"/>
  <c r="BE624"/>
  <c r="BF624"/>
  <c r="AU624"/>
  <c r="AE664"/>
  <c r="BB664"/>
  <c r="AQ664"/>
  <c r="AW664"/>
  <c r="BH664"/>
  <c r="BE681"/>
  <c r="AT681"/>
  <c r="AQ681"/>
  <c r="BB681"/>
  <c r="BC878"/>
  <c r="AR878"/>
  <c r="AV875"/>
  <c r="BG875"/>
  <c r="BD875"/>
  <c r="AS875"/>
  <c r="H803"/>
  <c r="AI803" s="1"/>
  <c r="D803"/>
  <c r="J803"/>
  <c r="AK803" s="1"/>
  <c r="E803"/>
  <c r="AF803" s="1"/>
  <c r="G803"/>
  <c r="AH803" s="1"/>
  <c r="I803"/>
  <c r="AJ803" s="1"/>
  <c r="C803"/>
  <c r="F803"/>
  <c r="AG803" s="1"/>
  <c r="K803"/>
  <c r="AL803" s="1"/>
  <c r="J804"/>
  <c r="AK804" s="1"/>
  <c r="F804"/>
  <c r="AG804" s="1"/>
  <c r="I804"/>
  <c r="AJ804" s="1"/>
  <c r="D804"/>
  <c r="G804"/>
  <c r="AH804" s="1"/>
  <c r="H804"/>
  <c r="AI804" s="1"/>
  <c r="C804"/>
  <c r="E804"/>
  <c r="AF804" s="1"/>
  <c r="K804"/>
  <c r="AL804" s="1"/>
  <c r="BG818"/>
  <c r="AV818"/>
  <c r="AP1060"/>
  <c r="BA1060"/>
  <c r="AO1060"/>
  <c r="AW854"/>
  <c r="BH854"/>
  <c r="AT854"/>
  <c r="BE854"/>
  <c r="AQ852"/>
  <c r="BB852"/>
  <c r="AE779"/>
  <c r="AW779"/>
  <c r="BH779"/>
  <c r="AV779"/>
  <c r="BG779"/>
  <c r="J857"/>
  <c r="AK857" s="1"/>
  <c r="F857"/>
  <c r="AG857" s="1"/>
  <c r="H857"/>
  <c r="AI857" s="1"/>
  <c r="D857"/>
  <c r="G857"/>
  <c r="AH857" s="1"/>
  <c r="K857"/>
  <c r="AL857" s="1"/>
  <c r="C857"/>
  <c r="E857"/>
  <c r="AF857" s="1"/>
  <c r="I857"/>
  <c r="AJ857" s="1"/>
  <c r="AT939"/>
  <c r="BE939"/>
  <c r="BB939"/>
  <c r="AQ939"/>
  <c r="AW939"/>
  <c r="BH939"/>
  <c r="K758"/>
  <c r="AL758" s="1"/>
  <c r="G758"/>
  <c r="AH758" s="1"/>
  <c r="C758"/>
  <c r="I758"/>
  <c r="AJ758" s="1"/>
  <c r="E758"/>
  <c r="AF758" s="1"/>
  <c r="J758"/>
  <c r="AK758" s="1"/>
  <c r="F758"/>
  <c r="AG758" s="1"/>
  <c r="D758"/>
  <c r="H758"/>
  <c r="AI758" s="1"/>
  <c r="BG780"/>
  <c r="AV780"/>
  <c r="BH780"/>
  <c r="AW780"/>
  <c r="BE780"/>
  <c r="AT780"/>
  <c r="BG893"/>
  <c r="AV893"/>
  <c r="AS893"/>
  <c r="BD893"/>
  <c r="H785"/>
  <c r="AI785" s="1"/>
  <c r="D785"/>
  <c r="G785"/>
  <c r="AH785" s="1"/>
  <c r="J785"/>
  <c r="AK785" s="1"/>
  <c r="E785"/>
  <c r="AF785" s="1"/>
  <c r="K785"/>
  <c r="AL785" s="1"/>
  <c r="F785"/>
  <c r="AG785" s="1"/>
  <c r="I785"/>
  <c r="AJ785" s="1"/>
  <c r="C785"/>
  <c r="J786"/>
  <c r="AK786" s="1"/>
  <c r="F786"/>
  <c r="AG786" s="1"/>
  <c r="G786"/>
  <c r="AH786" s="1"/>
  <c r="I786"/>
  <c r="AJ786" s="1"/>
  <c r="D786"/>
  <c r="K786"/>
  <c r="AL786" s="1"/>
  <c r="E786"/>
  <c r="AF786" s="1"/>
  <c r="H786"/>
  <c r="AI786" s="1"/>
  <c r="C786"/>
  <c r="AV904"/>
  <c r="BG904"/>
  <c r="BD904"/>
  <c r="AS904"/>
  <c r="AT907"/>
  <c r="BE907"/>
  <c r="BB907"/>
  <c r="AQ907"/>
  <c r="AW907"/>
  <c r="BH907"/>
  <c r="BE988"/>
  <c r="AT988"/>
  <c r="AR988"/>
  <c r="BC988"/>
  <c r="BG989"/>
  <c r="AV989"/>
  <c r="AE989"/>
  <c r="BH989"/>
  <c r="AW989"/>
  <c r="K956"/>
  <c r="AL956" s="1"/>
  <c r="G956"/>
  <c r="AH956" s="1"/>
  <c r="C956"/>
  <c r="I956"/>
  <c r="AJ956" s="1"/>
  <c r="E956"/>
  <c r="AF956" s="1"/>
  <c r="J956"/>
  <c r="AK956" s="1"/>
  <c r="F956"/>
  <c r="AG956" s="1"/>
  <c r="H956"/>
  <c r="AI956" s="1"/>
  <c r="D956"/>
  <c r="BC970"/>
  <c r="AR970"/>
  <c r="BB970"/>
  <c r="AQ970"/>
  <c r="AW970"/>
  <c r="BH970"/>
  <c r="H872"/>
  <c r="AI872" s="1"/>
  <c r="D872"/>
  <c r="J872"/>
  <c r="AK872" s="1"/>
  <c r="F872"/>
  <c r="AG872" s="1"/>
  <c r="K872"/>
  <c r="AL872" s="1"/>
  <c r="G872"/>
  <c r="AH872" s="1"/>
  <c r="C872"/>
  <c r="I872"/>
  <c r="AJ872" s="1"/>
  <c r="E872"/>
  <c r="AF872" s="1"/>
  <c r="H933"/>
  <c r="AI933" s="1"/>
  <c r="D933"/>
  <c r="J933"/>
  <c r="AK933" s="1"/>
  <c r="F933"/>
  <c r="AG933" s="1"/>
  <c r="K933"/>
  <c r="AL933" s="1"/>
  <c r="G933"/>
  <c r="AH933" s="1"/>
  <c r="C933"/>
  <c r="I933"/>
  <c r="AJ933" s="1"/>
  <c r="E933"/>
  <c r="AF933" s="1"/>
  <c r="J934"/>
  <c r="AK934" s="1"/>
  <c r="F934"/>
  <c r="AG934" s="1"/>
  <c r="H934"/>
  <c r="AI934" s="1"/>
  <c r="D934"/>
  <c r="I934"/>
  <c r="AJ934" s="1"/>
  <c r="E934"/>
  <c r="AF934" s="1"/>
  <c r="C934"/>
  <c r="K934"/>
  <c r="AL934" s="1"/>
  <c r="G934"/>
  <c r="AH934" s="1"/>
  <c r="AT965"/>
  <c r="BE965"/>
  <c r="AS965"/>
  <c r="BD965"/>
  <c r="AE1105"/>
  <c r="AW1105"/>
  <c r="BH1105"/>
  <c r="AV1105"/>
  <c r="BG1105"/>
  <c r="BC1104"/>
  <c r="AR1104"/>
  <c r="AE1104"/>
  <c r="BG1025"/>
  <c r="AV1025"/>
  <c r="AU1025"/>
  <c r="BF1025"/>
  <c r="C323"/>
  <c r="C3"/>
  <c r="C7"/>
  <c r="C269"/>
  <c r="C335"/>
  <c r="C336"/>
  <c r="BE554"/>
  <c r="AT554"/>
  <c r="AW554"/>
  <c r="BH554"/>
  <c r="BF554"/>
  <c r="AU554"/>
  <c r="BC553"/>
  <c r="AR553"/>
  <c r="BD553"/>
  <c r="AS553"/>
  <c r="K537"/>
  <c r="AL537" s="1"/>
  <c r="G537"/>
  <c r="AH537" s="1"/>
  <c r="C537"/>
  <c r="H537"/>
  <c r="AI537" s="1"/>
  <c r="D537"/>
  <c r="I537"/>
  <c r="AJ537" s="1"/>
  <c r="J537"/>
  <c r="AK537" s="1"/>
  <c r="E537"/>
  <c r="AF537" s="1"/>
  <c r="F537"/>
  <c r="AG537" s="1"/>
  <c r="I538"/>
  <c r="AJ538" s="1"/>
  <c r="E538"/>
  <c r="AF538" s="1"/>
  <c r="J538"/>
  <c r="AK538" s="1"/>
  <c r="F538"/>
  <c r="AG538" s="1"/>
  <c r="D538"/>
  <c r="G538"/>
  <c r="AH538" s="1"/>
  <c r="H538"/>
  <c r="AI538" s="1"/>
  <c r="K538"/>
  <c r="AL538" s="1"/>
  <c r="C538"/>
  <c r="AR501"/>
  <c r="BC501"/>
  <c r="BE501"/>
  <c r="AT501"/>
  <c r="AP569"/>
  <c r="AO569"/>
  <c r="BA569"/>
  <c r="AE601"/>
  <c r="BF601"/>
  <c r="AU601"/>
  <c r="AE617"/>
  <c r="BB617"/>
  <c r="AQ617"/>
  <c r="AW617"/>
  <c r="BH617"/>
  <c r="BG633"/>
  <c r="AV633"/>
  <c r="AW597"/>
  <c r="BH597"/>
  <c r="BG637"/>
  <c r="AV637"/>
  <c r="AS637"/>
  <c r="BD637"/>
  <c r="BC653"/>
  <c r="AR653"/>
  <c r="AE669"/>
  <c r="BF669"/>
  <c r="AU669"/>
  <c r="BE574"/>
  <c r="AT574"/>
  <c r="AV574"/>
  <c r="BG574"/>
  <c r="BE715"/>
  <c r="AT715"/>
  <c r="AQ715"/>
  <c r="BB715"/>
  <c r="AT714"/>
  <c r="BE714"/>
  <c r="I728"/>
  <c r="AJ728" s="1"/>
  <c r="E728"/>
  <c r="AF728" s="1"/>
  <c r="K728"/>
  <c r="AL728" s="1"/>
  <c r="F728"/>
  <c r="AG728" s="1"/>
  <c r="H728"/>
  <c r="AI728" s="1"/>
  <c r="C728"/>
  <c r="J728"/>
  <c r="AK728" s="1"/>
  <c r="D728"/>
  <c r="G728"/>
  <c r="AH728" s="1"/>
  <c r="K725"/>
  <c r="AL725" s="1"/>
  <c r="G725"/>
  <c r="AH725" s="1"/>
  <c r="C725"/>
  <c r="J725"/>
  <c r="AK725" s="1"/>
  <c r="E725"/>
  <c r="AF725" s="1"/>
  <c r="H725"/>
  <c r="AI725" s="1"/>
  <c r="I725"/>
  <c r="AJ725" s="1"/>
  <c r="D725"/>
  <c r="F725"/>
  <c r="AG725" s="1"/>
  <c r="AV580"/>
  <c r="BG580"/>
  <c r="AU580"/>
  <c r="BF580"/>
  <c r="BE616"/>
  <c r="AT616"/>
  <c r="AQ616"/>
  <c r="BB616"/>
  <c r="AE652"/>
  <c r="BH652"/>
  <c r="AW652"/>
  <c r="AR565"/>
  <c r="BC565"/>
  <c r="AT590"/>
  <c r="BE590"/>
  <c r="BB590"/>
  <c r="AQ590"/>
  <c r="AW590"/>
  <c r="BH590"/>
  <c r="BG606"/>
  <c r="AV606"/>
  <c r="AS606"/>
  <c r="BD606"/>
  <c r="BC646"/>
  <c r="AR646"/>
  <c r="AE662"/>
  <c r="BF662"/>
  <c r="AU662"/>
  <c r="BG682"/>
  <c r="AV682"/>
  <c r="AE682"/>
  <c r="AW682"/>
  <c r="BH682"/>
  <c r="BG876"/>
  <c r="AV876"/>
  <c r="AS876"/>
  <c r="BD876"/>
  <c r="AE877"/>
  <c r="BH877"/>
  <c r="AW877"/>
  <c r="K696"/>
  <c r="AL696" s="1"/>
  <c r="G696"/>
  <c r="AH696" s="1"/>
  <c r="C696"/>
  <c r="F696"/>
  <c r="AG696" s="1"/>
  <c r="I696"/>
  <c r="AJ696" s="1"/>
  <c r="D696"/>
  <c r="J696"/>
  <c r="AK696" s="1"/>
  <c r="E696"/>
  <c r="AF696" s="1"/>
  <c r="H696"/>
  <c r="AI696" s="1"/>
  <c r="I699"/>
  <c r="AJ699" s="1"/>
  <c r="E699"/>
  <c r="AF699" s="1"/>
  <c r="G699"/>
  <c r="AH699" s="1"/>
  <c r="J699"/>
  <c r="AK699" s="1"/>
  <c r="D699"/>
  <c r="K699"/>
  <c r="AL699" s="1"/>
  <c r="F699"/>
  <c r="AG699" s="1"/>
  <c r="C699"/>
  <c r="H699"/>
  <c r="AI699" s="1"/>
  <c r="AS817"/>
  <c r="BD817"/>
  <c r="BE817"/>
  <c r="AT817"/>
  <c r="AQ816"/>
  <c r="BB816"/>
  <c r="K743"/>
  <c r="AL743" s="1"/>
  <c r="G743"/>
  <c r="AH743" s="1"/>
  <c r="C743"/>
  <c r="H743"/>
  <c r="AI743" s="1"/>
  <c r="D743"/>
  <c r="F743"/>
  <c r="AG743" s="1"/>
  <c r="J743"/>
  <c r="AK743" s="1"/>
  <c r="E743"/>
  <c r="AF743" s="1"/>
  <c r="I743"/>
  <c r="AJ743" s="1"/>
  <c r="I746"/>
  <c r="AJ746" s="1"/>
  <c r="E746"/>
  <c r="AF746" s="1"/>
  <c r="J746"/>
  <c r="AK746" s="1"/>
  <c r="F746"/>
  <c r="AG746" s="1"/>
  <c r="H746"/>
  <c r="AI746" s="1"/>
  <c r="D746"/>
  <c r="G746"/>
  <c r="AH746" s="1"/>
  <c r="C746"/>
  <c r="K746"/>
  <c r="AL746" s="1"/>
  <c r="BB853"/>
  <c r="AQ853"/>
  <c r="BC853"/>
  <c r="AR853"/>
  <c r="BD850"/>
  <c r="AS850"/>
  <c r="AU850"/>
  <c r="BF850"/>
  <c r="AE777"/>
  <c r="I754"/>
  <c r="AJ754" s="1"/>
  <c r="E754"/>
  <c r="AF754" s="1"/>
  <c r="K754"/>
  <c r="AL754" s="1"/>
  <c r="G754"/>
  <c r="AH754" s="1"/>
  <c r="C754"/>
  <c r="H754"/>
  <c r="AI754" s="1"/>
  <c r="D754"/>
  <c r="F754"/>
  <c r="AG754" s="1"/>
  <c r="J754"/>
  <c r="AK754" s="1"/>
  <c r="K751"/>
  <c r="AL751" s="1"/>
  <c r="G751"/>
  <c r="AH751" s="1"/>
  <c r="C751"/>
  <c r="I751"/>
  <c r="AJ751" s="1"/>
  <c r="E751"/>
  <c r="AF751" s="1"/>
  <c r="J751"/>
  <c r="AK751" s="1"/>
  <c r="F751"/>
  <c r="AG751" s="1"/>
  <c r="H751"/>
  <c r="AI751" s="1"/>
  <c r="D751"/>
  <c r="BG782"/>
  <c r="AV782"/>
  <c r="BF899"/>
  <c r="AU899"/>
  <c r="AV899"/>
  <c r="BG899"/>
  <c r="J1046"/>
  <c r="AK1046" s="1"/>
  <c r="F1046"/>
  <c r="AG1046" s="1"/>
  <c r="H1046"/>
  <c r="AI1046" s="1"/>
  <c r="C1046"/>
  <c r="I1046"/>
  <c r="AJ1046" s="1"/>
  <c r="D1046"/>
  <c r="E1046"/>
  <c r="AF1046" s="1"/>
  <c r="G1046"/>
  <c r="AH1046" s="1"/>
  <c r="K1046"/>
  <c r="AL1046" s="1"/>
  <c r="AR940"/>
  <c r="BC940"/>
  <c r="AU940"/>
  <c r="BF940"/>
  <c r="BG905"/>
  <c r="AV905"/>
  <c r="AS905"/>
  <c r="BD905"/>
  <c r="BA938"/>
  <c r="AP938"/>
  <c r="AO938"/>
  <c r="H950"/>
  <c r="AI950" s="1"/>
  <c r="D950"/>
  <c r="J950"/>
  <c r="AK950" s="1"/>
  <c r="F950"/>
  <c r="AG950" s="1"/>
  <c r="K950"/>
  <c r="AL950" s="1"/>
  <c r="G950"/>
  <c r="AH950" s="1"/>
  <c r="C950"/>
  <c r="I950"/>
  <c r="AJ950" s="1"/>
  <c r="E950"/>
  <c r="AF950" s="1"/>
  <c r="J951"/>
  <c r="AK951" s="1"/>
  <c r="F951"/>
  <c r="AG951" s="1"/>
  <c r="H951"/>
  <c r="AI951" s="1"/>
  <c r="D951"/>
  <c r="I951"/>
  <c r="AJ951" s="1"/>
  <c r="E951"/>
  <c r="AF951" s="1"/>
  <c r="C951"/>
  <c r="K951"/>
  <c r="AL951" s="1"/>
  <c r="G951"/>
  <c r="AH951" s="1"/>
  <c r="AV986"/>
  <c r="BG986"/>
  <c r="BC985"/>
  <c r="AR985"/>
  <c r="AT985"/>
  <c r="BE985"/>
  <c r="H996"/>
  <c r="AI996" s="1"/>
  <c r="D996"/>
  <c r="I996"/>
  <c r="AJ996" s="1"/>
  <c r="E996"/>
  <c r="AF996" s="1"/>
  <c r="J996"/>
  <c r="AK996" s="1"/>
  <c r="F996"/>
  <c r="AG996" s="1"/>
  <c r="C996"/>
  <c r="K996"/>
  <c r="AL996" s="1"/>
  <c r="G996"/>
  <c r="AH996" s="1"/>
  <c r="J997"/>
  <c r="AK997" s="1"/>
  <c r="F997"/>
  <c r="AG997" s="1"/>
  <c r="K997"/>
  <c r="AL997" s="1"/>
  <c r="G997"/>
  <c r="AH997" s="1"/>
  <c r="C997"/>
  <c r="H997"/>
  <c r="AI997" s="1"/>
  <c r="D997"/>
  <c r="E997"/>
  <c r="AF997" s="1"/>
  <c r="I997"/>
  <c r="AJ997" s="1"/>
  <c r="AE1103"/>
  <c r="BG1102"/>
  <c r="AV1102"/>
  <c r="BH1102"/>
  <c r="AW1102"/>
  <c r="BE1102"/>
  <c r="AT1102"/>
  <c r="BE1041"/>
  <c r="AT1041"/>
  <c r="BB1041"/>
  <c r="AQ1041"/>
  <c r="C283"/>
  <c r="C284"/>
  <c r="C240"/>
  <c r="C239"/>
  <c r="AW552"/>
  <c r="BH552"/>
  <c r="AR552"/>
  <c r="BC552"/>
  <c r="AE502"/>
  <c r="AS547"/>
  <c r="BD547"/>
  <c r="AR547"/>
  <c r="BC547"/>
  <c r="BC583"/>
  <c r="AR583"/>
  <c r="AT599"/>
  <c r="BE599"/>
  <c r="BF599"/>
  <c r="AU599"/>
  <c r="AT615"/>
  <c r="BE615"/>
  <c r="BB615"/>
  <c r="AQ615"/>
  <c r="AW615"/>
  <c r="BH615"/>
  <c r="BG655"/>
  <c r="AV655"/>
  <c r="AS655"/>
  <c r="BD655"/>
  <c r="BC671"/>
  <c r="AR671"/>
  <c r="BH519"/>
  <c r="AW519"/>
  <c r="BF519"/>
  <c r="AU519"/>
  <c r="AP566"/>
  <c r="AO566"/>
  <c r="BA566"/>
  <c r="BH717"/>
  <c r="AW717"/>
  <c r="AE717"/>
  <c r="BG716"/>
  <c r="AV716"/>
  <c r="AE716"/>
  <c r="AW716"/>
  <c r="BH716"/>
  <c r="AU544"/>
  <c r="BF544"/>
  <c r="BD544"/>
  <c r="AS544"/>
  <c r="BG573"/>
  <c r="AV573"/>
  <c r="AR602"/>
  <c r="BC602"/>
  <c r="BD602"/>
  <c r="AS602"/>
  <c r="AV638"/>
  <c r="BG638"/>
  <c r="AU638"/>
  <c r="BF638"/>
  <c r="BE674"/>
  <c r="AT674"/>
  <c r="AQ674"/>
  <c r="BB674"/>
  <c r="BC592"/>
  <c r="AR592"/>
  <c r="AE608"/>
  <c r="BF608"/>
  <c r="AU608"/>
  <c r="AE624"/>
  <c r="BB624"/>
  <c r="AQ624"/>
  <c r="AW624"/>
  <c r="BH624"/>
  <c r="BG664"/>
  <c r="AV664"/>
  <c r="AS664"/>
  <c r="BD664"/>
  <c r="AV681"/>
  <c r="BG681"/>
  <c r="AE878"/>
  <c r="BF878"/>
  <c r="AU878"/>
  <c r="AR875"/>
  <c r="BC875"/>
  <c r="AU875"/>
  <c r="BF875"/>
  <c r="H809"/>
  <c r="AI809" s="1"/>
  <c r="D809"/>
  <c r="J809"/>
  <c r="AK809" s="1"/>
  <c r="E809"/>
  <c r="AF809" s="1"/>
  <c r="G809"/>
  <c r="AH809" s="1"/>
  <c r="I809"/>
  <c r="AJ809" s="1"/>
  <c r="C809"/>
  <c r="K809"/>
  <c r="AL809" s="1"/>
  <c r="F809"/>
  <c r="AG809" s="1"/>
  <c r="AQ818"/>
  <c r="BB818"/>
  <c r="BH818"/>
  <c r="AW818"/>
  <c r="BE818"/>
  <c r="AT818"/>
  <c r="AE854"/>
  <c r="BG852"/>
  <c r="AV852"/>
  <c r="BH852"/>
  <c r="AW852"/>
  <c r="BE852"/>
  <c r="AT852"/>
  <c r="BB779"/>
  <c r="AQ779"/>
  <c r="BC779"/>
  <c r="AR779"/>
  <c r="H862"/>
  <c r="AI862" s="1"/>
  <c r="D862"/>
  <c r="J862"/>
  <c r="AK862" s="1"/>
  <c r="F862"/>
  <c r="AG862" s="1"/>
  <c r="K862"/>
  <c r="AL862" s="1"/>
  <c r="G862"/>
  <c r="AH862" s="1"/>
  <c r="C862"/>
  <c r="E862"/>
  <c r="AF862" s="1"/>
  <c r="I862"/>
  <c r="AJ862" s="1"/>
  <c r="J863"/>
  <c r="AK863" s="1"/>
  <c r="F863"/>
  <c r="AG863" s="1"/>
  <c r="H863"/>
  <c r="AI863" s="1"/>
  <c r="D863"/>
  <c r="I863"/>
  <c r="AJ863" s="1"/>
  <c r="E863"/>
  <c r="AF863" s="1"/>
  <c r="C863"/>
  <c r="K863"/>
  <c r="AL863" s="1"/>
  <c r="G863"/>
  <c r="AH863" s="1"/>
  <c r="BG939"/>
  <c r="AV939"/>
  <c r="AS939"/>
  <c r="BD939"/>
  <c r="BA968"/>
  <c r="AP968"/>
  <c r="AO968"/>
  <c r="I763"/>
  <c r="AJ763" s="1"/>
  <c r="E763"/>
  <c r="AF763" s="1"/>
  <c r="K763"/>
  <c r="AL763" s="1"/>
  <c r="G763"/>
  <c r="AH763" s="1"/>
  <c r="C763"/>
  <c r="H763"/>
  <c r="AI763" s="1"/>
  <c r="D763"/>
  <c r="J763"/>
  <c r="AK763" s="1"/>
  <c r="F763"/>
  <c r="AG763" s="1"/>
  <c r="K764"/>
  <c r="AL764" s="1"/>
  <c r="G764"/>
  <c r="AH764" s="1"/>
  <c r="C764"/>
  <c r="I764"/>
  <c r="AJ764" s="1"/>
  <c r="E764"/>
  <c r="AF764" s="1"/>
  <c r="J764"/>
  <c r="AK764" s="1"/>
  <c r="F764"/>
  <c r="AG764" s="1"/>
  <c r="D764"/>
  <c r="H764"/>
  <c r="AI764" s="1"/>
  <c r="BC780"/>
  <c r="AR780"/>
  <c r="AE780"/>
  <c r="BC893"/>
  <c r="AR893"/>
  <c r="H791"/>
  <c r="AI791" s="1"/>
  <c r="D791"/>
  <c r="G791"/>
  <c r="AH791" s="1"/>
  <c r="J791"/>
  <c r="AK791" s="1"/>
  <c r="E791"/>
  <c r="AF791" s="1"/>
  <c r="K791"/>
  <c r="AL791" s="1"/>
  <c r="F791"/>
  <c r="AG791" s="1"/>
  <c r="I791"/>
  <c r="AJ791" s="1"/>
  <c r="C791"/>
  <c r="AR904"/>
  <c r="BC904"/>
  <c r="AU904"/>
  <c r="BF904"/>
  <c r="BG907"/>
  <c r="AV907"/>
  <c r="AS907"/>
  <c r="BD907"/>
  <c r="AE988"/>
  <c r="AW988"/>
  <c r="BH988"/>
  <c r="BF988"/>
  <c r="AU988"/>
  <c r="AU989"/>
  <c r="BF989"/>
  <c r="BD989"/>
  <c r="AS989"/>
  <c r="H961"/>
  <c r="AI961" s="1"/>
  <c r="D961"/>
  <c r="K961"/>
  <c r="AL961" s="1"/>
  <c r="F961"/>
  <c r="AG961" s="1"/>
  <c r="I961"/>
  <c r="AJ961" s="1"/>
  <c r="C961"/>
  <c r="J961"/>
  <c r="AK961" s="1"/>
  <c r="E961"/>
  <c r="AF961" s="1"/>
  <c r="G961"/>
  <c r="AH961" s="1"/>
  <c r="J962"/>
  <c r="AK962" s="1"/>
  <c r="F962"/>
  <c r="AG962" s="1"/>
  <c r="K962"/>
  <c r="AL962" s="1"/>
  <c r="E962"/>
  <c r="AF962" s="1"/>
  <c r="H962"/>
  <c r="AI962" s="1"/>
  <c r="C962"/>
  <c r="I962"/>
  <c r="AJ962" s="1"/>
  <c r="D962"/>
  <c r="G962"/>
  <c r="AH962" s="1"/>
  <c r="AE970"/>
  <c r="AS970"/>
  <c r="BD970"/>
  <c r="H870"/>
  <c r="AI870" s="1"/>
  <c r="D870"/>
  <c r="J870"/>
  <c r="AK870" s="1"/>
  <c r="F870"/>
  <c r="AG870" s="1"/>
  <c r="K870"/>
  <c r="AL870" s="1"/>
  <c r="G870"/>
  <c r="AH870" s="1"/>
  <c r="C870"/>
  <c r="I870"/>
  <c r="AJ870" s="1"/>
  <c r="E870"/>
  <c r="AF870" s="1"/>
  <c r="J871"/>
  <c r="AK871" s="1"/>
  <c r="F871"/>
  <c r="AG871" s="1"/>
  <c r="H871"/>
  <c r="AI871" s="1"/>
  <c r="D871"/>
  <c r="I871"/>
  <c r="AJ871" s="1"/>
  <c r="E871"/>
  <c r="AF871" s="1"/>
  <c r="K871"/>
  <c r="AL871" s="1"/>
  <c r="C871"/>
  <c r="G871"/>
  <c r="AH871" s="1"/>
  <c r="H931"/>
  <c r="AI931" s="1"/>
  <c r="D931"/>
  <c r="J931"/>
  <c r="AK931" s="1"/>
  <c r="F931"/>
  <c r="AG931" s="1"/>
  <c r="K931"/>
  <c r="AL931" s="1"/>
  <c r="G931"/>
  <c r="AH931" s="1"/>
  <c r="C931"/>
  <c r="I931"/>
  <c r="AJ931" s="1"/>
  <c r="E931"/>
  <c r="AF931" s="1"/>
  <c r="J932"/>
  <c r="AK932" s="1"/>
  <c r="F932"/>
  <c r="AG932" s="1"/>
  <c r="H932"/>
  <c r="AI932" s="1"/>
  <c r="D932"/>
  <c r="I932"/>
  <c r="AJ932" s="1"/>
  <c r="E932"/>
  <c r="AF932" s="1"/>
  <c r="K932"/>
  <c r="AL932" s="1"/>
  <c r="C932"/>
  <c r="G932"/>
  <c r="AH932" s="1"/>
  <c r="AU965"/>
  <c r="BF965"/>
  <c r="BB1105"/>
  <c r="AQ1105"/>
  <c r="BC1105"/>
  <c r="AR1105"/>
  <c r="BD1104"/>
  <c r="AS1104"/>
  <c r="AU1104"/>
  <c r="BF1104"/>
  <c r="BB1025"/>
  <c r="AQ1025"/>
  <c r="AE1025"/>
  <c r="AW1025"/>
  <c r="BH1025"/>
  <c r="C321"/>
  <c r="C322"/>
  <c r="C6"/>
  <c r="C5"/>
  <c r="C267"/>
  <c r="C268"/>
  <c r="C339"/>
  <c r="BB554"/>
  <c r="AQ554"/>
  <c r="AU553"/>
  <c r="BF553"/>
  <c r="K539"/>
  <c r="AL539" s="1"/>
  <c r="G539"/>
  <c r="AH539" s="1"/>
  <c r="C539"/>
  <c r="H539"/>
  <c r="AI539" s="1"/>
  <c r="D539"/>
  <c r="F539"/>
  <c r="AG539" s="1"/>
  <c r="I539"/>
  <c r="AJ539" s="1"/>
  <c r="J539"/>
  <c r="AK539" s="1"/>
  <c r="E539"/>
  <c r="AF539" s="1"/>
  <c r="I536"/>
  <c r="AJ536" s="1"/>
  <c r="E536"/>
  <c r="AF536" s="1"/>
  <c r="J536"/>
  <c r="AK536" s="1"/>
  <c r="F536"/>
  <c r="AG536" s="1"/>
  <c r="G536"/>
  <c r="AH536" s="1"/>
  <c r="H536"/>
  <c r="AI536" s="1"/>
  <c r="K536"/>
  <c r="AL536" s="1"/>
  <c r="C536"/>
  <c r="D536"/>
  <c r="BA636"/>
  <c r="AP636"/>
  <c r="AO636"/>
  <c r="BH501"/>
  <c r="AW501"/>
  <c r="BF501"/>
  <c r="AU501"/>
  <c r="AP520"/>
  <c r="BA520"/>
  <c r="AO520"/>
  <c r="BA593"/>
  <c r="AP593"/>
  <c r="AO593"/>
  <c r="BA665"/>
  <c r="AP665"/>
  <c r="AO665"/>
  <c r="AT601"/>
  <c r="BE601"/>
  <c r="BB601"/>
  <c r="AQ601"/>
  <c r="AW601"/>
  <c r="BH601"/>
  <c r="BG617"/>
  <c r="AV617"/>
  <c r="AS617"/>
  <c r="BD617"/>
  <c r="BC633"/>
  <c r="AR633"/>
  <c r="AE673"/>
  <c r="BF673"/>
  <c r="AU673"/>
  <c r="BE517"/>
  <c r="AT517"/>
  <c r="BH517"/>
  <c r="AW517"/>
  <c r="BF517"/>
  <c r="AU517"/>
  <c r="AW570"/>
  <c r="BH570"/>
  <c r="BB570"/>
  <c r="AQ570"/>
  <c r="AT669"/>
  <c r="BE669"/>
  <c r="BB669"/>
  <c r="AQ669"/>
  <c r="AW669"/>
  <c r="BH669"/>
  <c r="AW574"/>
  <c r="BH574"/>
  <c r="AR574"/>
  <c r="BC574"/>
  <c r="AV715"/>
  <c r="BG715"/>
  <c r="BG714"/>
  <c r="AV714"/>
  <c r="BF714"/>
  <c r="AU714"/>
  <c r="I724"/>
  <c r="AJ724" s="1"/>
  <c r="E724"/>
  <c r="AF724" s="1"/>
  <c r="K724"/>
  <c r="AL724" s="1"/>
  <c r="F724"/>
  <c r="AG724" s="1"/>
  <c r="H724"/>
  <c r="AI724" s="1"/>
  <c r="C724"/>
  <c r="J724"/>
  <c r="AK724" s="1"/>
  <c r="D724"/>
  <c r="G724"/>
  <c r="AH724" s="1"/>
  <c r="K723"/>
  <c r="AL723" s="1"/>
  <c r="G723"/>
  <c r="AH723" s="1"/>
  <c r="C723"/>
  <c r="J723"/>
  <c r="AK723" s="1"/>
  <c r="E723"/>
  <c r="AF723" s="1"/>
  <c r="H723"/>
  <c r="AI723" s="1"/>
  <c r="I723"/>
  <c r="AJ723" s="1"/>
  <c r="D723"/>
  <c r="F723"/>
  <c r="AG723" s="1"/>
  <c r="BE580"/>
  <c r="AT580"/>
  <c r="AQ580"/>
  <c r="BB580"/>
  <c r="AE616"/>
  <c r="BH616"/>
  <c r="AW616"/>
  <c r="AR652"/>
  <c r="BC652"/>
  <c r="BD652"/>
  <c r="AS652"/>
  <c r="AE565"/>
  <c r="AS565"/>
  <c r="BD565"/>
  <c r="BF565"/>
  <c r="AU565"/>
  <c r="BG590"/>
  <c r="AV590"/>
  <c r="AS590"/>
  <c r="BD590"/>
  <c r="BC606"/>
  <c r="AR606"/>
  <c r="AT646"/>
  <c r="BE646"/>
  <c r="BF646"/>
  <c r="AU646"/>
  <c r="AT662"/>
  <c r="BE662"/>
  <c r="BB662"/>
  <c r="AQ662"/>
  <c r="AW662"/>
  <c r="BH662"/>
  <c r="BC682"/>
  <c r="AR682"/>
  <c r="BD682"/>
  <c r="AS682"/>
  <c r="BC876"/>
  <c r="AR876"/>
  <c r="AR877"/>
  <c r="BC877"/>
  <c r="BD877"/>
  <c r="AS877"/>
  <c r="K700"/>
  <c r="AL700" s="1"/>
  <c r="G700"/>
  <c r="AH700" s="1"/>
  <c r="C700"/>
  <c r="F700"/>
  <c r="AG700" s="1"/>
  <c r="I700"/>
  <c r="AJ700" s="1"/>
  <c r="D700"/>
  <c r="J700"/>
  <c r="AK700" s="1"/>
  <c r="E700"/>
  <c r="AF700" s="1"/>
  <c r="H700"/>
  <c r="AI700" s="1"/>
  <c r="I697"/>
  <c r="AJ697" s="1"/>
  <c r="E697"/>
  <c r="AF697" s="1"/>
  <c r="G697"/>
  <c r="AH697" s="1"/>
  <c r="J697"/>
  <c r="AK697" s="1"/>
  <c r="D697"/>
  <c r="K697"/>
  <c r="AL697" s="1"/>
  <c r="F697"/>
  <c r="AG697" s="1"/>
  <c r="H697"/>
  <c r="AI697" s="1"/>
  <c r="C697"/>
  <c r="AE817"/>
  <c r="BG816"/>
  <c r="AV816"/>
  <c r="BH816"/>
  <c r="AW816"/>
  <c r="BE816"/>
  <c r="AT816"/>
  <c r="AP987"/>
  <c r="BA987"/>
  <c r="AO987"/>
  <c r="K745"/>
  <c r="AL745" s="1"/>
  <c r="G745"/>
  <c r="AH745" s="1"/>
  <c r="C745"/>
  <c r="H745"/>
  <c r="AI745" s="1"/>
  <c r="D745"/>
  <c r="E745"/>
  <c r="AF745" s="1"/>
  <c r="I745"/>
  <c r="AJ745" s="1"/>
  <c r="J745"/>
  <c r="AK745" s="1"/>
  <c r="F745"/>
  <c r="AG745" s="1"/>
  <c r="I744"/>
  <c r="AJ744" s="1"/>
  <c r="E744"/>
  <c r="AF744" s="1"/>
  <c r="J744"/>
  <c r="AK744" s="1"/>
  <c r="F744"/>
  <c r="AG744" s="1"/>
  <c r="K744"/>
  <c r="AL744" s="1"/>
  <c r="C744"/>
  <c r="G744"/>
  <c r="AH744" s="1"/>
  <c r="H744"/>
  <c r="AI744" s="1"/>
  <c r="D744"/>
  <c r="BD853"/>
  <c r="AS853"/>
  <c r="AT853"/>
  <c r="BE853"/>
  <c r="BG850"/>
  <c r="AV850"/>
  <c r="BF777"/>
  <c r="AU777"/>
  <c r="AW777"/>
  <c r="BH777"/>
  <c r="AV777"/>
  <c r="BG777"/>
  <c r="K749"/>
  <c r="AL749" s="1"/>
  <c r="G749"/>
  <c r="AH749" s="1"/>
  <c r="C749"/>
  <c r="I749"/>
  <c r="AJ749" s="1"/>
  <c r="E749"/>
  <c r="AF749" s="1"/>
  <c r="J749"/>
  <c r="AK749" s="1"/>
  <c r="F749"/>
  <c r="AG749" s="1"/>
  <c r="H749"/>
  <c r="AI749" s="1"/>
  <c r="D749"/>
  <c r="AQ782"/>
  <c r="BB782"/>
  <c r="BH782"/>
  <c r="AW782"/>
  <c r="BE782"/>
  <c r="AT782"/>
  <c r="BB899"/>
  <c r="AQ899"/>
  <c r="AR899"/>
  <c r="BC899"/>
  <c r="BA969"/>
  <c r="AP969"/>
  <c r="AO969"/>
  <c r="H1051"/>
  <c r="AI1051" s="1"/>
  <c r="D1051"/>
  <c r="G1051"/>
  <c r="AH1051" s="1"/>
  <c r="I1051"/>
  <c r="AJ1051" s="1"/>
  <c r="C1051"/>
  <c r="J1051"/>
  <c r="AK1051" s="1"/>
  <c r="E1051"/>
  <c r="AF1051" s="1"/>
  <c r="F1051"/>
  <c r="AG1051" s="1"/>
  <c r="K1051"/>
  <c r="AL1051" s="1"/>
  <c r="J1052"/>
  <c r="AK1052" s="1"/>
  <c r="F1052"/>
  <c r="AG1052" s="1"/>
  <c r="G1052"/>
  <c r="AH1052" s="1"/>
  <c r="H1052"/>
  <c r="AI1052" s="1"/>
  <c r="C1052"/>
  <c r="I1052"/>
  <c r="AJ1052" s="1"/>
  <c r="D1052"/>
  <c r="E1052"/>
  <c r="AF1052" s="1"/>
  <c r="K1052"/>
  <c r="AL1052" s="1"/>
  <c r="BE940"/>
  <c r="AT940"/>
  <c r="AQ940"/>
  <c r="BB940"/>
  <c r="BC905"/>
  <c r="AR905"/>
  <c r="H948"/>
  <c r="AI948" s="1"/>
  <c r="D948"/>
  <c r="J948"/>
  <c r="AK948" s="1"/>
  <c r="F948"/>
  <c r="AG948" s="1"/>
  <c r="K948"/>
  <c r="AL948" s="1"/>
  <c r="G948"/>
  <c r="AH948" s="1"/>
  <c r="C948"/>
  <c r="I948"/>
  <c r="AJ948" s="1"/>
  <c r="E948"/>
  <c r="AF948" s="1"/>
  <c r="J949"/>
  <c r="AK949" s="1"/>
  <c r="F949"/>
  <c r="AG949" s="1"/>
  <c r="H949"/>
  <c r="AI949" s="1"/>
  <c r="D949"/>
  <c r="I949"/>
  <c r="AJ949" s="1"/>
  <c r="E949"/>
  <c r="AF949" s="1"/>
  <c r="K949"/>
  <c r="AL949" s="1"/>
  <c r="C949"/>
  <c r="G949"/>
  <c r="AH949" s="1"/>
  <c r="BE986"/>
  <c r="AT986"/>
  <c r="AR986"/>
  <c r="BC986"/>
  <c r="BG985"/>
  <c r="AV985"/>
  <c r="AE985"/>
  <c r="BH985"/>
  <c r="AW985"/>
  <c r="H994"/>
  <c r="AI994" s="1"/>
  <c r="D994"/>
  <c r="I994"/>
  <c r="AJ994" s="1"/>
  <c r="E994"/>
  <c r="AF994" s="1"/>
  <c r="J994"/>
  <c r="AK994" s="1"/>
  <c r="F994"/>
  <c r="AG994" s="1"/>
  <c r="G994"/>
  <c r="AH994" s="1"/>
  <c r="C994"/>
  <c r="K994"/>
  <c r="AL994" s="1"/>
  <c r="J995"/>
  <c r="AK995" s="1"/>
  <c r="F995"/>
  <c r="AG995" s="1"/>
  <c r="K995"/>
  <c r="AL995" s="1"/>
  <c r="G995"/>
  <c r="AH995" s="1"/>
  <c r="C995"/>
  <c r="H995"/>
  <c r="AI995" s="1"/>
  <c r="D995"/>
  <c r="I995"/>
  <c r="AJ995" s="1"/>
  <c r="E995"/>
  <c r="AF995" s="1"/>
  <c r="BA1024"/>
  <c r="AO1024"/>
  <c r="AP1024"/>
  <c r="BF1103"/>
  <c r="AU1103"/>
  <c r="AW1103"/>
  <c r="BH1103"/>
  <c r="AV1103"/>
  <c r="BG1103"/>
  <c r="BC1102"/>
  <c r="AR1102"/>
  <c r="AE1102"/>
  <c r="AV1041"/>
  <c r="BG1041"/>
  <c r="AW1041"/>
  <c r="BH1041"/>
  <c r="C281"/>
  <c r="C282"/>
  <c r="C236"/>
  <c r="C237"/>
  <c r="AE552"/>
  <c r="BF552"/>
  <c r="AU552"/>
  <c r="BB502"/>
  <c r="AQ502"/>
  <c r="BC502"/>
  <c r="AR502"/>
  <c r="BE547"/>
  <c r="AT547"/>
  <c r="AW547"/>
  <c r="BH547"/>
  <c r="BF547"/>
  <c r="AU547"/>
  <c r="AE583"/>
  <c r="BF583"/>
  <c r="AU583"/>
  <c r="AE599"/>
  <c r="BB599"/>
  <c r="AQ599"/>
  <c r="AW599"/>
  <c r="BH599"/>
  <c r="BG615"/>
  <c r="AV615"/>
  <c r="AS615"/>
  <c r="BD615"/>
  <c r="BC655"/>
  <c r="AR655"/>
  <c r="AT671"/>
  <c r="BE671"/>
  <c r="BF671"/>
  <c r="AU671"/>
  <c r="AR519"/>
  <c r="BC519"/>
  <c r="AQ519"/>
  <c r="BB519"/>
  <c r="AR717"/>
  <c r="BC717"/>
  <c r="AS717"/>
  <c r="BD717"/>
  <c r="BF717"/>
  <c r="AU717"/>
  <c r="BC716"/>
  <c r="AR716"/>
  <c r="BD716"/>
  <c r="AS716"/>
  <c r="BG544"/>
  <c r="AV544"/>
  <c r="AQ573"/>
  <c r="BB573"/>
  <c r="AT573"/>
  <c r="BE573"/>
  <c r="AV602"/>
  <c r="BG602"/>
  <c r="AU602"/>
  <c r="BF602"/>
  <c r="BE638"/>
  <c r="AT638"/>
  <c r="AQ638"/>
  <c r="BB638"/>
  <c r="AE674"/>
  <c r="BH674"/>
  <c r="AW674"/>
  <c r="AT592"/>
  <c r="BE592"/>
  <c r="BF592"/>
  <c r="AU592"/>
  <c r="AT608"/>
  <c r="BE608"/>
  <c r="BB608"/>
  <c r="AQ608"/>
  <c r="AW608"/>
  <c r="BH608"/>
  <c r="BG624"/>
  <c r="AV624"/>
  <c r="AS624"/>
  <c r="BD624"/>
  <c r="BC664"/>
  <c r="AR664"/>
  <c r="BH681"/>
  <c r="AW681"/>
  <c r="AE681"/>
  <c r="AT878"/>
  <c r="BE878"/>
  <c r="BB878"/>
  <c r="AQ878"/>
  <c r="AW878"/>
  <c r="BH878"/>
  <c r="BE875"/>
  <c r="AT875"/>
  <c r="AQ875"/>
  <c r="BB875"/>
  <c r="H807"/>
  <c r="AI807" s="1"/>
  <c r="D807"/>
  <c r="J807"/>
  <c r="AK807" s="1"/>
  <c r="E807"/>
  <c r="AF807" s="1"/>
  <c r="G807"/>
  <c r="AH807" s="1"/>
  <c r="I807"/>
  <c r="AJ807" s="1"/>
  <c r="C807"/>
  <c r="F807"/>
  <c r="AG807" s="1"/>
  <c r="K807"/>
  <c r="AL807" s="1"/>
  <c r="J808"/>
  <c r="AK808" s="1"/>
  <c r="F808"/>
  <c r="AG808" s="1"/>
  <c r="I808"/>
  <c r="AJ808" s="1"/>
  <c r="D808"/>
  <c r="G808"/>
  <c r="AH808" s="1"/>
  <c r="H808"/>
  <c r="AI808" s="1"/>
  <c r="C808"/>
  <c r="E808"/>
  <c r="AF808" s="1"/>
  <c r="K808"/>
  <c r="AL808" s="1"/>
  <c r="AR818"/>
  <c r="BC818"/>
  <c r="AE818"/>
  <c r="AS854"/>
  <c r="BD854"/>
  <c r="BB854"/>
  <c r="AQ854"/>
  <c r="BG854"/>
  <c r="AV854"/>
  <c r="BC852"/>
  <c r="AR852"/>
  <c r="AE852"/>
  <c r="BA908"/>
  <c r="AP908"/>
  <c r="AO908"/>
  <c r="AS779"/>
  <c r="BD779"/>
  <c r="BE779"/>
  <c r="AT779"/>
  <c r="H860"/>
  <c r="AI860" s="1"/>
  <c r="D860"/>
  <c r="J860"/>
  <c r="AK860" s="1"/>
  <c r="F860"/>
  <c r="AG860" s="1"/>
  <c r="K860"/>
  <c r="AL860" s="1"/>
  <c r="C860"/>
  <c r="G860"/>
  <c r="AH860" s="1"/>
  <c r="I860"/>
  <c r="AJ860" s="1"/>
  <c r="E860"/>
  <c r="AF860" s="1"/>
  <c r="J861"/>
  <c r="AK861" s="1"/>
  <c r="F861"/>
  <c r="AG861" s="1"/>
  <c r="H861"/>
  <c r="AI861" s="1"/>
  <c r="D861"/>
  <c r="I861"/>
  <c r="AJ861" s="1"/>
  <c r="E861"/>
  <c r="AF861" s="1"/>
  <c r="K861"/>
  <c r="AL861" s="1"/>
  <c r="C861"/>
  <c r="G861"/>
  <c r="AH861" s="1"/>
  <c r="BC939"/>
  <c r="AR939"/>
  <c r="I759"/>
  <c r="AJ759" s="1"/>
  <c r="E759"/>
  <c r="AF759" s="1"/>
  <c r="K759"/>
  <c r="AL759" s="1"/>
  <c r="G759"/>
  <c r="AH759" s="1"/>
  <c r="C759"/>
  <c r="H759"/>
  <c r="AI759" s="1"/>
  <c r="D759"/>
  <c r="J759"/>
  <c r="AK759" s="1"/>
  <c r="F759"/>
  <c r="AG759" s="1"/>
  <c r="K762"/>
  <c r="AL762" s="1"/>
  <c r="G762"/>
  <c r="AH762" s="1"/>
  <c r="C762"/>
  <c r="I762"/>
  <c r="AJ762" s="1"/>
  <c r="E762"/>
  <c r="AF762" s="1"/>
  <c r="J762"/>
  <c r="AK762" s="1"/>
  <c r="F762"/>
  <c r="AG762" s="1"/>
  <c r="D762"/>
  <c r="H762"/>
  <c r="AI762" s="1"/>
  <c r="BD780"/>
  <c r="AS780"/>
  <c r="AU780"/>
  <c r="BF780"/>
  <c r="AT893"/>
  <c r="BE893"/>
  <c r="BF893"/>
  <c r="AU893"/>
  <c r="H789"/>
  <c r="AI789" s="1"/>
  <c r="D789"/>
  <c r="G789"/>
  <c r="AH789" s="1"/>
  <c r="J789"/>
  <c r="AK789" s="1"/>
  <c r="E789"/>
  <c r="AF789" s="1"/>
  <c r="K789"/>
  <c r="AL789" s="1"/>
  <c r="F789"/>
  <c r="AG789" s="1"/>
  <c r="I789"/>
  <c r="AJ789" s="1"/>
  <c r="C789"/>
  <c r="J790"/>
  <c r="AK790" s="1"/>
  <c r="F790"/>
  <c r="AG790" s="1"/>
  <c r="G790"/>
  <c r="AH790" s="1"/>
  <c r="I790"/>
  <c r="AJ790" s="1"/>
  <c r="D790"/>
  <c r="K790"/>
  <c r="AL790" s="1"/>
  <c r="E790"/>
  <c r="AF790" s="1"/>
  <c r="H790"/>
  <c r="AI790" s="1"/>
  <c r="C790"/>
  <c r="BE904"/>
  <c r="AT904"/>
  <c r="AQ904"/>
  <c r="BB904"/>
  <c r="BC907"/>
  <c r="AR907"/>
  <c r="AS988"/>
  <c r="BD988"/>
  <c r="BB988"/>
  <c r="AQ988"/>
  <c r="AQ989"/>
  <c r="BB989"/>
  <c r="I959"/>
  <c r="AJ959" s="1"/>
  <c r="E959"/>
  <c r="AF959" s="1"/>
  <c r="K959"/>
  <c r="AL959" s="1"/>
  <c r="G959"/>
  <c r="AH959" s="1"/>
  <c r="C959"/>
  <c r="H959"/>
  <c r="AI959" s="1"/>
  <c r="D959"/>
  <c r="F959"/>
  <c r="AG959" s="1"/>
  <c r="J959"/>
  <c r="AK959" s="1"/>
  <c r="J960"/>
  <c r="AK960" s="1"/>
  <c r="F960"/>
  <c r="AG960" s="1"/>
  <c r="K960"/>
  <c r="AL960" s="1"/>
  <c r="E960"/>
  <c r="AF960" s="1"/>
  <c r="H960"/>
  <c r="AI960" s="1"/>
  <c r="C960"/>
  <c r="I960"/>
  <c r="AJ960" s="1"/>
  <c r="D960"/>
  <c r="G960"/>
  <c r="AH960" s="1"/>
  <c r="AT970"/>
  <c r="BE970"/>
  <c r="H868"/>
  <c r="AI868" s="1"/>
  <c r="D868"/>
  <c r="J868"/>
  <c r="AK868" s="1"/>
  <c r="F868"/>
  <c r="AG868" s="1"/>
  <c r="K868"/>
  <c r="AL868" s="1"/>
  <c r="G868"/>
  <c r="AH868" s="1"/>
  <c r="C868"/>
  <c r="I868"/>
  <c r="AJ868" s="1"/>
  <c r="E868"/>
  <c r="AF868" s="1"/>
  <c r="J869"/>
  <c r="AK869" s="1"/>
  <c r="F869"/>
  <c r="AG869" s="1"/>
  <c r="H869"/>
  <c r="AI869" s="1"/>
  <c r="D869"/>
  <c r="I869"/>
  <c r="AJ869" s="1"/>
  <c r="E869"/>
  <c r="AF869" s="1"/>
  <c r="C869"/>
  <c r="K869"/>
  <c r="AL869" s="1"/>
  <c r="G869"/>
  <c r="AH869" s="1"/>
  <c r="H929"/>
  <c r="AI929" s="1"/>
  <c r="D929"/>
  <c r="J929"/>
  <c r="AK929" s="1"/>
  <c r="F929"/>
  <c r="AG929" s="1"/>
  <c r="K929"/>
  <c r="AL929" s="1"/>
  <c r="G929"/>
  <c r="AH929" s="1"/>
  <c r="C929"/>
  <c r="I929"/>
  <c r="AJ929" s="1"/>
  <c r="E929"/>
  <c r="AF929" s="1"/>
  <c r="J930"/>
  <c r="AK930" s="1"/>
  <c r="F930"/>
  <c r="AG930" s="1"/>
  <c r="H930"/>
  <c r="AI930" s="1"/>
  <c r="D930"/>
  <c r="I930"/>
  <c r="AJ930" s="1"/>
  <c r="E930"/>
  <c r="AF930" s="1"/>
  <c r="C930"/>
  <c r="K930"/>
  <c r="AL930" s="1"/>
  <c r="G930"/>
  <c r="AH930" s="1"/>
  <c r="AE965"/>
  <c r="BG965"/>
  <c r="AV965"/>
  <c r="AS1105"/>
  <c r="BD1105"/>
  <c r="BE1105"/>
  <c r="AT1105"/>
  <c r="AQ1104"/>
  <c r="BB1104"/>
  <c r="BC1025"/>
  <c r="AR1025"/>
  <c r="BD1025"/>
  <c r="AS1025"/>
  <c r="C319"/>
  <c r="C320"/>
  <c r="C4"/>
  <c r="C2"/>
  <c r="C265"/>
  <c r="C266"/>
  <c r="C337"/>
  <c r="C340"/>
  <c r="AE554"/>
  <c r="AV554"/>
  <c r="BG554"/>
  <c r="BG553"/>
  <c r="AV553"/>
  <c r="AT553"/>
  <c r="BE553"/>
  <c r="K533"/>
  <c r="AL533" s="1"/>
  <c r="G533"/>
  <c r="AH533" s="1"/>
  <c r="C533"/>
  <c r="H533"/>
  <c r="AI533" s="1"/>
  <c r="D533"/>
  <c r="E533"/>
  <c r="AF533" s="1"/>
  <c r="F533"/>
  <c r="AG533" s="1"/>
  <c r="I533"/>
  <c r="AJ533" s="1"/>
  <c r="J533"/>
  <c r="AK533" s="1"/>
  <c r="I534"/>
  <c r="AJ534" s="1"/>
  <c r="E534"/>
  <c r="AF534" s="1"/>
  <c r="J534"/>
  <c r="AK534" s="1"/>
  <c r="F534"/>
  <c r="AG534" s="1"/>
  <c r="H534"/>
  <c r="AI534" s="1"/>
  <c r="K534"/>
  <c r="AL534" s="1"/>
  <c r="C534"/>
  <c r="D534"/>
  <c r="G534"/>
  <c r="AH534" s="1"/>
  <c r="AV501"/>
  <c r="BG501"/>
  <c r="BB501"/>
  <c r="AQ501"/>
  <c r="AP560"/>
  <c r="AO560"/>
  <c r="BA560"/>
  <c r="BG601"/>
  <c r="AV601"/>
  <c r="AS601"/>
  <c r="BD601"/>
  <c r="BC617"/>
  <c r="AR617"/>
  <c r="AE633"/>
  <c r="BF633"/>
  <c r="AU633"/>
  <c r="AT673"/>
  <c r="BE673"/>
  <c r="AS633"/>
  <c r="BD633"/>
  <c r="BC673"/>
  <c r="AR673"/>
  <c r="AE517"/>
  <c r="AS570"/>
  <c r="BD570"/>
  <c r="BE570"/>
  <c r="AT570"/>
  <c r="BF570"/>
  <c r="AU570"/>
  <c r="BE719"/>
  <c r="AT719"/>
  <c r="AQ719"/>
  <c r="BB719"/>
  <c r="AT718"/>
  <c r="BE718"/>
  <c r="BE598"/>
  <c r="AT598"/>
  <c r="AQ598"/>
  <c r="BB598"/>
  <c r="AE634"/>
  <c r="BH634"/>
  <c r="AW634"/>
  <c r="AR670"/>
  <c r="BC670"/>
  <c r="BD670"/>
  <c r="AS670"/>
  <c r="BE561"/>
  <c r="AT561"/>
  <c r="AW561"/>
  <c r="BH561"/>
  <c r="BF561"/>
  <c r="AU561"/>
  <c r="BG610"/>
  <c r="AV610"/>
  <c r="AS610"/>
  <c r="BD610"/>
  <c r="BC626"/>
  <c r="AR626"/>
  <c r="AT642"/>
  <c r="BE642"/>
  <c r="BF642"/>
  <c r="AU642"/>
  <c r="BH683"/>
  <c r="AW683"/>
  <c r="BD683"/>
  <c r="AS683"/>
  <c r="BF683"/>
  <c r="AU683"/>
  <c r="BG678"/>
  <c r="AV678"/>
  <c r="AS678"/>
  <c r="BD678"/>
  <c r="K529"/>
  <c r="AL529" s="1"/>
  <c r="G529"/>
  <c r="AH529" s="1"/>
  <c r="C529"/>
  <c r="J529"/>
  <c r="AK529" s="1"/>
  <c r="E529"/>
  <c r="AF529" s="1"/>
  <c r="F529"/>
  <c r="AG529" s="1"/>
  <c r="H529"/>
  <c r="AI529" s="1"/>
  <c r="I529"/>
  <c r="AJ529" s="1"/>
  <c r="D529"/>
  <c r="I530"/>
  <c r="AJ530" s="1"/>
  <c r="E530"/>
  <c r="AF530" s="1"/>
  <c r="K530"/>
  <c r="AL530" s="1"/>
  <c r="F530"/>
  <c r="AG530" s="1"/>
  <c r="G530"/>
  <c r="AH530" s="1"/>
  <c r="H530"/>
  <c r="AI530" s="1"/>
  <c r="C530"/>
  <c r="D530"/>
  <c r="J530"/>
  <c r="AK530" s="1"/>
  <c r="BG542"/>
  <c r="AV542"/>
  <c r="BD542"/>
  <c r="AS542"/>
  <c r="BC880"/>
  <c r="AR880"/>
  <c r="AV881"/>
  <c r="BG881"/>
  <c r="BD881"/>
  <c r="AS881"/>
  <c r="BF813"/>
  <c r="AU813"/>
  <c r="AW813"/>
  <c r="BH813"/>
  <c r="AV813"/>
  <c r="BG813"/>
  <c r="BC812"/>
  <c r="AR812"/>
  <c r="AE812"/>
  <c r="I704"/>
  <c r="AJ704" s="1"/>
  <c r="E704"/>
  <c r="AF704" s="1"/>
  <c r="H704"/>
  <c r="AI704" s="1"/>
  <c r="C704"/>
  <c r="K704"/>
  <c r="AL704" s="1"/>
  <c r="F704"/>
  <c r="AG704" s="1"/>
  <c r="G704"/>
  <c r="AH704" s="1"/>
  <c r="D704"/>
  <c r="J704"/>
  <c r="AK704" s="1"/>
  <c r="K705"/>
  <c r="AL705" s="1"/>
  <c r="G705"/>
  <c r="AH705" s="1"/>
  <c r="C705"/>
  <c r="H705"/>
  <c r="AI705" s="1"/>
  <c r="J705"/>
  <c r="AK705" s="1"/>
  <c r="E705"/>
  <c r="AF705" s="1"/>
  <c r="F705"/>
  <c r="AG705" s="1"/>
  <c r="D705"/>
  <c r="I705"/>
  <c r="AJ705" s="1"/>
  <c r="H841"/>
  <c r="AI841" s="1"/>
  <c r="D841"/>
  <c r="J841"/>
  <c r="AK841" s="1"/>
  <c r="E841"/>
  <c r="AF841" s="1"/>
  <c r="G841"/>
  <c r="AH841" s="1"/>
  <c r="I841"/>
  <c r="AJ841" s="1"/>
  <c r="C841"/>
  <c r="K841"/>
  <c r="AL841" s="1"/>
  <c r="F841"/>
  <c r="AG841" s="1"/>
  <c r="J842"/>
  <c r="AK842" s="1"/>
  <c r="F842"/>
  <c r="AG842" s="1"/>
  <c r="I842"/>
  <c r="AJ842" s="1"/>
  <c r="D842"/>
  <c r="G842"/>
  <c r="AH842" s="1"/>
  <c r="H842"/>
  <c r="AI842" s="1"/>
  <c r="C842"/>
  <c r="K842"/>
  <c r="AL842" s="1"/>
  <c r="E842"/>
  <c r="AF842" s="1"/>
  <c r="AS849"/>
  <c r="BD849"/>
  <c r="BE849"/>
  <c r="AT849"/>
  <c r="AE781"/>
  <c r="AT941"/>
  <c r="BE941"/>
  <c r="BB941"/>
  <c r="AQ941"/>
  <c r="AW941"/>
  <c r="BH941"/>
  <c r="K767"/>
  <c r="AL767" s="1"/>
  <c r="G767"/>
  <c r="AH767" s="1"/>
  <c r="C767"/>
  <c r="I767"/>
  <c r="AJ767" s="1"/>
  <c r="E767"/>
  <c r="AF767" s="1"/>
  <c r="J767"/>
  <c r="AK767" s="1"/>
  <c r="F767"/>
  <c r="AG767" s="1"/>
  <c r="H767"/>
  <c r="AI767" s="1"/>
  <c r="D767"/>
  <c r="AQ778"/>
  <c r="BB778"/>
  <c r="BH778"/>
  <c r="AW778"/>
  <c r="BE778"/>
  <c r="AT778"/>
  <c r="H834"/>
  <c r="AI834" s="1"/>
  <c r="D834"/>
  <c r="K834"/>
  <c r="AL834" s="1"/>
  <c r="F834"/>
  <c r="AG834" s="1"/>
  <c r="I834"/>
  <c r="AJ834" s="1"/>
  <c r="C834"/>
  <c r="J834"/>
  <c r="AK834" s="1"/>
  <c r="E834"/>
  <c r="AF834" s="1"/>
  <c r="G834"/>
  <c r="AH834" s="1"/>
  <c r="AE895"/>
  <c r="BB895"/>
  <c r="AQ895"/>
  <c r="AW895"/>
  <c r="BH895"/>
  <c r="AU983"/>
  <c r="BF983"/>
  <c r="BD983"/>
  <c r="AS983"/>
  <c r="I925"/>
  <c r="AJ925" s="1"/>
  <c r="E925"/>
  <c r="AF925" s="1"/>
  <c r="K925"/>
  <c r="AL925" s="1"/>
  <c r="G925"/>
  <c r="AH925" s="1"/>
  <c r="C925"/>
  <c r="H925"/>
  <c r="AI925" s="1"/>
  <c r="D925"/>
  <c r="J925"/>
  <c r="AK925" s="1"/>
  <c r="F925"/>
  <c r="AG925" s="1"/>
  <c r="K926"/>
  <c r="AL926" s="1"/>
  <c r="G926"/>
  <c r="AH926" s="1"/>
  <c r="C926"/>
  <c r="I926"/>
  <c r="AJ926" s="1"/>
  <c r="E926"/>
  <c r="AF926" s="1"/>
  <c r="J926"/>
  <c r="AK926" s="1"/>
  <c r="F926"/>
  <c r="AG926" s="1"/>
  <c r="D926"/>
  <c r="H926"/>
  <c r="AI926" s="1"/>
  <c r="AP1042"/>
  <c r="BA1042"/>
  <c r="AO1042"/>
  <c r="AQ1106"/>
  <c r="BB1106"/>
  <c r="I1111"/>
  <c r="AJ1111" s="1"/>
  <c r="E1111"/>
  <c r="AF1111" s="1"/>
  <c r="K1111"/>
  <c r="AL1111" s="1"/>
  <c r="F1111"/>
  <c r="AG1111" s="1"/>
  <c r="H1111"/>
  <c r="AI1111" s="1"/>
  <c r="C1111"/>
  <c r="J1111"/>
  <c r="AK1111" s="1"/>
  <c r="D1111"/>
  <c r="G1111"/>
  <c r="AH1111" s="1"/>
  <c r="K1110"/>
  <c r="AL1110" s="1"/>
  <c r="G1110"/>
  <c r="AH1110" s="1"/>
  <c r="C1110"/>
  <c r="J1110"/>
  <c r="AK1110" s="1"/>
  <c r="E1110"/>
  <c r="AF1110" s="1"/>
  <c r="H1110"/>
  <c r="AI1110" s="1"/>
  <c r="I1110"/>
  <c r="AJ1110" s="1"/>
  <c r="D1110"/>
  <c r="F1110"/>
  <c r="AG1110" s="1"/>
  <c r="AE1022"/>
  <c r="BE1176"/>
  <c r="AT1176"/>
  <c r="AQ1176"/>
  <c r="BB1176"/>
  <c r="AT1175"/>
  <c r="BE1175"/>
  <c r="AR1055"/>
  <c r="BC1055"/>
  <c r="AQ1055"/>
  <c r="BB1055"/>
  <c r="BE1059"/>
  <c r="AT1059"/>
  <c r="AW1059"/>
  <c r="BH1059"/>
  <c r="AV1196"/>
  <c r="BG1196"/>
  <c r="AS1196"/>
  <c r="BD1196"/>
  <c r="BC1073"/>
  <c r="AR1073"/>
  <c r="AP1160"/>
  <c r="BA1160"/>
  <c r="AO1160"/>
  <c r="AV1235"/>
  <c r="BG1235"/>
  <c r="AQ1235"/>
  <c r="BB1235"/>
  <c r="BF1145"/>
  <c r="AU1145"/>
  <c r="I1223"/>
  <c r="AJ1223" s="1"/>
  <c r="E1223"/>
  <c r="AF1223" s="1"/>
  <c r="K1223"/>
  <c r="AL1223" s="1"/>
  <c r="F1223"/>
  <c r="AG1223" s="1"/>
  <c r="H1223"/>
  <c r="AI1223" s="1"/>
  <c r="C1223"/>
  <c r="G1223"/>
  <c r="AH1223" s="1"/>
  <c r="D1223"/>
  <c r="J1223"/>
  <c r="AK1223" s="1"/>
  <c r="J1218"/>
  <c r="AK1218" s="1"/>
  <c r="F1218"/>
  <c r="AG1218" s="1"/>
  <c r="H1218"/>
  <c r="AI1218" s="1"/>
  <c r="D1218"/>
  <c r="K1218"/>
  <c r="AL1218" s="1"/>
  <c r="C1218"/>
  <c r="G1218"/>
  <c r="AH1218" s="1"/>
  <c r="I1218"/>
  <c r="AJ1218" s="1"/>
  <c r="E1218"/>
  <c r="AF1218" s="1"/>
  <c r="BG1259"/>
  <c r="AV1259"/>
  <c r="AE1208"/>
  <c r="AS1208"/>
  <c r="BD1208"/>
  <c r="H1167"/>
  <c r="AI1167" s="1"/>
  <c r="D1167"/>
  <c r="G1167"/>
  <c r="AH1167" s="1"/>
  <c r="J1167"/>
  <c r="AK1167" s="1"/>
  <c r="E1167"/>
  <c r="AF1167" s="1"/>
  <c r="K1167"/>
  <c r="AL1167" s="1"/>
  <c r="F1167"/>
  <c r="AG1167" s="1"/>
  <c r="C1167"/>
  <c r="I1167"/>
  <c r="AJ1167" s="1"/>
  <c r="J1168"/>
  <c r="AK1168" s="1"/>
  <c r="F1168"/>
  <c r="AG1168" s="1"/>
  <c r="G1168"/>
  <c r="AH1168" s="1"/>
  <c r="I1168"/>
  <c r="AJ1168" s="1"/>
  <c r="D1168"/>
  <c r="K1168"/>
  <c r="AL1168" s="1"/>
  <c r="E1168"/>
  <c r="AF1168" s="1"/>
  <c r="C1168"/>
  <c r="H1168"/>
  <c r="AI1168" s="1"/>
  <c r="I1262"/>
  <c r="AJ1262" s="1"/>
  <c r="E1262"/>
  <c r="AF1262" s="1"/>
  <c r="K1262"/>
  <c r="AL1262" s="1"/>
  <c r="F1262"/>
  <c r="AG1262" s="1"/>
  <c r="H1262"/>
  <c r="AI1262" s="1"/>
  <c r="C1262"/>
  <c r="G1262"/>
  <c r="AH1262" s="1"/>
  <c r="D1262"/>
  <c r="J1262"/>
  <c r="AK1262" s="1"/>
  <c r="BA1313"/>
  <c r="AP1313"/>
  <c r="AO1313"/>
  <c r="BC1344"/>
  <c r="AR1344"/>
  <c r="AT1329"/>
  <c r="BE1329"/>
  <c r="BF1329"/>
  <c r="AU1329"/>
  <c r="AR1345"/>
  <c r="BC1345"/>
  <c r="AU1345"/>
  <c r="BF1345"/>
  <c r="H979"/>
  <c r="AI979" s="1"/>
  <c r="D979"/>
  <c r="I979"/>
  <c r="AJ979" s="1"/>
  <c r="E979"/>
  <c r="AF979" s="1"/>
  <c r="J979"/>
  <c r="AK979" s="1"/>
  <c r="F979"/>
  <c r="AG979" s="1"/>
  <c r="K979"/>
  <c r="AL979" s="1"/>
  <c r="C979"/>
  <c r="G979"/>
  <c r="AH979" s="1"/>
  <c r="J980"/>
  <c r="AK980" s="1"/>
  <c r="F980"/>
  <c r="AG980" s="1"/>
  <c r="K980"/>
  <c r="AL980" s="1"/>
  <c r="G980"/>
  <c r="AH980" s="1"/>
  <c r="C980"/>
  <c r="H980"/>
  <c r="AI980" s="1"/>
  <c r="D980"/>
  <c r="E980"/>
  <c r="AF980" s="1"/>
  <c r="I980"/>
  <c r="AJ980" s="1"/>
  <c r="H1013"/>
  <c r="AI1013" s="1"/>
  <c r="D1013"/>
  <c r="G1013"/>
  <c r="AH1013" s="1"/>
  <c r="I1013"/>
  <c r="AJ1013" s="1"/>
  <c r="C1013"/>
  <c r="J1013"/>
  <c r="AK1013" s="1"/>
  <c r="E1013"/>
  <c r="AF1013" s="1"/>
  <c r="F1013"/>
  <c r="AG1013" s="1"/>
  <c r="K1013"/>
  <c r="AL1013" s="1"/>
  <c r="AT1023"/>
  <c r="BE1023"/>
  <c r="AE1023"/>
  <c r="AW1023"/>
  <c r="BH1023"/>
  <c r="BH1178"/>
  <c r="AW1178"/>
  <c r="BD1178"/>
  <c r="AS1178"/>
  <c r="BF1178"/>
  <c r="AU1178"/>
  <c r="BC1177"/>
  <c r="AR1177"/>
  <c r="BD1177"/>
  <c r="AS1177"/>
  <c r="BA1074"/>
  <c r="AP1074"/>
  <c r="AO1074"/>
  <c r="J1118"/>
  <c r="AK1118" s="1"/>
  <c r="F1118"/>
  <c r="AG1118" s="1"/>
  <c r="H1118"/>
  <c r="AI1118" s="1"/>
  <c r="C1118"/>
  <c r="K1118"/>
  <c r="AL1118" s="1"/>
  <c r="E1118"/>
  <c r="AF1118" s="1"/>
  <c r="G1118"/>
  <c r="AH1118" s="1"/>
  <c r="D1118"/>
  <c r="I1118"/>
  <c r="AJ1118" s="1"/>
  <c r="BG1190"/>
  <c r="AV1190"/>
  <c r="AE1190"/>
  <c r="AW1190"/>
  <c r="BH1190"/>
  <c r="AE1131"/>
  <c r="BG1131"/>
  <c r="AV1131"/>
  <c r="BG1195"/>
  <c r="AV1195"/>
  <c r="BB1195"/>
  <c r="AQ1195"/>
  <c r="AW1195"/>
  <c r="BH1195"/>
  <c r="AV1237"/>
  <c r="BG1237"/>
  <c r="AQ1237"/>
  <c r="BB1237"/>
  <c r="BG1236"/>
  <c r="AV1236"/>
  <c r="AW1147"/>
  <c r="BH1147"/>
  <c r="AE1147"/>
  <c r="AE1254"/>
  <c r="AU1254"/>
  <c r="BF1254"/>
  <c r="BC1253"/>
  <c r="AR1253"/>
  <c r="BD1253"/>
  <c r="AS1253"/>
  <c r="AP1283"/>
  <c r="BA1283"/>
  <c r="AO1283"/>
  <c r="BA1301"/>
  <c r="AP1301"/>
  <c r="AO1301"/>
  <c r="BG1150"/>
  <c r="AV1150"/>
  <c r="H1184"/>
  <c r="AI1184" s="1"/>
  <c r="D1184"/>
  <c r="G1184"/>
  <c r="AH1184" s="1"/>
  <c r="J1184"/>
  <c r="AK1184" s="1"/>
  <c r="E1184"/>
  <c r="AF1184" s="1"/>
  <c r="K1184"/>
  <c r="AL1184" s="1"/>
  <c r="F1184"/>
  <c r="AG1184" s="1"/>
  <c r="C1184"/>
  <c r="I1184"/>
  <c r="AJ1184" s="1"/>
  <c r="J1185"/>
  <c r="AK1185" s="1"/>
  <c r="F1185"/>
  <c r="AG1185" s="1"/>
  <c r="G1185"/>
  <c r="AH1185" s="1"/>
  <c r="I1185"/>
  <c r="AJ1185" s="1"/>
  <c r="D1185"/>
  <c r="K1185"/>
  <c r="AL1185" s="1"/>
  <c r="E1185"/>
  <c r="AF1185" s="1"/>
  <c r="C1185"/>
  <c r="H1185"/>
  <c r="AI1185" s="1"/>
  <c r="H1245"/>
  <c r="AI1245" s="1"/>
  <c r="D1245"/>
  <c r="J1245"/>
  <c r="AK1245" s="1"/>
  <c r="F1245"/>
  <c r="AG1245" s="1"/>
  <c r="I1245"/>
  <c r="AJ1245" s="1"/>
  <c r="E1245"/>
  <c r="AF1245" s="1"/>
  <c r="C1245"/>
  <c r="K1245"/>
  <c r="AL1245" s="1"/>
  <c r="G1245"/>
  <c r="AH1245" s="1"/>
  <c r="J1246"/>
  <c r="AK1246" s="1"/>
  <c r="F1246"/>
  <c r="AG1246" s="1"/>
  <c r="H1246"/>
  <c r="AI1246" s="1"/>
  <c r="D1246"/>
  <c r="E1246"/>
  <c r="AF1246" s="1"/>
  <c r="I1246"/>
  <c r="AJ1246" s="1"/>
  <c r="G1246"/>
  <c r="AH1246" s="1"/>
  <c r="K1246"/>
  <c r="AL1246" s="1"/>
  <c r="C1246"/>
  <c r="AE1302"/>
  <c r="BB1302"/>
  <c r="AQ1302"/>
  <c r="AW1302"/>
  <c r="BH1302"/>
  <c r="AE1346"/>
  <c r="BF1346"/>
  <c r="AU1346"/>
  <c r="H1353"/>
  <c r="AI1353" s="1"/>
  <c r="D1353"/>
  <c r="J1353"/>
  <c r="AK1353" s="1"/>
  <c r="F1353"/>
  <c r="AG1353" s="1"/>
  <c r="K1353"/>
  <c r="AL1353" s="1"/>
  <c r="G1353"/>
  <c r="AH1353" s="1"/>
  <c r="C1353"/>
  <c r="E1353"/>
  <c r="AF1353" s="1"/>
  <c r="I1353"/>
  <c r="AJ1353" s="1"/>
  <c r="J1354"/>
  <c r="AK1354" s="1"/>
  <c r="F1354"/>
  <c r="AG1354" s="1"/>
  <c r="H1354"/>
  <c r="AI1354" s="1"/>
  <c r="D1354"/>
  <c r="I1354"/>
  <c r="AJ1354" s="1"/>
  <c r="E1354"/>
  <c r="AF1354" s="1"/>
  <c r="G1354"/>
  <c r="AH1354" s="1"/>
  <c r="K1354"/>
  <c r="AL1354" s="1"/>
  <c r="C1354"/>
  <c r="AT1327"/>
  <c r="BE1327"/>
  <c r="BF1327"/>
  <c r="AU1327"/>
  <c r="H1337"/>
  <c r="AI1337" s="1"/>
  <c r="D1337"/>
  <c r="I1337"/>
  <c r="AJ1337" s="1"/>
  <c r="C1337"/>
  <c r="K1337"/>
  <c r="AL1337" s="1"/>
  <c r="F1337"/>
  <c r="AG1337" s="1"/>
  <c r="G1337"/>
  <c r="AH1337" s="1"/>
  <c r="E1337"/>
  <c r="AF1337" s="1"/>
  <c r="J1337"/>
  <c r="AK1337" s="1"/>
  <c r="J1335"/>
  <c r="AK1335" s="1"/>
  <c r="F1335"/>
  <c r="AG1335" s="1"/>
  <c r="H1335"/>
  <c r="AI1335" s="1"/>
  <c r="D1335"/>
  <c r="I1335"/>
  <c r="AJ1335" s="1"/>
  <c r="E1335"/>
  <c r="AF1335" s="1"/>
  <c r="C1335"/>
  <c r="K1335"/>
  <c r="AL1335" s="1"/>
  <c r="G1335"/>
  <c r="AH1335" s="1"/>
  <c r="AV1347"/>
  <c r="BG1347"/>
  <c r="BD1347"/>
  <c r="AS1347"/>
  <c r="AV1043"/>
  <c r="BG1043"/>
  <c r="AW1043"/>
  <c r="BH1043"/>
  <c r="AV1020"/>
  <c r="BG1020"/>
  <c r="AV1172"/>
  <c r="BG1172"/>
  <c r="AR1057"/>
  <c r="BC1057"/>
  <c r="AQ1057"/>
  <c r="BB1057"/>
  <c r="H1065"/>
  <c r="AI1065" s="1"/>
  <c r="D1065"/>
  <c r="J1065"/>
  <c r="AK1065" s="1"/>
  <c r="F1065"/>
  <c r="AG1065" s="1"/>
  <c r="K1065"/>
  <c r="AL1065" s="1"/>
  <c r="G1065"/>
  <c r="AH1065" s="1"/>
  <c r="C1065"/>
  <c r="I1065"/>
  <c r="AJ1065" s="1"/>
  <c r="E1065"/>
  <c r="AF1065" s="1"/>
  <c r="J1066"/>
  <c r="AK1066" s="1"/>
  <c r="F1066"/>
  <c r="AG1066" s="1"/>
  <c r="H1066"/>
  <c r="AI1066" s="1"/>
  <c r="D1066"/>
  <c r="I1066"/>
  <c r="AJ1066" s="1"/>
  <c r="E1066"/>
  <c r="AF1066" s="1"/>
  <c r="G1066"/>
  <c r="AH1066" s="1"/>
  <c r="K1066"/>
  <c r="AL1066" s="1"/>
  <c r="C1066"/>
  <c r="AR1192"/>
  <c r="BC1192"/>
  <c r="BF1192"/>
  <c r="AU1192"/>
  <c r="BG1077"/>
  <c r="AV1077"/>
  <c r="AS1077"/>
  <c r="BD1077"/>
  <c r="H1082"/>
  <c r="AI1082" s="1"/>
  <c r="D1082"/>
  <c r="J1082"/>
  <c r="AK1082" s="1"/>
  <c r="F1082"/>
  <c r="AG1082" s="1"/>
  <c r="K1082"/>
  <c r="AL1082" s="1"/>
  <c r="G1082"/>
  <c r="AH1082" s="1"/>
  <c r="C1082"/>
  <c r="E1082"/>
  <c r="AF1082" s="1"/>
  <c r="I1082"/>
  <c r="AJ1082" s="1"/>
  <c r="J1085"/>
  <c r="AK1085" s="1"/>
  <c r="F1085"/>
  <c r="AG1085" s="1"/>
  <c r="H1085"/>
  <c r="AI1085" s="1"/>
  <c r="D1085"/>
  <c r="I1085"/>
  <c r="AJ1085" s="1"/>
  <c r="E1085"/>
  <c r="AF1085" s="1"/>
  <c r="G1085"/>
  <c r="AH1085" s="1"/>
  <c r="K1085"/>
  <c r="AL1085" s="1"/>
  <c r="C1085"/>
  <c r="BC1129"/>
  <c r="AR1129"/>
  <c r="BB1129"/>
  <c r="AQ1129"/>
  <c r="BH1129"/>
  <c r="AW1129"/>
  <c r="AP1156"/>
  <c r="BA1156"/>
  <c r="AO1156"/>
  <c r="AV1239"/>
  <c r="BG1239"/>
  <c r="AQ1239"/>
  <c r="BB1239"/>
  <c r="BG1238"/>
  <c r="AV1238"/>
  <c r="BE1149"/>
  <c r="AT1149"/>
  <c r="AR1149"/>
  <c r="BC1149"/>
  <c r="AR1256"/>
  <c r="BC1256"/>
  <c r="BH1256"/>
  <c r="AW1256"/>
  <c r="AE1255"/>
  <c r="AU1255"/>
  <c r="BF1255"/>
  <c r="BC1212"/>
  <c r="AR1212"/>
  <c r="BB1212"/>
  <c r="AQ1212"/>
  <c r="AW1212"/>
  <c r="BH1212"/>
  <c r="AU1148"/>
  <c r="BF1148"/>
  <c r="AE1148"/>
  <c r="AR1157"/>
  <c r="BC1157"/>
  <c r="BD1157"/>
  <c r="AS1157"/>
  <c r="H1272"/>
  <c r="AI1272" s="1"/>
  <c r="D1272"/>
  <c r="I1272"/>
  <c r="AJ1272" s="1"/>
  <c r="C1272"/>
  <c r="K1272"/>
  <c r="AL1272" s="1"/>
  <c r="F1272"/>
  <c r="AG1272" s="1"/>
  <c r="G1272"/>
  <c r="AH1272" s="1"/>
  <c r="J1272"/>
  <c r="AK1272" s="1"/>
  <c r="E1272"/>
  <c r="AF1272" s="1"/>
  <c r="J1275"/>
  <c r="AK1275" s="1"/>
  <c r="F1275"/>
  <c r="AG1275" s="1"/>
  <c r="H1275"/>
  <c r="AI1275" s="1"/>
  <c r="C1275"/>
  <c r="K1275"/>
  <c r="AL1275" s="1"/>
  <c r="E1275"/>
  <c r="AF1275" s="1"/>
  <c r="D1275"/>
  <c r="I1275"/>
  <c r="AJ1275" s="1"/>
  <c r="G1275"/>
  <c r="AH1275" s="1"/>
  <c r="AT1300"/>
  <c r="BE1300"/>
  <c r="BF1300"/>
  <c r="AU1300"/>
  <c r="BC1348"/>
  <c r="AR1348"/>
  <c r="AT1325"/>
  <c r="BE1325"/>
  <c r="BF1325"/>
  <c r="AU1325"/>
  <c r="AR1343"/>
  <c r="BC1343"/>
  <c r="AU1343"/>
  <c r="BF1343"/>
  <c r="K1006"/>
  <c r="AL1006" s="1"/>
  <c r="G1006"/>
  <c r="AH1006" s="1"/>
  <c r="C1006"/>
  <c r="H1006"/>
  <c r="AI1006" s="1"/>
  <c r="D1006"/>
  <c r="I1006"/>
  <c r="AJ1006" s="1"/>
  <c r="E1006"/>
  <c r="AF1006" s="1"/>
  <c r="J1006"/>
  <c r="AK1006" s="1"/>
  <c r="F1006"/>
  <c r="AG1006" s="1"/>
  <c r="I1007"/>
  <c r="AJ1007" s="1"/>
  <c r="E1007"/>
  <c r="AF1007" s="1"/>
  <c r="J1007"/>
  <c r="AK1007" s="1"/>
  <c r="F1007"/>
  <c r="AG1007" s="1"/>
  <c r="K1007"/>
  <c r="AL1007" s="1"/>
  <c r="G1007"/>
  <c r="AH1007" s="1"/>
  <c r="C1007"/>
  <c r="D1007"/>
  <c r="H1007"/>
  <c r="AI1007" s="1"/>
  <c r="BC1040"/>
  <c r="AR1040"/>
  <c r="AS1040"/>
  <c r="BD1040"/>
  <c r="H1034"/>
  <c r="AI1034" s="1"/>
  <c r="D1034"/>
  <c r="J1034"/>
  <c r="AK1034" s="1"/>
  <c r="E1034"/>
  <c r="AF1034" s="1"/>
  <c r="G1034"/>
  <c r="AH1034" s="1"/>
  <c r="I1034"/>
  <c r="AJ1034" s="1"/>
  <c r="K1034"/>
  <c r="AL1034" s="1"/>
  <c r="C1034"/>
  <c r="F1034"/>
  <c r="AG1034" s="1"/>
  <c r="J1033"/>
  <c r="AK1033" s="1"/>
  <c r="F1033"/>
  <c r="AG1033" s="1"/>
  <c r="I1033"/>
  <c r="AJ1033" s="1"/>
  <c r="D1033"/>
  <c r="H1033"/>
  <c r="AI1033" s="1"/>
  <c r="K1033"/>
  <c r="AL1033" s="1"/>
  <c r="C1033"/>
  <c r="E1033"/>
  <c r="AF1033" s="1"/>
  <c r="G1033"/>
  <c r="AH1033" s="1"/>
  <c r="AW1037"/>
  <c r="BH1037"/>
  <c r="AQ1037"/>
  <c r="BB1037"/>
  <c r="AQ1019"/>
  <c r="BB1019"/>
  <c r="BE1174"/>
  <c r="AT1174"/>
  <c r="AQ1174"/>
  <c r="BB1174"/>
  <c r="AT1173"/>
  <c r="BE1173"/>
  <c r="H1227"/>
  <c r="AI1227" s="1"/>
  <c r="D1227"/>
  <c r="I1227"/>
  <c r="AJ1227" s="1"/>
  <c r="C1227"/>
  <c r="K1227"/>
  <c r="AL1227" s="1"/>
  <c r="F1227"/>
  <c r="AG1227" s="1"/>
  <c r="E1227"/>
  <c r="AF1227" s="1"/>
  <c r="J1227"/>
  <c r="AK1227" s="1"/>
  <c r="G1227"/>
  <c r="AH1227" s="1"/>
  <c r="J1230"/>
  <c r="AK1230" s="1"/>
  <c r="F1230"/>
  <c r="AG1230" s="1"/>
  <c r="H1230"/>
  <c r="AI1230" s="1"/>
  <c r="C1230"/>
  <c r="K1230"/>
  <c r="AL1230" s="1"/>
  <c r="E1230"/>
  <c r="AF1230" s="1"/>
  <c r="G1230"/>
  <c r="AH1230" s="1"/>
  <c r="I1230"/>
  <c r="AJ1230" s="1"/>
  <c r="D1230"/>
  <c r="AE1061"/>
  <c r="AU1061"/>
  <c r="BF1061"/>
  <c r="BA1130"/>
  <c r="AP1130"/>
  <c r="AO1130"/>
  <c r="BE1194"/>
  <c r="AT1194"/>
  <c r="AW1194"/>
  <c r="BH1194"/>
  <c r="AE1075"/>
  <c r="BF1075"/>
  <c r="AU1075"/>
  <c r="H1137"/>
  <c r="AI1137" s="1"/>
  <c r="D1137"/>
  <c r="J1137"/>
  <c r="AK1137" s="1"/>
  <c r="F1137"/>
  <c r="AG1137" s="1"/>
  <c r="E1137"/>
  <c r="AF1137" s="1"/>
  <c r="I1137"/>
  <c r="AJ1137" s="1"/>
  <c r="K1137"/>
  <c r="AL1137" s="1"/>
  <c r="C1137"/>
  <c r="G1137"/>
  <c r="AH1137" s="1"/>
  <c r="J1138"/>
  <c r="AK1138" s="1"/>
  <c r="F1138"/>
  <c r="AG1138" s="1"/>
  <c r="H1138"/>
  <c r="AI1138" s="1"/>
  <c r="D1138"/>
  <c r="I1138"/>
  <c r="AJ1138" s="1"/>
  <c r="E1138"/>
  <c r="AF1138" s="1"/>
  <c r="G1138"/>
  <c r="AH1138" s="1"/>
  <c r="K1138"/>
  <c r="AL1138" s="1"/>
  <c r="C1138"/>
  <c r="AE1127"/>
  <c r="BG1127"/>
  <c r="AV1127"/>
  <c r="BA1211"/>
  <c r="AP1211"/>
  <c r="AO1211"/>
  <c r="AR1241"/>
  <c r="BC1241"/>
  <c r="BH1241"/>
  <c r="AW1241"/>
  <c r="AT1240"/>
  <c r="BE1240"/>
  <c r="AU1240"/>
  <c r="BF1240"/>
  <c r="BB1151"/>
  <c r="AQ1151"/>
  <c r="AS1151"/>
  <c r="BD1151"/>
  <c r="BG1151"/>
  <c r="AV1151"/>
  <c r="J1199"/>
  <c r="AK1199" s="1"/>
  <c r="F1199"/>
  <c r="AG1199" s="1"/>
  <c r="H1199"/>
  <c r="AI1199" s="1"/>
  <c r="D1199"/>
  <c r="G1199"/>
  <c r="AH1199" s="1"/>
  <c r="K1199"/>
  <c r="AL1199" s="1"/>
  <c r="C1199"/>
  <c r="E1199"/>
  <c r="AF1199" s="1"/>
  <c r="I1199"/>
  <c r="AJ1199" s="1"/>
  <c r="AE1258"/>
  <c r="AU1258"/>
  <c r="BF1258"/>
  <c r="BC1257"/>
  <c r="AR1257"/>
  <c r="BD1257"/>
  <c r="AS1257"/>
  <c r="AT1210"/>
  <c r="BE1210"/>
  <c r="BH1146"/>
  <c r="AW1146"/>
  <c r="AQ1146"/>
  <c r="BB1146"/>
  <c r="AE1155"/>
  <c r="BF1155"/>
  <c r="AU1155"/>
  <c r="BA1280"/>
  <c r="AP1280"/>
  <c r="AO1280"/>
  <c r="H1290"/>
  <c r="AI1290" s="1"/>
  <c r="D1290"/>
  <c r="J1290"/>
  <c r="AK1290" s="1"/>
  <c r="F1290"/>
  <c r="AG1290" s="1"/>
  <c r="K1290"/>
  <c r="AL1290" s="1"/>
  <c r="G1290"/>
  <c r="AH1290" s="1"/>
  <c r="C1290"/>
  <c r="E1290"/>
  <c r="AF1290" s="1"/>
  <c r="I1290"/>
  <c r="AJ1290" s="1"/>
  <c r="J1291"/>
  <c r="AK1291" s="1"/>
  <c r="F1291"/>
  <c r="AG1291" s="1"/>
  <c r="H1291"/>
  <c r="AI1291" s="1"/>
  <c r="D1291"/>
  <c r="I1291"/>
  <c r="AJ1291" s="1"/>
  <c r="E1291"/>
  <c r="AF1291" s="1"/>
  <c r="K1291"/>
  <c r="AL1291" s="1"/>
  <c r="C1291"/>
  <c r="G1291"/>
  <c r="AH1291" s="1"/>
  <c r="AE1298"/>
  <c r="BB1298"/>
  <c r="AQ1298"/>
  <c r="AW1298"/>
  <c r="BH1298"/>
  <c r="H1319"/>
  <c r="AI1319" s="1"/>
  <c r="D1319"/>
  <c r="J1319"/>
  <c r="AK1319" s="1"/>
  <c r="F1319"/>
  <c r="AG1319" s="1"/>
  <c r="E1319"/>
  <c r="AF1319" s="1"/>
  <c r="I1319"/>
  <c r="AJ1319" s="1"/>
  <c r="K1319"/>
  <c r="AL1319" s="1"/>
  <c r="C1319"/>
  <c r="G1319"/>
  <c r="AH1319" s="1"/>
  <c r="J1320"/>
  <c r="AK1320" s="1"/>
  <c r="F1320"/>
  <c r="AG1320" s="1"/>
  <c r="H1320"/>
  <c r="AI1320" s="1"/>
  <c r="D1320"/>
  <c r="I1320"/>
  <c r="AJ1320" s="1"/>
  <c r="E1320"/>
  <c r="AF1320" s="1"/>
  <c r="C1320"/>
  <c r="K1320"/>
  <c r="AL1320" s="1"/>
  <c r="G1320"/>
  <c r="AH1320" s="1"/>
  <c r="BC1311"/>
  <c r="AR1311"/>
  <c r="BE1349"/>
  <c r="AT1349"/>
  <c r="AQ1349"/>
  <c r="BB1349"/>
  <c r="I1364"/>
  <c r="AJ1364" s="1"/>
  <c r="E1364"/>
  <c r="AF1364" s="1"/>
  <c r="K1364"/>
  <c r="AL1364" s="1"/>
  <c r="G1364"/>
  <c r="AH1364" s="1"/>
  <c r="C1364"/>
  <c r="H1364"/>
  <c r="AI1364" s="1"/>
  <c r="D1364"/>
  <c r="J1364"/>
  <c r="AK1364" s="1"/>
  <c r="F1364"/>
  <c r="AG1364" s="1"/>
  <c r="K1367"/>
  <c r="AL1367" s="1"/>
  <c r="G1367"/>
  <c r="AH1367" s="1"/>
  <c r="C1367"/>
  <c r="I1367"/>
  <c r="AJ1367" s="1"/>
  <c r="E1367"/>
  <c r="AF1367" s="1"/>
  <c r="J1367"/>
  <c r="AK1367" s="1"/>
  <c r="F1367"/>
  <c r="AG1367" s="1"/>
  <c r="H1367"/>
  <c r="AI1367" s="1"/>
  <c r="D1367"/>
  <c r="BA609"/>
  <c r="AP609"/>
  <c r="AO609"/>
  <c r="BA645"/>
  <c r="AP645"/>
  <c r="AO645"/>
  <c r="AV719"/>
  <c r="BG719"/>
  <c r="BB718"/>
  <c r="AQ718"/>
  <c r="BF718"/>
  <c r="AU718"/>
  <c r="AE598"/>
  <c r="BH598"/>
  <c r="AW598"/>
  <c r="AR634"/>
  <c r="BC634"/>
  <c r="BD634"/>
  <c r="AS634"/>
  <c r="AV670"/>
  <c r="BG670"/>
  <c r="AU670"/>
  <c r="BF670"/>
  <c r="BB561"/>
  <c r="AQ561"/>
  <c r="BC610"/>
  <c r="AR610"/>
  <c r="AE626"/>
  <c r="BF626"/>
  <c r="AU626"/>
  <c r="AE642"/>
  <c r="BB642"/>
  <c r="AQ642"/>
  <c r="AW642"/>
  <c r="BH642"/>
  <c r="BE683"/>
  <c r="AT683"/>
  <c r="AQ683"/>
  <c r="BB683"/>
  <c r="BC678"/>
  <c r="AR678"/>
  <c r="K527"/>
  <c r="AL527" s="1"/>
  <c r="G527"/>
  <c r="AH527" s="1"/>
  <c r="C527"/>
  <c r="J527"/>
  <c r="AK527" s="1"/>
  <c r="E527"/>
  <c r="AF527" s="1"/>
  <c r="F527"/>
  <c r="AG527" s="1"/>
  <c r="H527"/>
  <c r="AI527" s="1"/>
  <c r="I527"/>
  <c r="AJ527" s="1"/>
  <c r="D527"/>
  <c r="I528"/>
  <c r="AJ528" s="1"/>
  <c r="E528"/>
  <c r="AF528" s="1"/>
  <c r="K528"/>
  <c r="AL528" s="1"/>
  <c r="F528"/>
  <c r="AG528" s="1"/>
  <c r="G528"/>
  <c r="AH528" s="1"/>
  <c r="H528"/>
  <c r="AI528" s="1"/>
  <c r="C528"/>
  <c r="D528"/>
  <c r="J528"/>
  <c r="AK528" s="1"/>
  <c r="AQ542"/>
  <c r="BB542"/>
  <c r="AE880"/>
  <c r="BF880"/>
  <c r="AU880"/>
  <c r="AR881"/>
  <c r="BC881"/>
  <c r="AU881"/>
  <c r="BF881"/>
  <c r="AO898"/>
  <c r="AP898"/>
  <c r="BA898"/>
  <c r="BB813"/>
  <c r="AQ813"/>
  <c r="BC813"/>
  <c r="AR813"/>
  <c r="BD812"/>
  <c r="AS812"/>
  <c r="AU812"/>
  <c r="BF812"/>
  <c r="I710"/>
  <c r="AJ710" s="1"/>
  <c r="E710"/>
  <c r="AF710" s="1"/>
  <c r="H710"/>
  <c r="AI710" s="1"/>
  <c r="C710"/>
  <c r="K710"/>
  <c r="AL710" s="1"/>
  <c r="F710"/>
  <c r="AG710" s="1"/>
  <c r="G710"/>
  <c r="AH710" s="1"/>
  <c r="D710"/>
  <c r="J710"/>
  <c r="AK710" s="1"/>
  <c r="H839"/>
  <c r="AI839" s="1"/>
  <c r="D839"/>
  <c r="J839"/>
  <c r="AK839" s="1"/>
  <c r="E839"/>
  <c r="AF839" s="1"/>
  <c r="G839"/>
  <c r="AH839" s="1"/>
  <c r="I839"/>
  <c r="AJ839" s="1"/>
  <c r="C839"/>
  <c r="F839"/>
  <c r="AG839" s="1"/>
  <c r="K839"/>
  <c r="AL839" s="1"/>
  <c r="J840"/>
  <c r="AK840" s="1"/>
  <c r="F840"/>
  <c r="AG840" s="1"/>
  <c r="I840"/>
  <c r="AJ840" s="1"/>
  <c r="D840"/>
  <c r="G840"/>
  <c r="AH840" s="1"/>
  <c r="H840"/>
  <c r="AI840" s="1"/>
  <c r="C840"/>
  <c r="E840"/>
  <c r="AF840" s="1"/>
  <c r="K840"/>
  <c r="AL840" s="1"/>
  <c r="AE849"/>
  <c r="BF781"/>
  <c r="AU781"/>
  <c r="AW781"/>
  <c r="BH781"/>
  <c r="AV781"/>
  <c r="BG781"/>
  <c r="BG941"/>
  <c r="AV941"/>
  <c r="AS941"/>
  <c r="BD941"/>
  <c r="BA971"/>
  <c r="AO971"/>
  <c r="AP971"/>
  <c r="I772"/>
  <c r="AJ772" s="1"/>
  <c r="E772"/>
  <c r="AF772" s="1"/>
  <c r="K772"/>
  <c r="AL772" s="1"/>
  <c r="G772"/>
  <c r="AH772" s="1"/>
  <c r="C772"/>
  <c r="H772"/>
  <c r="AI772" s="1"/>
  <c r="D772"/>
  <c r="F772"/>
  <c r="AG772" s="1"/>
  <c r="J772"/>
  <c r="AK772" s="1"/>
  <c r="K773"/>
  <c r="AL773" s="1"/>
  <c r="G773"/>
  <c r="AH773" s="1"/>
  <c r="C773"/>
  <c r="I773"/>
  <c r="AJ773" s="1"/>
  <c r="E773"/>
  <c r="AF773" s="1"/>
  <c r="J773"/>
  <c r="AK773" s="1"/>
  <c r="F773"/>
  <c r="AG773" s="1"/>
  <c r="D773"/>
  <c r="H773"/>
  <c r="AI773" s="1"/>
  <c r="AR778"/>
  <c r="BC778"/>
  <c r="AE778"/>
  <c r="H830"/>
  <c r="AI830" s="1"/>
  <c r="D830"/>
  <c r="K830"/>
  <c r="AL830" s="1"/>
  <c r="F830"/>
  <c r="AG830" s="1"/>
  <c r="I830"/>
  <c r="AJ830" s="1"/>
  <c r="C830"/>
  <c r="J830"/>
  <c r="AK830" s="1"/>
  <c r="E830"/>
  <c r="AF830" s="1"/>
  <c r="G830"/>
  <c r="AH830" s="1"/>
  <c r="J835"/>
  <c r="AK835" s="1"/>
  <c r="F835"/>
  <c r="AG835" s="1"/>
  <c r="K835"/>
  <c r="AL835" s="1"/>
  <c r="E835"/>
  <c r="AF835" s="1"/>
  <c r="H835"/>
  <c r="AI835" s="1"/>
  <c r="C835"/>
  <c r="I835"/>
  <c r="AJ835" s="1"/>
  <c r="D835"/>
  <c r="G835"/>
  <c r="AH835" s="1"/>
  <c r="BG895"/>
  <c r="AV895"/>
  <c r="AS895"/>
  <c r="BD895"/>
  <c r="AQ983"/>
  <c r="BB983"/>
  <c r="I923"/>
  <c r="AJ923" s="1"/>
  <c r="E923"/>
  <c r="AF923" s="1"/>
  <c r="K923"/>
  <c r="AL923" s="1"/>
  <c r="G923"/>
  <c r="AH923" s="1"/>
  <c r="C923"/>
  <c r="H923"/>
  <c r="AI923" s="1"/>
  <c r="D923"/>
  <c r="F923"/>
  <c r="AG923" s="1"/>
  <c r="J923"/>
  <c r="AK923" s="1"/>
  <c r="K924"/>
  <c r="AL924" s="1"/>
  <c r="G924"/>
  <c r="AH924" s="1"/>
  <c r="C924"/>
  <c r="I924"/>
  <c r="AJ924" s="1"/>
  <c r="E924"/>
  <c r="AF924" s="1"/>
  <c r="J924"/>
  <c r="AK924" s="1"/>
  <c r="F924"/>
  <c r="AG924" s="1"/>
  <c r="D924"/>
  <c r="H924"/>
  <c r="AI924" s="1"/>
  <c r="BG1106"/>
  <c r="AV1106"/>
  <c r="BH1106"/>
  <c r="AW1106"/>
  <c r="BE1106"/>
  <c r="AT1106"/>
  <c r="I1113"/>
  <c r="AJ1113" s="1"/>
  <c r="E1113"/>
  <c r="AF1113" s="1"/>
  <c r="K1113"/>
  <c r="AL1113" s="1"/>
  <c r="F1113"/>
  <c r="AG1113" s="1"/>
  <c r="H1113"/>
  <c r="AI1113" s="1"/>
  <c r="C1113"/>
  <c r="J1113"/>
  <c r="AK1113" s="1"/>
  <c r="D1113"/>
  <c r="G1113"/>
  <c r="AH1113" s="1"/>
  <c r="BH1022"/>
  <c r="AW1022"/>
  <c r="AR1022"/>
  <c r="BC1022"/>
  <c r="BF1022"/>
  <c r="AU1022"/>
  <c r="BA1076"/>
  <c r="AP1076"/>
  <c r="AO1076"/>
  <c r="AV1176"/>
  <c r="BG1176"/>
  <c r="BB1175"/>
  <c r="AQ1175"/>
  <c r="BF1175"/>
  <c r="AU1175"/>
  <c r="BE1055"/>
  <c r="AT1055"/>
  <c r="AW1055"/>
  <c r="BH1055"/>
  <c r="AV1059"/>
  <c r="BG1059"/>
  <c r="BD1059"/>
  <c r="AS1059"/>
  <c r="AR1196"/>
  <c r="BC1196"/>
  <c r="BF1196"/>
  <c r="AU1196"/>
  <c r="AE1073"/>
  <c r="BF1073"/>
  <c r="AU1073"/>
  <c r="AP1214"/>
  <c r="BA1214"/>
  <c r="AO1214"/>
  <c r="AR1235"/>
  <c r="BC1235"/>
  <c r="BH1235"/>
  <c r="AW1235"/>
  <c r="BB1145"/>
  <c r="AQ1145"/>
  <c r="AE1145"/>
  <c r="I1221"/>
  <c r="AJ1221" s="1"/>
  <c r="E1221"/>
  <c r="AF1221" s="1"/>
  <c r="K1221"/>
  <c r="AL1221" s="1"/>
  <c r="F1221"/>
  <c r="AG1221" s="1"/>
  <c r="H1221"/>
  <c r="AI1221" s="1"/>
  <c r="C1221"/>
  <c r="D1221"/>
  <c r="J1221"/>
  <c r="AK1221" s="1"/>
  <c r="G1221"/>
  <c r="AH1221" s="1"/>
  <c r="K1222"/>
  <c r="AL1222" s="1"/>
  <c r="G1222"/>
  <c r="AH1222" s="1"/>
  <c r="C1222"/>
  <c r="J1222"/>
  <c r="AK1222" s="1"/>
  <c r="E1222"/>
  <c r="AF1222" s="1"/>
  <c r="H1222"/>
  <c r="AI1222" s="1"/>
  <c r="I1222"/>
  <c r="AJ1222" s="1"/>
  <c r="D1222"/>
  <c r="F1222"/>
  <c r="AG1222" s="1"/>
  <c r="AE1259"/>
  <c r="AU1259"/>
  <c r="BF1259"/>
  <c r="AT1208"/>
  <c r="BE1208"/>
  <c r="H1165"/>
  <c r="AI1165" s="1"/>
  <c r="D1165"/>
  <c r="G1165"/>
  <c r="AH1165" s="1"/>
  <c r="J1165"/>
  <c r="AK1165" s="1"/>
  <c r="E1165"/>
  <c r="AF1165" s="1"/>
  <c r="K1165"/>
  <c r="AL1165" s="1"/>
  <c r="F1165"/>
  <c r="AG1165" s="1"/>
  <c r="C1165"/>
  <c r="I1165"/>
  <c r="AJ1165" s="1"/>
  <c r="J1166"/>
  <c r="AK1166" s="1"/>
  <c r="F1166"/>
  <c r="AG1166" s="1"/>
  <c r="G1166"/>
  <c r="AH1166" s="1"/>
  <c r="I1166"/>
  <c r="AJ1166" s="1"/>
  <c r="D1166"/>
  <c r="K1166"/>
  <c r="AL1166" s="1"/>
  <c r="E1166"/>
  <c r="AF1166" s="1"/>
  <c r="C1166"/>
  <c r="H1166"/>
  <c r="AI1166" s="1"/>
  <c r="I1266"/>
  <c r="AJ1266" s="1"/>
  <c r="E1266"/>
  <c r="AF1266" s="1"/>
  <c r="K1266"/>
  <c r="AL1266" s="1"/>
  <c r="F1266"/>
  <c r="AG1266" s="1"/>
  <c r="H1266"/>
  <c r="AI1266" s="1"/>
  <c r="C1266"/>
  <c r="G1266"/>
  <c r="AH1266" s="1"/>
  <c r="J1266"/>
  <c r="AK1266" s="1"/>
  <c r="D1266"/>
  <c r="K1267"/>
  <c r="AL1267" s="1"/>
  <c r="G1267"/>
  <c r="AH1267" s="1"/>
  <c r="C1267"/>
  <c r="J1267"/>
  <c r="AK1267" s="1"/>
  <c r="E1267"/>
  <c r="AF1267" s="1"/>
  <c r="H1267"/>
  <c r="AI1267" s="1"/>
  <c r="F1267"/>
  <c r="AG1267" s="1"/>
  <c r="I1267"/>
  <c r="AJ1267" s="1"/>
  <c r="D1267"/>
  <c r="BA1282"/>
  <c r="AP1282"/>
  <c r="AO1282"/>
  <c r="BB1310"/>
  <c r="AQ1310"/>
  <c r="AE1344"/>
  <c r="BF1344"/>
  <c r="AU1344"/>
  <c r="AE1329"/>
  <c r="BB1329"/>
  <c r="AQ1329"/>
  <c r="AW1329"/>
  <c r="BH1329"/>
  <c r="BE1345"/>
  <c r="AT1345"/>
  <c r="AQ1345"/>
  <c r="BB1345"/>
  <c r="H977"/>
  <c r="AI977" s="1"/>
  <c r="D977"/>
  <c r="I977"/>
  <c r="AJ977" s="1"/>
  <c r="E977"/>
  <c r="AF977" s="1"/>
  <c r="J977"/>
  <c r="AK977" s="1"/>
  <c r="F977"/>
  <c r="AG977" s="1"/>
  <c r="C977"/>
  <c r="K977"/>
  <c r="AL977" s="1"/>
  <c r="G977"/>
  <c r="AH977" s="1"/>
  <c r="J978"/>
  <c r="AK978" s="1"/>
  <c r="F978"/>
  <c r="AG978" s="1"/>
  <c r="K978"/>
  <c r="AL978" s="1"/>
  <c r="G978"/>
  <c r="AH978" s="1"/>
  <c r="C978"/>
  <c r="H978"/>
  <c r="AI978" s="1"/>
  <c r="D978"/>
  <c r="E978"/>
  <c r="AF978" s="1"/>
  <c r="I978"/>
  <c r="AJ978" s="1"/>
  <c r="J1012"/>
  <c r="AK1012" s="1"/>
  <c r="F1012"/>
  <c r="AG1012" s="1"/>
  <c r="G1012"/>
  <c r="AH1012" s="1"/>
  <c r="H1012"/>
  <c r="AI1012" s="1"/>
  <c r="C1012"/>
  <c r="I1012"/>
  <c r="AJ1012" s="1"/>
  <c r="D1012"/>
  <c r="K1012"/>
  <c r="AL1012" s="1"/>
  <c r="E1012"/>
  <c r="AF1012" s="1"/>
  <c r="J1016"/>
  <c r="AK1016" s="1"/>
  <c r="F1016"/>
  <c r="AG1016" s="1"/>
  <c r="G1016"/>
  <c r="AH1016" s="1"/>
  <c r="E1016"/>
  <c r="AF1016" s="1"/>
  <c r="H1016"/>
  <c r="AI1016" s="1"/>
  <c r="I1016"/>
  <c r="AJ1016" s="1"/>
  <c r="C1016"/>
  <c r="D1016"/>
  <c r="K1016"/>
  <c r="AL1016" s="1"/>
  <c r="BG1023"/>
  <c r="AV1023"/>
  <c r="BD1023"/>
  <c r="AS1023"/>
  <c r="BE1178"/>
  <c r="AT1178"/>
  <c r="AQ1178"/>
  <c r="BB1178"/>
  <c r="AT1177"/>
  <c r="BE1177"/>
  <c r="H1123"/>
  <c r="AI1123" s="1"/>
  <c r="D1123"/>
  <c r="I1123"/>
  <c r="AJ1123" s="1"/>
  <c r="C1123"/>
  <c r="K1123"/>
  <c r="AL1123" s="1"/>
  <c r="F1123"/>
  <c r="AG1123" s="1"/>
  <c r="G1123"/>
  <c r="AH1123" s="1"/>
  <c r="E1123"/>
  <c r="AF1123" s="1"/>
  <c r="J1123"/>
  <c r="AK1123" s="1"/>
  <c r="J1124"/>
  <c r="AK1124" s="1"/>
  <c r="F1124"/>
  <c r="AG1124" s="1"/>
  <c r="H1124"/>
  <c r="AI1124" s="1"/>
  <c r="C1124"/>
  <c r="K1124"/>
  <c r="AL1124" s="1"/>
  <c r="E1124"/>
  <c r="AF1124" s="1"/>
  <c r="G1124"/>
  <c r="AH1124" s="1"/>
  <c r="D1124"/>
  <c r="I1124"/>
  <c r="AJ1124" s="1"/>
  <c r="AP1158"/>
  <c r="BA1158"/>
  <c r="AO1158"/>
  <c r="BC1190"/>
  <c r="AR1190"/>
  <c r="BD1190"/>
  <c r="AS1190"/>
  <c r="BC1131"/>
  <c r="AR1131"/>
  <c r="BB1131"/>
  <c r="AQ1131"/>
  <c r="BH1131"/>
  <c r="AW1131"/>
  <c r="AT1195"/>
  <c r="BE1195"/>
  <c r="AS1195"/>
  <c r="BD1195"/>
  <c r="AR1237"/>
  <c r="BC1237"/>
  <c r="BH1237"/>
  <c r="AW1237"/>
  <c r="AT1236"/>
  <c r="BE1236"/>
  <c r="AU1236"/>
  <c r="BF1236"/>
  <c r="BB1147"/>
  <c r="AQ1147"/>
  <c r="AS1147"/>
  <c r="BD1147"/>
  <c r="BG1147"/>
  <c r="AV1147"/>
  <c r="AV1254"/>
  <c r="BG1254"/>
  <c r="AQ1254"/>
  <c r="BB1254"/>
  <c r="BG1253"/>
  <c r="AV1253"/>
  <c r="BH1150"/>
  <c r="AW1150"/>
  <c r="AQ1150"/>
  <c r="BB1150"/>
  <c r="H1182"/>
  <c r="AI1182" s="1"/>
  <c r="D1182"/>
  <c r="G1182"/>
  <c r="AH1182" s="1"/>
  <c r="J1182"/>
  <c r="AK1182" s="1"/>
  <c r="E1182"/>
  <c r="AF1182" s="1"/>
  <c r="K1182"/>
  <c r="AL1182" s="1"/>
  <c r="F1182"/>
  <c r="AG1182" s="1"/>
  <c r="C1182"/>
  <c r="I1182"/>
  <c r="AJ1182" s="1"/>
  <c r="J1183"/>
  <c r="AK1183" s="1"/>
  <c r="F1183"/>
  <c r="AG1183" s="1"/>
  <c r="G1183"/>
  <c r="AH1183" s="1"/>
  <c r="I1183"/>
  <c r="AJ1183" s="1"/>
  <c r="D1183"/>
  <c r="K1183"/>
  <c r="AL1183" s="1"/>
  <c r="E1183"/>
  <c r="AF1183" s="1"/>
  <c r="C1183"/>
  <c r="H1183"/>
  <c r="AI1183" s="1"/>
  <c r="J1244"/>
  <c r="AK1244" s="1"/>
  <c r="F1244"/>
  <c r="AG1244" s="1"/>
  <c r="H1244"/>
  <c r="AI1244" s="1"/>
  <c r="D1244"/>
  <c r="E1244"/>
  <c r="AF1244" s="1"/>
  <c r="I1244"/>
  <c r="AJ1244" s="1"/>
  <c r="G1244"/>
  <c r="AH1244" s="1"/>
  <c r="C1244"/>
  <c r="K1244"/>
  <c r="AL1244" s="1"/>
  <c r="BG1302"/>
  <c r="AV1302"/>
  <c r="AS1302"/>
  <c r="BD1302"/>
  <c r="AT1346"/>
  <c r="BE1346"/>
  <c r="BB1346"/>
  <c r="AQ1346"/>
  <c r="AW1346"/>
  <c r="BH1346"/>
  <c r="J1352"/>
  <c r="AK1352" s="1"/>
  <c r="F1352"/>
  <c r="AG1352" s="1"/>
  <c r="H1352"/>
  <c r="AI1352" s="1"/>
  <c r="D1352"/>
  <c r="I1352"/>
  <c r="AJ1352" s="1"/>
  <c r="E1352"/>
  <c r="AF1352" s="1"/>
  <c r="G1352"/>
  <c r="AH1352" s="1"/>
  <c r="C1352"/>
  <c r="K1352"/>
  <c r="AL1352" s="1"/>
  <c r="AE1327"/>
  <c r="BB1327"/>
  <c r="AQ1327"/>
  <c r="AW1327"/>
  <c r="BH1327"/>
  <c r="H1336"/>
  <c r="AI1336" s="1"/>
  <c r="D1336"/>
  <c r="J1336"/>
  <c r="AK1336" s="1"/>
  <c r="F1336"/>
  <c r="AG1336" s="1"/>
  <c r="K1336"/>
  <c r="AL1336" s="1"/>
  <c r="G1336"/>
  <c r="AH1336" s="1"/>
  <c r="C1336"/>
  <c r="E1336"/>
  <c r="AF1336" s="1"/>
  <c r="I1336"/>
  <c r="AJ1336" s="1"/>
  <c r="AR1347"/>
  <c r="BC1347"/>
  <c r="AU1347"/>
  <c r="BF1347"/>
  <c r="AR1043"/>
  <c r="BC1043"/>
  <c r="AR1020"/>
  <c r="BC1020"/>
  <c r="AE1020"/>
  <c r="BH1172"/>
  <c r="AW1172"/>
  <c r="AE1172"/>
  <c r="AP1193"/>
  <c r="BA1193"/>
  <c r="AO1193"/>
  <c r="BE1057"/>
  <c r="AT1057"/>
  <c r="AW1057"/>
  <c r="BH1057"/>
  <c r="J1064"/>
  <c r="AK1064" s="1"/>
  <c r="F1064"/>
  <c r="AG1064" s="1"/>
  <c r="H1064"/>
  <c r="AI1064" s="1"/>
  <c r="D1064"/>
  <c r="I1064"/>
  <c r="AJ1064" s="1"/>
  <c r="E1064"/>
  <c r="AF1064" s="1"/>
  <c r="C1064"/>
  <c r="G1064"/>
  <c r="AH1064" s="1"/>
  <c r="K1064"/>
  <c r="AL1064" s="1"/>
  <c r="AP1154"/>
  <c r="BA1154"/>
  <c r="AO1154"/>
  <c r="AE1192"/>
  <c r="BB1192"/>
  <c r="AQ1192"/>
  <c r="BA1209"/>
  <c r="AP1209"/>
  <c r="AO1209"/>
  <c r="BC1077"/>
  <c r="AR1077"/>
  <c r="H1087"/>
  <c r="AI1087" s="1"/>
  <c r="D1087"/>
  <c r="K1087"/>
  <c r="AL1087" s="1"/>
  <c r="F1087"/>
  <c r="AG1087" s="1"/>
  <c r="I1087"/>
  <c r="AJ1087" s="1"/>
  <c r="C1087"/>
  <c r="J1087"/>
  <c r="AK1087" s="1"/>
  <c r="E1087"/>
  <c r="AF1087" s="1"/>
  <c r="G1087"/>
  <c r="AH1087" s="1"/>
  <c r="J1083"/>
  <c r="AK1083" s="1"/>
  <c r="F1083"/>
  <c r="AG1083" s="1"/>
  <c r="H1083"/>
  <c r="AI1083" s="1"/>
  <c r="D1083"/>
  <c r="I1083"/>
  <c r="AJ1083" s="1"/>
  <c r="E1083"/>
  <c r="AF1083" s="1"/>
  <c r="C1083"/>
  <c r="G1083"/>
  <c r="AH1083" s="1"/>
  <c r="K1083"/>
  <c r="AL1083" s="1"/>
  <c r="AT1129"/>
  <c r="BE1129"/>
  <c r="AS1129"/>
  <c r="BD1129"/>
  <c r="BA1159"/>
  <c r="AO1159"/>
  <c r="AP1159"/>
  <c r="AR1239"/>
  <c r="BC1239"/>
  <c r="BH1239"/>
  <c r="AW1239"/>
  <c r="AT1238"/>
  <c r="BE1238"/>
  <c r="AU1238"/>
  <c r="BF1238"/>
  <c r="BF1149"/>
  <c r="AU1149"/>
  <c r="BE1256"/>
  <c r="AT1256"/>
  <c r="BD1256"/>
  <c r="AS1256"/>
  <c r="AT1255"/>
  <c r="BE1255"/>
  <c r="AQ1255"/>
  <c r="BB1255"/>
  <c r="BH1255"/>
  <c r="AW1255"/>
  <c r="AE1212"/>
  <c r="AS1212"/>
  <c r="BD1212"/>
  <c r="BG1148"/>
  <c r="AV1148"/>
  <c r="AV1157"/>
  <c r="BG1157"/>
  <c r="H1274"/>
  <c r="AI1274" s="1"/>
  <c r="D1274"/>
  <c r="I1274"/>
  <c r="AJ1274" s="1"/>
  <c r="C1274"/>
  <c r="K1274"/>
  <c r="AL1274" s="1"/>
  <c r="F1274"/>
  <c r="AG1274" s="1"/>
  <c r="J1274"/>
  <c r="AK1274" s="1"/>
  <c r="E1274"/>
  <c r="AF1274" s="1"/>
  <c r="G1274"/>
  <c r="AH1274" s="1"/>
  <c r="J1273"/>
  <c r="AK1273" s="1"/>
  <c r="F1273"/>
  <c r="AG1273" s="1"/>
  <c r="H1273"/>
  <c r="AI1273" s="1"/>
  <c r="C1273"/>
  <c r="K1273"/>
  <c r="AL1273" s="1"/>
  <c r="E1273"/>
  <c r="AF1273" s="1"/>
  <c r="G1273"/>
  <c r="AH1273" s="1"/>
  <c r="I1273"/>
  <c r="AJ1273" s="1"/>
  <c r="D1273"/>
  <c r="AE1300"/>
  <c r="BB1300"/>
  <c r="AQ1300"/>
  <c r="AW1300"/>
  <c r="BH1300"/>
  <c r="AE1348"/>
  <c r="BF1348"/>
  <c r="AU1348"/>
  <c r="AE1325"/>
  <c r="BB1325"/>
  <c r="AQ1325"/>
  <c r="AW1325"/>
  <c r="BH1325"/>
  <c r="BE1343"/>
  <c r="AT1343"/>
  <c r="AQ1343"/>
  <c r="BB1343"/>
  <c r="K1002"/>
  <c r="AL1002" s="1"/>
  <c r="G1002"/>
  <c r="AH1002" s="1"/>
  <c r="C1002"/>
  <c r="H1002"/>
  <c r="AI1002" s="1"/>
  <c r="D1002"/>
  <c r="I1002"/>
  <c r="AJ1002" s="1"/>
  <c r="E1002"/>
  <c r="AF1002" s="1"/>
  <c r="J1002"/>
  <c r="AK1002" s="1"/>
  <c r="F1002"/>
  <c r="AG1002" s="1"/>
  <c r="I1005"/>
  <c r="AJ1005" s="1"/>
  <c r="E1005"/>
  <c r="AF1005" s="1"/>
  <c r="J1005"/>
  <c r="AK1005" s="1"/>
  <c r="F1005"/>
  <c r="AG1005" s="1"/>
  <c r="K1005"/>
  <c r="AL1005" s="1"/>
  <c r="G1005"/>
  <c r="AH1005" s="1"/>
  <c r="C1005"/>
  <c r="D1005"/>
  <c r="H1005"/>
  <c r="AI1005" s="1"/>
  <c r="BF1040"/>
  <c r="AU1040"/>
  <c r="H1032"/>
  <c r="AI1032" s="1"/>
  <c r="D1032"/>
  <c r="J1032"/>
  <c r="AK1032" s="1"/>
  <c r="E1032"/>
  <c r="AF1032" s="1"/>
  <c r="F1032"/>
  <c r="AG1032" s="1"/>
  <c r="G1032"/>
  <c r="AH1032" s="1"/>
  <c r="I1032"/>
  <c r="AJ1032" s="1"/>
  <c r="C1032"/>
  <c r="K1032"/>
  <c r="AL1032" s="1"/>
  <c r="J1031"/>
  <c r="AK1031" s="1"/>
  <c r="F1031"/>
  <c r="AG1031" s="1"/>
  <c r="I1031"/>
  <c r="AJ1031" s="1"/>
  <c r="D1031"/>
  <c r="G1031"/>
  <c r="AH1031" s="1"/>
  <c r="H1031"/>
  <c r="AI1031" s="1"/>
  <c r="K1031"/>
  <c r="AL1031" s="1"/>
  <c r="C1031"/>
  <c r="E1031"/>
  <c r="AF1031" s="1"/>
  <c r="AE1037"/>
  <c r="BD1037"/>
  <c r="AS1037"/>
  <c r="BC1019"/>
  <c r="AR1019"/>
  <c r="BF1019"/>
  <c r="AU1019"/>
  <c r="AV1174"/>
  <c r="BG1174"/>
  <c r="BG1173"/>
  <c r="AV1173"/>
  <c r="BF1173"/>
  <c r="AU1173"/>
  <c r="H1231"/>
  <c r="AI1231" s="1"/>
  <c r="D1231"/>
  <c r="I1231"/>
  <c r="AJ1231" s="1"/>
  <c r="C1231"/>
  <c r="K1231"/>
  <c r="AL1231" s="1"/>
  <c r="F1231"/>
  <c r="AG1231" s="1"/>
  <c r="J1231"/>
  <c r="AK1231" s="1"/>
  <c r="E1231"/>
  <c r="AF1231" s="1"/>
  <c r="G1231"/>
  <c r="AH1231" s="1"/>
  <c r="J1228"/>
  <c r="AK1228" s="1"/>
  <c r="F1228"/>
  <c r="AG1228" s="1"/>
  <c r="H1228"/>
  <c r="AI1228" s="1"/>
  <c r="C1228"/>
  <c r="K1228"/>
  <c r="AL1228" s="1"/>
  <c r="E1228"/>
  <c r="AF1228" s="1"/>
  <c r="I1228"/>
  <c r="AJ1228" s="1"/>
  <c r="D1228"/>
  <c r="G1228"/>
  <c r="AH1228" s="1"/>
  <c r="AR1061"/>
  <c r="BC1061"/>
  <c r="AQ1061"/>
  <c r="BB1061"/>
  <c r="AV1194"/>
  <c r="BG1194"/>
  <c r="AS1194"/>
  <c r="BD1194"/>
  <c r="AT1075"/>
  <c r="BE1075"/>
  <c r="BB1075"/>
  <c r="AQ1075"/>
  <c r="AW1075"/>
  <c r="BH1075"/>
  <c r="J1136"/>
  <c r="AK1136" s="1"/>
  <c r="F1136"/>
  <c r="AG1136" s="1"/>
  <c r="H1136"/>
  <c r="AI1136" s="1"/>
  <c r="D1136"/>
  <c r="I1136"/>
  <c r="AJ1136" s="1"/>
  <c r="E1136"/>
  <c r="AF1136" s="1"/>
  <c r="G1136"/>
  <c r="AH1136" s="1"/>
  <c r="C1136"/>
  <c r="K1136"/>
  <c r="AL1136" s="1"/>
  <c r="BC1127"/>
  <c r="AR1127"/>
  <c r="BB1127"/>
  <c r="AQ1127"/>
  <c r="BH1127"/>
  <c r="AW1127"/>
  <c r="AE1241"/>
  <c r="BD1241"/>
  <c r="AS1241"/>
  <c r="AE1240"/>
  <c r="AQ1240"/>
  <c r="BB1240"/>
  <c r="BH1240"/>
  <c r="AW1240"/>
  <c r="AT1151"/>
  <c r="BE1151"/>
  <c r="AR1151"/>
  <c r="BC1151"/>
  <c r="H1204"/>
  <c r="AI1204" s="1"/>
  <c r="D1204"/>
  <c r="J1204"/>
  <c r="AK1204" s="1"/>
  <c r="F1204"/>
  <c r="AG1204" s="1"/>
  <c r="K1204"/>
  <c r="AL1204" s="1"/>
  <c r="C1204"/>
  <c r="G1204"/>
  <c r="AH1204" s="1"/>
  <c r="I1204"/>
  <c r="AJ1204" s="1"/>
  <c r="E1204"/>
  <c r="AF1204" s="1"/>
  <c r="J1205"/>
  <c r="AK1205" s="1"/>
  <c r="F1205"/>
  <c r="AG1205" s="1"/>
  <c r="H1205"/>
  <c r="AI1205" s="1"/>
  <c r="D1205"/>
  <c r="G1205"/>
  <c r="AH1205" s="1"/>
  <c r="K1205"/>
  <c r="AL1205" s="1"/>
  <c r="C1205"/>
  <c r="E1205"/>
  <c r="AF1205" s="1"/>
  <c r="I1205"/>
  <c r="AJ1205" s="1"/>
  <c r="AV1258"/>
  <c r="BG1258"/>
  <c r="AQ1258"/>
  <c r="BB1258"/>
  <c r="BG1257"/>
  <c r="AV1257"/>
  <c r="BG1210"/>
  <c r="AV1210"/>
  <c r="BF1210"/>
  <c r="AU1210"/>
  <c r="BC1146"/>
  <c r="AR1146"/>
  <c r="BD1146"/>
  <c r="AS1146"/>
  <c r="AT1146"/>
  <c r="BE1146"/>
  <c r="BH1155"/>
  <c r="AW1155"/>
  <c r="AQ1155"/>
  <c r="BB1155"/>
  <c r="J1289"/>
  <c r="AK1289" s="1"/>
  <c r="F1289"/>
  <c r="AG1289" s="1"/>
  <c r="H1289"/>
  <c r="AI1289" s="1"/>
  <c r="D1289"/>
  <c r="I1289"/>
  <c r="AJ1289" s="1"/>
  <c r="E1289"/>
  <c r="AF1289" s="1"/>
  <c r="C1289"/>
  <c r="K1289"/>
  <c r="AL1289" s="1"/>
  <c r="G1289"/>
  <c r="AH1289" s="1"/>
  <c r="BG1298"/>
  <c r="AV1298"/>
  <c r="AS1298"/>
  <c r="BD1298"/>
  <c r="H1317"/>
  <c r="AI1317" s="1"/>
  <c r="D1317"/>
  <c r="J1317"/>
  <c r="AK1317" s="1"/>
  <c r="F1317"/>
  <c r="AG1317" s="1"/>
  <c r="E1317"/>
  <c r="AF1317" s="1"/>
  <c r="I1317"/>
  <c r="AJ1317" s="1"/>
  <c r="K1317"/>
  <c r="AL1317" s="1"/>
  <c r="C1317"/>
  <c r="G1317"/>
  <c r="AH1317" s="1"/>
  <c r="J1318"/>
  <c r="AK1318" s="1"/>
  <c r="F1318"/>
  <c r="AG1318" s="1"/>
  <c r="H1318"/>
  <c r="AI1318" s="1"/>
  <c r="D1318"/>
  <c r="I1318"/>
  <c r="AJ1318" s="1"/>
  <c r="E1318"/>
  <c r="AF1318" s="1"/>
  <c r="G1318"/>
  <c r="AH1318" s="1"/>
  <c r="C1318"/>
  <c r="K1318"/>
  <c r="AL1318" s="1"/>
  <c r="AE1311"/>
  <c r="AT1311"/>
  <c r="BE1311"/>
  <c r="AE1349"/>
  <c r="BH1349"/>
  <c r="AW1349"/>
  <c r="I1366"/>
  <c r="AJ1366" s="1"/>
  <c r="E1366"/>
  <c r="AF1366" s="1"/>
  <c r="K1366"/>
  <c r="AL1366" s="1"/>
  <c r="G1366"/>
  <c r="AH1366" s="1"/>
  <c r="C1366"/>
  <c r="H1366"/>
  <c r="AI1366" s="1"/>
  <c r="D1366"/>
  <c r="J1366"/>
  <c r="AK1366" s="1"/>
  <c r="F1366"/>
  <c r="AG1366" s="1"/>
  <c r="K1365"/>
  <c r="AL1365" s="1"/>
  <c r="G1365"/>
  <c r="AH1365" s="1"/>
  <c r="C1365"/>
  <c r="I1365"/>
  <c r="AJ1365" s="1"/>
  <c r="E1365"/>
  <c r="AF1365" s="1"/>
  <c r="J1365"/>
  <c r="AK1365" s="1"/>
  <c r="F1365"/>
  <c r="AG1365" s="1"/>
  <c r="H1365"/>
  <c r="AI1365" s="1"/>
  <c r="D1365"/>
  <c r="BB673"/>
  <c r="AQ673"/>
  <c r="AW673"/>
  <c r="BH673"/>
  <c r="AR517"/>
  <c r="BC517"/>
  <c r="AQ517"/>
  <c r="BB517"/>
  <c r="AV570"/>
  <c r="BG570"/>
  <c r="AR719"/>
  <c r="BC719"/>
  <c r="AE719"/>
  <c r="BG718"/>
  <c r="AV718"/>
  <c r="AE718"/>
  <c r="AW718"/>
  <c r="BH718"/>
  <c r="AR598"/>
  <c r="BC598"/>
  <c r="BD598"/>
  <c r="AS598"/>
  <c r="AV634"/>
  <c r="BG634"/>
  <c r="AU634"/>
  <c r="BF634"/>
  <c r="BE670"/>
  <c r="AT670"/>
  <c r="AQ670"/>
  <c r="BB670"/>
  <c r="AE561"/>
  <c r="AV561"/>
  <c r="BG561"/>
  <c r="AT610"/>
  <c r="BE610"/>
  <c r="BF610"/>
  <c r="AU610"/>
  <c r="AT626"/>
  <c r="BE626"/>
  <c r="BB626"/>
  <c r="AQ626"/>
  <c r="AW626"/>
  <c r="BH626"/>
  <c r="BG642"/>
  <c r="AV642"/>
  <c r="AS642"/>
  <c r="BD642"/>
  <c r="AV683"/>
  <c r="BG683"/>
  <c r="AT678"/>
  <c r="BE678"/>
  <c r="BF678"/>
  <c r="AU678"/>
  <c r="K525"/>
  <c r="AL525" s="1"/>
  <c r="G525"/>
  <c r="AH525" s="1"/>
  <c r="C525"/>
  <c r="J525"/>
  <c r="AK525" s="1"/>
  <c r="E525"/>
  <c r="AF525" s="1"/>
  <c r="F525"/>
  <c r="AG525" s="1"/>
  <c r="H525"/>
  <c r="AI525" s="1"/>
  <c r="I525"/>
  <c r="AJ525" s="1"/>
  <c r="D525"/>
  <c r="I526"/>
  <c r="AJ526" s="1"/>
  <c r="E526"/>
  <c r="AF526" s="1"/>
  <c r="K526"/>
  <c r="AL526" s="1"/>
  <c r="F526"/>
  <c r="AG526" s="1"/>
  <c r="G526"/>
  <c r="AH526" s="1"/>
  <c r="H526"/>
  <c r="AI526" s="1"/>
  <c r="C526"/>
  <c r="D526"/>
  <c r="J526"/>
  <c r="AK526" s="1"/>
  <c r="BC542"/>
  <c r="AR542"/>
  <c r="AT542"/>
  <c r="BE542"/>
  <c r="AT880"/>
  <c r="BE880"/>
  <c r="BB880"/>
  <c r="AQ880"/>
  <c r="AW880"/>
  <c r="BH880"/>
  <c r="BE881"/>
  <c r="AT881"/>
  <c r="AQ881"/>
  <c r="BB881"/>
  <c r="AS813"/>
  <c r="BD813"/>
  <c r="BE813"/>
  <c r="AT813"/>
  <c r="AQ812"/>
  <c r="BB812"/>
  <c r="I708"/>
  <c r="AJ708" s="1"/>
  <c r="E708"/>
  <c r="AF708" s="1"/>
  <c r="H708"/>
  <c r="AI708" s="1"/>
  <c r="C708"/>
  <c r="K708"/>
  <c r="AL708" s="1"/>
  <c r="F708"/>
  <c r="AG708" s="1"/>
  <c r="G708"/>
  <c r="AH708" s="1"/>
  <c r="D708"/>
  <c r="J708"/>
  <c r="AK708" s="1"/>
  <c r="K709"/>
  <c r="AL709" s="1"/>
  <c r="G709"/>
  <c r="AH709" s="1"/>
  <c r="C709"/>
  <c r="H709"/>
  <c r="AI709" s="1"/>
  <c r="J709"/>
  <c r="AK709" s="1"/>
  <c r="E709"/>
  <c r="AF709" s="1"/>
  <c r="F709"/>
  <c r="AG709" s="1"/>
  <c r="D709"/>
  <c r="I709"/>
  <c r="AJ709" s="1"/>
  <c r="H845"/>
  <c r="AI845" s="1"/>
  <c r="D845"/>
  <c r="J845"/>
  <c r="AK845" s="1"/>
  <c r="E845"/>
  <c r="AF845" s="1"/>
  <c r="G845"/>
  <c r="AH845" s="1"/>
  <c r="I845"/>
  <c r="AJ845" s="1"/>
  <c r="C845"/>
  <c r="K845"/>
  <c r="AL845" s="1"/>
  <c r="F845"/>
  <c r="AG845" s="1"/>
  <c r="BF849"/>
  <c r="AU849"/>
  <c r="AW849"/>
  <c r="BH849"/>
  <c r="AV849"/>
  <c r="BG849"/>
  <c r="BB781"/>
  <c r="AQ781"/>
  <c r="BC781"/>
  <c r="AR781"/>
  <c r="BA896"/>
  <c r="AP896"/>
  <c r="AO896"/>
  <c r="BC941"/>
  <c r="AR941"/>
  <c r="I768"/>
  <c r="AJ768" s="1"/>
  <c r="E768"/>
  <c r="AF768" s="1"/>
  <c r="K768"/>
  <c r="AL768" s="1"/>
  <c r="G768"/>
  <c r="AH768" s="1"/>
  <c r="C768"/>
  <c r="H768"/>
  <c r="AI768" s="1"/>
  <c r="D768"/>
  <c r="F768"/>
  <c r="AG768" s="1"/>
  <c r="J768"/>
  <c r="AK768" s="1"/>
  <c r="K771"/>
  <c r="AL771" s="1"/>
  <c r="G771"/>
  <c r="AH771" s="1"/>
  <c r="C771"/>
  <c r="I771"/>
  <c r="AJ771" s="1"/>
  <c r="E771"/>
  <c r="AF771" s="1"/>
  <c r="J771"/>
  <c r="AK771" s="1"/>
  <c r="F771"/>
  <c r="AG771" s="1"/>
  <c r="H771"/>
  <c r="AI771" s="1"/>
  <c r="D771"/>
  <c r="BD778"/>
  <c r="AS778"/>
  <c r="AU778"/>
  <c r="BF778"/>
  <c r="H836"/>
  <c r="AI836" s="1"/>
  <c r="D836"/>
  <c r="K836"/>
  <c r="AL836" s="1"/>
  <c r="F836"/>
  <c r="AG836" s="1"/>
  <c r="I836"/>
  <c r="AJ836" s="1"/>
  <c r="C836"/>
  <c r="J836"/>
  <c r="AK836" s="1"/>
  <c r="E836"/>
  <c r="AF836" s="1"/>
  <c r="G836"/>
  <c r="AH836" s="1"/>
  <c r="J833"/>
  <c r="AK833" s="1"/>
  <c r="F833"/>
  <c r="AG833" s="1"/>
  <c r="K833"/>
  <c r="AL833" s="1"/>
  <c r="E833"/>
  <c r="AF833" s="1"/>
  <c r="H833"/>
  <c r="AI833" s="1"/>
  <c r="C833"/>
  <c r="I833"/>
  <c r="AJ833" s="1"/>
  <c r="D833"/>
  <c r="G833"/>
  <c r="AH833" s="1"/>
  <c r="BC895"/>
  <c r="AR895"/>
  <c r="BG983"/>
  <c r="AV983"/>
  <c r="AT983"/>
  <c r="BE983"/>
  <c r="I921"/>
  <c r="AJ921" s="1"/>
  <c r="E921"/>
  <c r="AF921" s="1"/>
  <c r="K921"/>
  <c r="AL921" s="1"/>
  <c r="G921"/>
  <c r="AH921" s="1"/>
  <c r="C921"/>
  <c r="H921"/>
  <c r="AI921" s="1"/>
  <c r="D921"/>
  <c r="F921"/>
  <c r="AG921" s="1"/>
  <c r="J921"/>
  <c r="AK921" s="1"/>
  <c r="K922"/>
  <c r="AL922" s="1"/>
  <c r="G922"/>
  <c r="AH922" s="1"/>
  <c r="C922"/>
  <c r="I922"/>
  <c r="AJ922" s="1"/>
  <c r="E922"/>
  <c r="AF922" s="1"/>
  <c r="J922"/>
  <c r="AK922" s="1"/>
  <c r="F922"/>
  <c r="AG922" s="1"/>
  <c r="H922"/>
  <c r="AI922" s="1"/>
  <c r="D922"/>
  <c r="BC1106"/>
  <c r="AR1106"/>
  <c r="AE1106"/>
  <c r="I1115"/>
  <c r="AJ1115" s="1"/>
  <c r="E1115"/>
  <c r="AF1115" s="1"/>
  <c r="K1115"/>
  <c r="AL1115" s="1"/>
  <c r="F1115"/>
  <c r="AG1115" s="1"/>
  <c r="H1115"/>
  <c r="AI1115" s="1"/>
  <c r="C1115"/>
  <c r="J1115"/>
  <c r="AK1115" s="1"/>
  <c r="D1115"/>
  <c r="G1115"/>
  <c r="AH1115" s="1"/>
  <c r="K1114"/>
  <c r="AL1114" s="1"/>
  <c r="G1114"/>
  <c r="AH1114" s="1"/>
  <c r="C1114"/>
  <c r="J1114"/>
  <c r="AK1114" s="1"/>
  <c r="E1114"/>
  <c r="AF1114" s="1"/>
  <c r="H1114"/>
  <c r="AI1114" s="1"/>
  <c r="I1114"/>
  <c r="AJ1114" s="1"/>
  <c r="D1114"/>
  <c r="F1114"/>
  <c r="AG1114" s="1"/>
  <c r="AS1022"/>
  <c r="BD1022"/>
  <c r="AQ1022"/>
  <c r="BB1022"/>
  <c r="BH1176"/>
  <c r="AW1176"/>
  <c r="AE1176"/>
  <c r="BG1175"/>
  <c r="AV1175"/>
  <c r="AE1175"/>
  <c r="AW1175"/>
  <c r="BH1175"/>
  <c r="AV1055"/>
  <c r="BG1055"/>
  <c r="BD1055"/>
  <c r="AS1055"/>
  <c r="AE1059"/>
  <c r="AU1059"/>
  <c r="BF1059"/>
  <c r="AP1133"/>
  <c r="AO1133"/>
  <c r="BA1133"/>
  <c r="AE1196"/>
  <c r="BB1196"/>
  <c r="AQ1196"/>
  <c r="AT1073"/>
  <c r="BE1073"/>
  <c r="BB1073"/>
  <c r="AQ1073"/>
  <c r="AW1073"/>
  <c r="BH1073"/>
  <c r="AE1235"/>
  <c r="BD1235"/>
  <c r="AS1235"/>
  <c r="AW1145"/>
  <c r="BH1145"/>
  <c r="AS1145"/>
  <c r="BD1145"/>
  <c r="BG1145"/>
  <c r="AV1145"/>
  <c r="H1219"/>
  <c r="AI1219" s="1"/>
  <c r="D1219"/>
  <c r="J1219"/>
  <c r="AK1219" s="1"/>
  <c r="F1219"/>
  <c r="AG1219" s="1"/>
  <c r="G1219"/>
  <c r="AH1219" s="1"/>
  <c r="K1219"/>
  <c r="AL1219" s="1"/>
  <c r="C1219"/>
  <c r="E1219"/>
  <c r="AF1219" s="1"/>
  <c r="I1219"/>
  <c r="AJ1219" s="1"/>
  <c r="AT1259"/>
  <c r="BE1259"/>
  <c r="AQ1259"/>
  <c r="BB1259"/>
  <c r="BH1259"/>
  <c r="AW1259"/>
  <c r="BG1208"/>
  <c r="AV1208"/>
  <c r="BF1208"/>
  <c r="AU1208"/>
  <c r="H1163"/>
  <c r="AI1163" s="1"/>
  <c r="D1163"/>
  <c r="G1163"/>
  <c r="AH1163" s="1"/>
  <c r="J1163"/>
  <c r="AK1163" s="1"/>
  <c r="E1163"/>
  <c r="AF1163" s="1"/>
  <c r="K1163"/>
  <c r="AL1163" s="1"/>
  <c r="F1163"/>
  <c r="AG1163" s="1"/>
  <c r="C1163"/>
  <c r="I1163"/>
  <c r="AJ1163" s="1"/>
  <c r="J1164"/>
  <c r="AK1164" s="1"/>
  <c r="F1164"/>
  <c r="AG1164" s="1"/>
  <c r="G1164"/>
  <c r="AH1164" s="1"/>
  <c r="I1164"/>
  <c r="AJ1164" s="1"/>
  <c r="D1164"/>
  <c r="K1164"/>
  <c r="AL1164" s="1"/>
  <c r="E1164"/>
  <c r="AF1164" s="1"/>
  <c r="C1164"/>
  <c r="H1164"/>
  <c r="AI1164" s="1"/>
  <c r="I1268"/>
  <c r="AJ1268" s="1"/>
  <c r="E1268"/>
  <c r="AF1268" s="1"/>
  <c r="K1268"/>
  <c r="AL1268" s="1"/>
  <c r="F1268"/>
  <c r="AG1268" s="1"/>
  <c r="H1268"/>
  <c r="AI1268" s="1"/>
  <c r="C1268"/>
  <c r="J1268"/>
  <c r="AK1268" s="1"/>
  <c r="D1268"/>
  <c r="G1268"/>
  <c r="AH1268" s="1"/>
  <c r="K1265"/>
  <c r="AL1265" s="1"/>
  <c r="G1265"/>
  <c r="AH1265" s="1"/>
  <c r="C1265"/>
  <c r="J1265"/>
  <c r="AK1265" s="1"/>
  <c r="E1265"/>
  <c r="AF1265" s="1"/>
  <c r="H1265"/>
  <c r="AI1265" s="1"/>
  <c r="I1265"/>
  <c r="AJ1265" s="1"/>
  <c r="D1265"/>
  <c r="F1265"/>
  <c r="AG1265" s="1"/>
  <c r="BA1284"/>
  <c r="AP1284"/>
  <c r="AO1284"/>
  <c r="AT1344"/>
  <c r="BE1344"/>
  <c r="BB1344"/>
  <c r="AQ1344"/>
  <c r="AW1344"/>
  <c r="BH1344"/>
  <c r="BG1329"/>
  <c r="AV1329"/>
  <c r="AS1329"/>
  <c r="BD1329"/>
  <c r="AE1345"/>
  <c r="BH1345"/>
  <c r="AW1345"/>
  <c r="H975"/>
  <c r="AI975" s="1"/>
  <c r="D975"/>
  <c r="I975"/>
  <c r="AJ975" s="1"/>
  <c r="E975"/>
  <c r="AF975" s="1"/>
  <c r="J975"/>
  <c r="AK975" s="1"/>
  <c r="F975"/>
  <c r="AG975" s="1"/>
  <c r="G975"/>
  <c r="AH975" s="1"/>
  <c r="C975"/>
  <c r="K975"/>
  <c r="AL975" s="1"/>
  <c r="J976"/>
  <c r="AK976" s="1"/>
  <c r="F976"/>
  <c r="AG976" s="1"/>
  <c r="K976"/>
  <c r="AL976" s="1"/>
  <c r="G976"/>
  <c r="AH976" s="1"/>
  <c r="C976"/>
  <c r="H976"/>
  <c r="AI976" s="1"/>
  <c r="D976"/>
  <c r="E976"/>
  <c r="AF976" s="1"/>
  <c r="I976"/>
  <c r="AJ976" s="1"/>
  <c r="J1010"/>
  <c r="AK1010" s="1"/>
  <c r="F1010"/>
  <c r="AG1010" s="1"/>
  <c r="K1010"/>
  <c r="AL1010" s="1"/>
  <c r="G1010"/>
  <c r="AH1010" s="1"/>
  <c r="C1010"/>
  <c r="H1010"/>
  <c r="AI1010" s="1"/>
  <c r="D1010"/>
  <c r="I1010"/>
  <c r="AJ1010" s="1"/>
  <c r="E1010"/>
  <c r="AF1010" s="1"/>
  <c r="J1014"/>
  <c r="AK1014" s="1"/>
  <c r="F1014"/>
  <c r="AG1014" s="1"/>
  <c r="G1014"/>
  <c r="AH1014" s="1"/>
  <c r="H1014"/>
  <c r="AI1014" s="1"/>
  <c r="C1014"/>
  <c r="I1014"/>
  <c r="AJ1014" s="1"/>
  <c r="D1014"/>
  <c r="E1014"/>
  <c r="AF1014" s="1"/>
  <c r="K1014"/>
  <c r="AL1014" s="1"/>
  <c r="AQ1023"/>
  <c r="BB1023"/>
  <c r="AV1178"/>
  <c r="BG1178"/>
  <c r="BG1177"/>
  <c r="AV1177"/>
  <c r="BF1177"/>
  <c r="AU1177"/>
  <c r="H1121"/>
  <c r="AI1121" s="1"/>
  <c r="D1121"/>
  <c r="I1121"/>
  <c r="AJ1121" s="1"/>
  <c r="C1121"/>
  <c r="K1121"/>
  <c r="AL1121" s="1"/>
  <c r="F1121"/>
  <c r="AG1121" s="1"/>
  <c r="G1121"/>
  <c r="AH1121" s="1"/>
  <c r="E1121"/>
  <c r="AF1121" s="1"/>
  <c r="J1121"/>
  <c r="AK1121" s="1"/>
  <c r="J1122"/>
  <c r="AK1122" s="1"/>
  <c r="F1122"/>
  <c r="AG1122" s="1"/>
  <c r="H1122"/>
  <c r="AI1122" s="1"/>
  <c r="C1122"/>
  <c r="K1122"/>
  <c r="AL1122" s="1"/>
  <c r="E1122"/>
  <c r="AF1122" s="1"/>
  <c r="G1122"/>
  <c r="AH1122" s="1"/>
  <c r="I1122"/>
  <c r="AJ1122" s="1"/>
  <c r="D1122"/>
  <c r="AT1190"/>
  <c r="BE1190"/>
  <c r="AT1131"/>
  <c r="BE1131"/>
  <c r="AS1131"/>
  <c r="BD1131"/>
  <c r="AE1195"/>
  <c r="AE1237"/>
  <c r="BD1237"/>
  <c r="AS1237"/>
  <c r="AE1236"/>
  <c r="AQ1236"/>
  <c r="BB1236"/>
  <c r="BH1236"/>
  <c r="AW1236"/>
  <c r="BE1147"/>
  <c r="AT1147"/>
  <c r="AR1147"/>
  <c r="BC1147"/>
  <c r="AR1254"/>
  <c r="BC1254"/>
  <c r="BH1254"/>
  <c r="AW1254"/>
  <c r="AE1253"/>
  <c r="AU1253"/>
  <c r="BF1253"/>
  <c r="BC1150"/>
  <c r="AR1150"/>
  <c r="BD1150"/>
  <c r="AS1150"/>
  <c r="AT1150"/>
  <c r="BE1150"/>
  <c r="J1181"/>
  <c r="AK1181" s="1"/>
  <c r="F1181"/>
  <c r="AG1181" s="1"/>
  <c r="G1181"/>
  <c r="AH1181" s="1"/>
  <c r="I1181"/>
  <c r="AJ1181" s="1"/>
  <c r="D1181"/>
  <c r="K1181"/>
  <c r="AL1181" s="1"/>
  <c r="E1181"/>
  <c r="AF1181" s="1"/>
  <c r="C1181"/>
  <c r="H1181"/>
  <c r="AI1181" s="1"/>
  <c r="BA1286"/>
  <c r="AP1286"/>
  <c r="AO1286"/>
  <c r="BA1299"/>
  <c r="AP1299"/>
  <c r="AO1299"/>
  <c r="H1249"/>
  <c r="AI1249" s="1"/>
  <c r="D1249"/>
  <c r="J1249"/>
  <c r="AK1249" s="1"/>
  <c r="F1249"/>
  <c r="AG1249" s="1"/>
  <c r="I1249"/>
  <c r="AJ1249" s="1"/>
  <c r="E1249"/>
  <c r="AF1249" s="1"/>
  <c r="C1249"/>
  <c r="K1249"/>
  <c r="AL1249" s="1"/>
  <c r="G1249"/>
  <c r="AH1249" s="1"/>
  <c r="J1250"/>
  <c r="AK1250" s="1"/>
  <c r="F1250"/>
  <c r="AG1250" s="1"/>
  <c r="H1250"/>
  <c r="AI1250" s="1"/>
  <c r="D1250"/>
  <c r="E1250"/>
  <c r="AF1250" s="1"/>
  <c r="I1250"/>
  <c r="AJ1250" s="1"/>
  <c r="G1250"/>
  <c r="AH1250" s="1"/>
  <c r="K1250"/>
  <c r="AL1250" s="1"/>
  <c r="C1250"/>
  <c r="BA1328"/>
  <c r="AP1328"/>
  <c r="AO1328"/>
  <c r="BC1302"/>
  <c r="AR1302"/>
  <c r="BG1346"/>
  <c r="AV1346"/>
  <c r="AS1346"/>
  <c r="BD1346"/>
  <c r="H1357"/>
  <c r="AI1357" s="1"/>
  <c r="D1357"/>
  <c r="J1357"/>
  <c r="AK1357" s="1"/>
  <c r="F1357"/>
  <c r="AG1357" s="1"/>
  <c r="K1357"/>
  <c r="AL1357" s="1"/>
  <c r="G1357"/>
  <c r="AH1357" s="1"/>
  <c r="C1357"/>
  <c r="I1357"/>
  <c r="AJ1357" s="1"/>
  <c r="E1357"/>
  <c r="AF1357" s="1"/>
  <c r="J1358"/>
  <c r="AK1358" s="1"/>
  <c r="F1358"/>
  <c r="AG1358" s="1"/>
  <c r="H1358"/>
  <c r="AI1358" s="1"/>
  <c r="D1358"/>
  <c r="I1358"/>
  <c r="AJ1358" s="1"/>
  <c r="E1358"/>
  <c r="AF1358" s="1"/>
  <c r="C1358"/>
  <c r="K1358"/>
  <c r="AL1358" s="1"/>
  <c r="G1358"/>
  <c r="AH1358" s="1"/>
  <c r="BG1327"/>
  <c r="AV1327"/>
  <c r="AS1327"/>
  <c r="BD1327"/>
  <c r="H1334"/>
  <c r="AI1334" s="1"/>
  <c r="D1334"/>
  <c r="J1334"/>
  <c r="AK1334" s="1"/>
  <c r="F1334"/>
  <c r="AG1334" s="1"/>
  <c r="K1334"/>
  <c r="AL1334" s="1"/>
  <c r="G1334"/>
  <c r="AH1334" s="1"/>
  <c r="C1334"/>
  <c r="E1334"/>
  <c r="AF1334" s="1"/>
  <c r="I1334"/>
  <c r="AJ1334" s="1"/>
  <c r="J1340"/>
  <c r="AK1340" s="1"/>
  <c r="F1340"/>
  <c r="AG1340" s="1"/>
  <c r="H1340"/>
  <c r="AI1340" s="1"/>
  <c r="C1340"/>
  <c r="K1340"/>
  <c r="AL1340" s="1"/>
  <c r="E1340"/>
  <c r="AF1340" s="1"/>
  <c r="G1340"/>
  <c r="AH1340" s="1"/>
  <c r="I1340"/>
  <c r="AJ1340" s="1"/>
  <c r="D1340"/>
  <c r="BE1347"/>
  <c r="AT1347"/>
  <c r="AQ1347"/>
  <c r="BB1347"/>
  <c r="AE1043"/>
  <c r="BD1043"/>
  <c r="AS1043"/>
  <c r="BF1043"/>
  <c r="AU1043"/>
  <c r="BD1020"/>
  <c r="AS1020"/>
  <c r="BE1020"/>
  <c r="AT1020"/>
  <c r="AU1020"/>
  <c r="BF1020"/>
  <c r="AR1172"/>
  <c r="BC1172"/>
  <c r="AS1172"/>
  <c r="BD1172"/>
  <c r="BF1172"/>
  <c r="AU1172"/>
  <c r="AV1057"/>
  <c r="BG1057"/>
  <c r="BD1057"/>
  <c r="AS1057"/>
  <c r="H1069"/>
  <c r="AI1069" s="1"/>
  <c r="D1069"/>
  <c r="J1069"/>
  <c r="AK1069" s="1"/>
  <c r="F1069"/>
  <c r="AG1069" s="1"/>
  <c r="K1069"/>
  <c r="AL1069" s="1"/>
  <c r="G1069"/>
  <c r="AH1069" s="1"/>
  <c r="C1069"/>
  <c r="I1069"/>
  <c r="AJ1069" s="1"/>
  <c r="E1069"/>
  <c r="AF1069" s="1"/>
  <c r="J1070"/>
  <c r="AK1070" s="1"/>
  <c r="F1070"/>
  <c r="AG1070" s="1"/>
  <c r="H1070"/>
  <c r="AI1070" s="1"/>
  <c r="D1070"/>
  <c r="I1070"/>
  <c r="AJ1070" s="1"/>
  <c r="E1070"/>
  <c r="AF1070" s="1"/>
  <c r="G1070"/>
  <c r="AH1070" s="1"/>
  <c r="K1070"/>
  <c r="AL1070" s="1"/>
  <c r="C1070"/>
  <c r="BE1192"/>
  <c r="AT1192"/>
  <c r="AW1192"/>
  <c r="BH1192"/>
  <c r="AE1077"/>
  <c r="BF1077"/>
  <c r="AU1077"/>
  <c r="H1086"/>
  <c r="AI1086" s="1"/>
  <c r="D1086"/>
  <c r="J1086"/>
  <c r="AK1086" s="1"/>
  <c r="F1086"/>
  <c r="AG1086" s="1"/>
  <c r="K1086"/>
  <c r="AL1086" s="1"/>
  <c r="G1086"/>
  <c r="AH1086" s="1"/>
  <c r="C1086"/>
  <c r="E1086"/>
  <c r="AF1086" s="1"/>
  <c r="I1086"/>
  <c r="AJ1086" s="1"/>
  <c r="BF1129"/>
  <c r="AU1129"/>
  <c r="AE1239"/>
  <c r="BD1239"/>
  <c r="AS1239"/>
  <c r="AE1238"/>
  <c r="AQ1238"/>
  <c r="BB1238"/>
  <c r="BH1238"/>
  <c r="AW1238"/>
  <c r="BB1149"/>
  <c r="AQ1149"/>
  <c r="AE1149"/>
  <c r="AE1256"/>
  <c r="AU1256"/>
  <c r="BF1256"/>
  <c r="BC1255"/>
  <c r="AR1255"/>
  <c r="BD1255"/>
  <c r="AS1255"/>
  <c r="AT1212"/>
  <c r="BE1212"/>
  <c r="BC1148"/>
  <c r="AR1148"/>
  <c r="AQ1148"/>
  <c r="BB1148"/>
  <c r="BE1157"/>
  <c r="AT1157"/>
  <c r="AE1157"/>
  <c r="BF1157"/>
  <c r="AU1157"/>
  <c r="J1271"/>
  <c r="AK1271" s="1"/>
  <c r="F1271"/>
  <c r="AG1271" s="1"/>
  <c r="H1271"/>
  <c r="AI1271" s="1"/>
  <c r="C1271"/>
  <c r="K1271"/>
  <c r="AL1271" s="1"/>
  <c r="E1271"/>
  <c r="AF1271" s="1"/>
  <c r="I1271"/>
  <c r="AJ1271" s="1"/>
  <c r="D1271"/>
  <c r="G1271"/>
  <c r="AH1271" s="1"/>
  <c r="BG1300"/>
  <c r="AV1300"/>
  <c r="AS1300"/>
  <c r="BD1300"/>
  <c r="AT1348"/>
  <c r="BE1348"/>
  <c r="BB1348"/>
  <c r="AQ1348"/>
  <c r="AW1348"/>
  <c r="BH1348"/>
  <c r="BG1325"/>
  <c r="AV1325"/>
  <c r="AS1325"/>
  <c r="BD1325"/>
  <c r="AE1343"/>
  <c r="BH1343"/>
  <c r="AW1343"/>
  <c r="K1004"/>
  <c r="AL1004" s="1"/>
  <c r="G1004"/>
  <c r="AH1004" s="1"/>
  <c r="C1004"/>
  <c r="H1004"/>
  <c r="AI1004" s="1"/>
  <c r="D1004"/>
  <c r="I1004"/>
  <c r="AJ1004" s="1"/>
  <c r="E1004"/>
  <c r="AF1004" s="1"/>
  <c r="J1004"/>
  <c r="AK1004" s="1"/>
  <c r="F1004"/>
  <c r="AG1004" s="1"/>
  <c r="I1003"/>
  <c r="AJ1003" s="1"/>
  <c r="E1003"/>
  <c r="AF1003" s="1"/>
  <c r="J1003"/>
  <c r="AK1003" s="1"/>
  <c r="F1003"/>
  <c r="AG1003" s="1"/>
  <c r="K1003"/>
  <c r="AL1003" s="1"/>
  <c r="G1003"/>
  <c r="AH1003" s="1"/>
  <c r="C1003"/>
  <c r="D1003"/>
  <c r="H1003"/>
  <c r="AI1003" s="1"/>
  <c r="AE1040"/>
  <c r="BG1040"/>
  <c r="AV1040"/>
  <c r="H1030"/>
  <c r="AI1030" s="1"/>
  <c r="D1030"/>
  <c r="J1030"/>
  <c r="AK1030" s="1"/>
  <c r="E1030"/>
  <c r="AF1030" s="1"/>
  <c r="K1030"/>
  <c r="AL1030" s="1"/>
  <c r="C1030"/>
  <c r="F1030"/>
  <c r="AG1030" s="1"/>
  <c r="G1030"/>
  <c r="AH1030" s="1"/>
  <c r="I1030"/>
  <c r="AJ1030" s="1"/>
  <c r="J1029"/>
  <c r="AK1029" s="1"/>
  <c r="F1029"/>
  <c r="AG1029" s="1"/>
  <c r="I1029"/>
  <c r="AJ1029" s="1"/>
  <c r="D1029"/>
  <c r="E1029"/>
  <c r="AF1029" s="1"/>
  <c r="G1029"/>
  <c r="AH1029" s="1"/>
  <c r="H1029"/>
  <c r="AI1029" s="1"/>
  <c r="K1029"/>
  <c r="AL1029" s="1"/>
  <c r="C1029"/>
  <c r="AR1037"/>
  <c r="BC1037"/>
  <c r="AV1037"/>
  <c r="BG1037"/>
  <c r="AT1019"/>
  <c r="BE1019"/>
  <c r="AE1019"/>
  <c r="AW1019"/>
  <c r="BH1019"/>
  <c r="AR1174"/>
  <c r="BC1174"/>
  <c r="AE1174"/>
  <c r="BB1173"/>
  <c r="AQ1173"/>
  <c r="AE1173"/>
  <c r="AW1173"/>
  <c r="BH1173"/>
  <c r="J1226"/>
  <c r="AK1226" s="1"/>
  <c r="F1226"/>
  <c r="AG1226" s="1"/>
  <c r="H1226"/>
  <c r="AI1226" s="1"/>
  <c r="C1226"/>
  <c r="K1226"/>
  <c r="AL1226" s="1"/>
  <c r="E1226"/>
  <c r="AF1226" s="1"/>
  <c r="G1226"/>
  <c r="AH1226" s="1"/>
  <c r="D1226"/>
  <c r="I1226"/>
  <c r="AJ1226" s="1"/>
  <c r="BE1061"/>
  <c r="AT1061"/>
  <c r="AW1061"/>
  <c r="BH1061"/>
  <c r="AR1194"/>
  <c r="BC1194"/>
  <c r="BF1194"/>
  <c r="AU1194"/>
  <c r="BG1075"/>
  <c r="AV1075"/>
  <c r="AS1075"/>
  <c r="BD1075"/>
  <c r="H1141"/>
  <c r="AI1141" s="1"/>
  <c r="D1141"/>
  <c r="J1141"/>
  <c r="AK1141" s="1"/>
  <c r="F1141"/>
  <c r="AG1141" s="1"/>
  <c r="K1141"/>
  <c r="AL1141" s="1"/>
  <c r="E1141"/>
  <c r="AF1141" s="1"/>
  <c r="I1141"/>
  <c r="AJ1141" s="1"/>
  <c r="C1141"/>
  <c r="G1141"/>
  <c r="AH1141" s="1"/>
  <c r="J1142"/>
  <c r="AK1142" s="1"/>
  <c r="F1142"/>
  <c r="AG1142" s="1"/>
  <c r="H1142"/>
  <c r="AI1142" s="1"/>
  <c r="D1142"/>
  <c r="I1142"/>
  <c r="AJ1142" s="1"/>
  <c r="E1142"/>
  <c r="AF1142" s="1"/>
  <c r="G1142"/>
  <c r="AH1142" s="1"/>
  <c r="K1142"/>
  <c r="AL1142" s="1"/>
  <c r="C1142"/>
  <c r="AT1127"/>
  <c r="BE1127"/>
  <c r="AS1127"/>
  <c r="BD1127"/>
  <c r="AP1191"/>
  <c r="BA1191"/>
  <c r="AO1191"/>
  <c r="BE1241"/>
  <c r="AT1241"/>
  <c r="AU1241"/>
  <c r="BF1241"/>
  <c r="BC1240"/>
  <c r="AR1240"/>
  <c r="BD1240"/>
  <c r="AS1240"/>
  <c r="AP1281"/>
  <c r="BA1281"/>
  <c r="AO1281"/>
  <c r="BF1151"/>
  <c r="AU1151"/>
  <c r="H1202"/>
  <c r="AI1202" s="1"/>
  <c r="D1202"/>
  <c r="J1202"/>
  <c r="AK1202" s="1"/>
  <c r="F1202"/>
  <c r="AG1202" s="1"/>
  <c r="K1202"/>
  <c r="AL1202" s="1"/>
  <c r="C1202"/>
  <c r="G1202"/>
  <c r="AH1202" s="1"/>
  <c r="I1202"/>
  <c r="AJ1202" s="1"/>
  <c r="E1202"/>
  <c r="AF1202" s="1"/>
  <c r="J1203"/>
  <c r="AK1203" s="1"/>
  <c r="F1203"/>
  <c r="AG1203" s="1"/>
  <c r="H1203"/>
  <c r="AI1203" s="1"/>
  <c r="D1203"/>
  <c r="G1203"/>
  <c r="AH1203" s="1"/>
  <c r="K1203"/>
  <c r="AL1203" s="1"/>
  <c r="C1203"/>
  <c r="E1203"/>
  <c r="AF1203" s="1"/>
  <c r="I1203"/>
  <c r="AJ1203" s="1"/>
  <c r="AR1258"/>
  <c r="BC1258"/>
  <c r="BH1258"/>
  <c r="AW1258"/>
  <c r="AE1257"/>
  <c r="AU1257"/>
  <c r="BF1257"/>
  <c r="BC1210"/>
  <c r="AR1210"/>
  <c r="BB1210"/>
  <c r="AQ1210"/>
  <c r="AW1210"/>
  <c r="BH1210"/>
  <c r="AU1146"/>
  <c r="BF1146"/>
  <c r="AE1146"/>
  <c r="AR1155"/>
  <c r="BC1155"/>
  <c r="BD1155"/>
  <c r="AS1155"/>
  <c r="BA1303"/>
  <c r="AP1303"/>
  <c r="AO1303"/>
  <c r="H1294"/>
  <c r="AI1294" s="1"/>
  <c r="D1294"/>
  <c r="J1294"/>
  <c r="AK1294" s="1"/>
  <c r="F1294"/>
  <c r="AG1294" s="1"/>
  <c r="K1294"/>
  <c r="AL1294" s="1"/>
  <c r="G1294"/>
  <c r="AH1294" s="1"/>
  <c r="C1294"/>
  <c r="E1294"/>
  <c r="AF1294" s="1"/>
  <c r="I1294"/>
  <c r="AJ1294" s="1"/>
  <c r="J1295"/>
  <c r="AK1295" s="1"/>
  <c r="F1295"/>
  <c r="AG1295" s="1"/>
  <c r="H1295"/>
  <c r="AI1295" s="1"/>
  <c r="D1295"/>
  <c r="I1295"/>
  <c r="AJ1295" s="1"/>
  <c r="E1295"/>
  <c r="AF1295" s="1"/>
  <c r="K1295"/>
  <c r="AL1295" s="1"/>
  <c r="C1295"/>
  <c r="G1295"/>
  <c r="AH1295" s="1"/>
  <c r="BA1326"/>
  <c r="AP1326"/>
  <c r="AO1326"/>
  <c r="BC1298"/>
  <c r="AR1298"/>
  <c r="J1316"/>
  <c r="AK1316" s="1"/>
  <c r="F1316"/>
  <c r="AG1316" s="1"/>
  <c r="H1316"/>
  <c r="AI1316" s="1"/>
  <c r="D1316"/>
  <c r="I1316"/>
  <c r="AJ1316" s="1"/>
  <c r="E1316"/>
  <c r="AF1316" s="1"/>
  <c r="G1316"/>
  <c r="AH1316" s="1"/>
  <c r="K1316"/>
  <c r="AL1316" s="1"/>
  <c r="C1316"/>
  <c r="BF1311"/>
  <c r="AU1311"/>
  <c r="BG1311"/>
  <c r="AV1311"/>
  <c r="BH1311"/>
  <c r="AW1311"/>
  <c r="AV1349"/>
  <c r="BG1349"/>
  <c r="BD1349"/>
  <c r="AS1349"/>
  <c r="I1362"/>
  <c r="AJ1362" s="1"/>
  <c r="E1362"/>
  <c r="AF1362" s="1"/>
  <c r="K1362"/>
  <c r="AL1362" s="1"/>
  <c r="G1362"/>
  <c r="AH1362" s="1"/>
  <c r="C1362"/>
  <c r="H1362"/>
  <c r="AI1362" s="1"/>
  <c r="D1362"/>
  <c r="J1362"/>
  <c r="AK1362" s="1"/>
  <c r="F1362"/>
  <c r="AG1362" s="1"/>
  <c r="K1363"/>
  <c r="AL1363" s="1"/>
  <c r="G1363"/>
  <c r="AH1363" s="1"/>
  <c r="C1363"/>
  <c r="I1363"/>
  <c r="AJ1363" s="1"/>
  <c r="E1363"/>
  <c r="AF1363" s="1"/>
  <c r="J1363"/>
  <c r="AK1363" s="1"/>
  <c r="F1363"/>
  <c r="AG1363" s="1"/>
  <c r="H1363"/>
  <c r="AI1363" s="1"/>
  <c r="D1363"/>
  <c r="BA591"/>
  <c r="AP591"/>
  <c r="AO591"/>
  <c r="BA627"/>
  <c r="AP627"/>
  <c r="AO627"/>
  <c r="BA663"/>
  <c r="AP663"/>
  <c r="AO663"/>
  <c r="BH719"/>
  <c r="AW719"/>
  <c r="BD719"/>
  <c r="AS719"/>
  <c r="BF719"/>
  <c r="AU719"/>
  <c r="BC718"/>
  <c r="AR718"/>
  <c r="BD718"/>
  <c r="AS718"/>
  <c r="AV598"/>
  <c r="BG598"/>
  <c r="AU598"/>
  <c r="BF598"/>
  <c r="BE634"/>
  <c r="AT634"/>
  <c r="AQ634"/>
  <c r="BB634"/>
  <c r="AE670"/>
  <c r="BH670"/>
  <c r="AW670"/>
  <c r="AS561"/>
  <c r="BD561"/>
  <c r="AR561"/>
  <c r="BC561"/>
  <c r="AE610"/>
  <c r="BB610"/>
  <c r="AQ610"/>
  <c r="AW610"/>
  <c r="BH610"/>
  <c r="BG626"/>
  <c r="AV626"/>
  <c r="AS626"/>
  <c r="BD626"/>
  <c r="BC642"/>
  <c r="AR642"/>
  <c r="AR683"/>
  <c r="BC683"/>
  <c r="AE683"/>
  <c r="AE678"/>
  <c r="BB678"/>
  <c r="AQ678"/>
  <c r="AW678"/>
  <c r="BH678"/>
  <c r="I524"/>
  <c r="AJ524" s="1"/>
  <c r="E524"/>
  <c r="AF524" s="1"/>
  <c r="K524"/>
  <c r="AL524" s="1"/>
  <c r="F524"/>
  <c r="AG524" s="1"/>
  <c r="G524"/>
  <c r="AH524" s="1"/>
  <c r="H524"/>
  <c r="AI524" s="1"/>
  <c r="C524"/>
  <c r="D524"/>
  <c r="J524"/>
  <c r="AK524" s="1"/>
  <c r="AU542"/>
  <c r="BF542"/>
  <c r="AE542"/>
  <c r="BH542"/>
  <c r="AW542"/>
  <c r="BG880"/>
  <c r="AV880"/>
  <c r="AS880"/>
  <c r="BD880"/>
  <c r="AE881"/>
  <c r="BH881"/>
  <c r="AW881"/>
  <c r="AE813"/>
  <c r="BG812"/>
  <c r="AV812"/>
  <c r="BH812"/>
  <c r="AW812"/>
  <c r="BE812"/>
  <c r="AT812"/>
  <c r="I706"/>
  <c r="AJ706" s="1"/>
  <c r="E706"/>
  <c r="AF706" s="1"/>
  <c r="H706"/>
  <c r="AI706" s="1"/>
  <c r="C706"/>
  <c r="K706"/>
  <c r="AL706" s="1"/>
  <c r="F706"/>
  <c r="AG706" s="1"/>
  <c r="G706"/>
  <c r="AH706" s="1"/>
  <c r="D706"/>
  <c r="J706"/>
  <c r="AK706" s="1"/>
  <c r="K707"/>
  <c r="AL707" s="1"/>
  <c r="G707"/>
  <c r="AH707" s="1"/>
  <c r="C707"/>
  <c r="H707"/>
  <c r="AI707" s="1"/>
  <c r="J707"/>
  <c r="AK707" s="1"/>
  <c r="E707"/>
  <c r="AF707" s="1"/>
  <c r="F707"/>
  <c r="AG707" s="1"/>
  <c r="D707"/>
  <c r="I707"/>
  <c r="AJ707" s="1"/>
  <c r="H843"/>
  <c r="AI843" s="1"/>
  <c r="D843"/>
  <c r="J843"/>
  <c r="AK843" s="1"/>
  <c r="E843"/>
  <c r="AF843" s="1"/>
  <c r="G843"/>
  <c r="AH843" s="1"/>
  <c r="I843"/>
  <c r="AJ843" s="1"/>
  <c r="C843"/>
  <c r="F843"/>
  <c r="AG843" s="1"/>
  <c r="K843"/>
  <c r="AL843" s="1"/>
  <c r="J844"/>
  <c r="AK844" s="1"/>
  <c r="F844"/>
  <c r="AG844" s="1"/>
  <c r="I844"/>
  <c r="AJ844" s="1"/>
  <c r="D844"/>
  <c r="G844"/>
  <c r="AH844" s="1"/>
  <c r="H844"/>
  <c r="AI844" s="1"/>
  <c r="C844"/>
  <c r="E844"/>
  <c r="AF844" s="1"/>
  <c r="K844"/>
  <c r="AL844" s="1"/>
  <c r="BB849"/>
  <c r="AQ849"/>
  <c r="BC849"/>
  <c r="AR849"/>
  <c r="AS781"/>
  <c r="BD781"/>
  <c r="BE781"/>
  <c r="AT781"/>
  <c r="AE941"/>
  <c r="BF941"/>
  <c r="AU941"/>
  <c r="I770"/>
  <c r="AJ770" s="1"/>
  <c r="E770"/>
  <c r="AF770" s="1"/>
  <c r="K770"/>
  <c r="AL770" s="1"/>
  <c r="G770"/>
  <c r="AH770" s="1"/>
  <c r="C770"/>
  <c r="H770"/>
  <c r="AI770" s="1"/>
  <c r="D770"/>
  <c r="F770"/>
  <c r="AG770" s="1"/>
  <c r="J770"/>
  <c r="AK770" s="1"/>
  <c r="K769"/>
  <c r="AL769" s="1"/>
  <c r="G769"/>
  <c r="AH769" s="1"/>
  <c r="C769"/>
  <c r="I769"/>
  <c r="AJ769" s="1"/>
  <c r="E769"/>
  <c r="AF769" s="1"/>
  <c r="J769"/>
  <c r="AK769" s="1"/>
  <c r="F769"/>
  <c r="AG769" s="1"/>
  <c r="H769"/>
  <c r="AI769" s="1"/>
  <c r="D769"/>
  <c r="BG778"/>
  <c r="AV778"/>
  <c r="H832"/>
  <c r="AI832" s="1"/>
  <c r="D832"/>
  <c r="K832"/>
  <c r="AL832" s="1"/>
  <c r="F832"/>
  <c r="AG832" s="1"/>
  <c r="I832"/>
  <c r="AJ832" s="1"/>
  <c r="C832"/>
  <c r="J832"/>
  <c r="AK832" s="1"/>
  <c r="E832"/>
  <c r="AF832" s="1"/>
  <c r="G832"/>
  <c r="AH832" s="1"/>
  <c r="J831"/>
  <c r="AK831" s="1"/>
  <c r="F831"/>
  <c r="AG831" s="1"/>
  <c r="K831"/>
  <c r="AL831" s="1"/>
  <c r="E831"/>
  <c r="AF831" s="1"/>
  <c r="H831"/>
  <c r="AI831" s="1"/>
  <c r="C831"/>
  <c r="I831"/>
  <c r="AJ831" s="1"/>
  <c r="D831"/>
  <c r="G831"/>
  <c r="AH831" s="1"/>
  <c r="AT895"/>
  <c r="BE895"/>
  <c r="BF895"/>
  <c r="AU895"/>
  <c r="BC983"/>
  <c r="AR983"/>
  <c r="AE983"/>
  <c r="BH983"/>
  <c r="AW983"/>
  <c r="K920"/>
  <c r="AL920" s="1"/>
  <c r="G920"/>
  <c r="AH920" s="1"/>
  <c r="C920"/>
  <c r="I920"/>
  <c r="AJ920" s="1"/>
  <c r="E920"/>
  <c r="AF920" s="1"/>
  <c r="J920"/>
  <c r="AK920" s="1"/>
  <c r="F920"/>
  <c r="AG920" s="1"/>
  <c r="H920"/>
  <c r="AI920" s="1"/>
  <c r="D920"/>
  <c r="BD1106"/>
  <c r="AS1106"/>
  <c r="AU1106"/>
  <c r="BF1106"/>
  <c r="I1109"/>
  <c r="AJ1109" s="1"/>
  <c r="E1109"/>
  <c r="AF1109" s="1"/>
  <c r="K1109"/>
  <c r="AL1109" s="1"/>
  <c r="F1109"/>
  <c r="AG1109" s="1"/>
  <c r="H1109"/>
  <c r="AI1109" s="1"/>
  <c r="C1109"/>
  <c r="J1109"/>
  <c r="AK1109" s="1"/>
  <c r="D1109"/>
  <c r="G1109"/>
  <c r="AH1109" s="1"/>
  <c r="K1112"/>
  <c r="AL1112" s="1"/>
  <c r="G1112"/>
  <c r="AH1112" s="1"/>
  <c r="C1112"/>
  <c r="J1112"/>
  <c r="AK1112" s="1"/>
  <c r="E1112"/>
  <c r="AF1112" s="1"/>
  <c r="H1112"/>
  <c r="AI1112" s="1"/>
  <c r="I1112"/>
  <c r="AJ1112" s="1"/>
  <c r="D1112"/>
  <c r="F1112"/>
  <c r="AG1112" s="1"/>
  <c r="BE1022"/>
  <c r="AT1022"/>
  <c r="AV1022"/>
  <c r="BG1022"/>
  <c r="AR1176"/>
  <c r="BC1176"/>
  <c r="AS1176"/>
  <c r="BD1176"/>
  <c r="BF1176"/>
  <c r="AU1176"/>
  <c r="BC1175"/>
  <c r="AR1175"/>
  <c r="BD1175"/>
  <c r="AS1175"/>
  <c r="AE1055"/>
  <c r="AU1055"/>
  <c r="BF1055"/>
  <c r="AR1059"/>
  <c r="BC1059"/>
  <c r="AQ1059"/>
  <c r="BB1059"/>
  <c r="BA1078"/>
  <c r="AP1078"/>
  <c r="AO1078"/>
  <c r="BE1196"/>
  <c r="AT1196"/>
  <c r="AW1196"/>
  <c r="BH1196"/>
  <c r="BG1073"/>
  <c r="AV1073"/>
  <c r="AS1073"/>
  <c r="BD1073"/>
  <c r="BE1235"/>
  <c r="AT1235"/>
  <c r="AU1235"/>
  <c r="BF1235"/>
  <c r="AT1145"/>
  <c r="BE1145"/>
  <c r="AR1145"/>
  <c r="BC1145"/>
  <c r="H1217"/>
  <c r="AI1217" s="1"/>
  <c r="D1217"/>
  <c r="J1217"/>
  <c r="AK1217" s="1"/>
  <c r="F1217"/>
  <c r="AG1217" s="1"/>
  <c r="G1217"/>
  <c r="AH1217" s="1"/>
  <c r="K1217"/>
  <c r="AL1217" s="1"/>
  <c r="C1217"/>
  <c r="E1217"/>
  <c r="AF1217" s="1"/>
  <c r="I1217"/>
  <c r="AJ1217" s="1"/>
  <c r="J1220"/>
  <c r="AK1220" s="1"/>
  <c r="F1220"/>
  <c r="AG1220" s="1"/>
  <c r="H1220"/>
  <c r="AI1220" s="1"/>
  <c r="D1220"/>
  <c r="K1220"/>
  <c r="AL1220" s="1"/>
  <c r="C1220"/>
  <c r="G1220"/>
  <c r="AH1220" s="1"/>
  <c r="I1220"/>
  <c r="AJ1220" s="1"/>
  <c r="E1220"/>
  <c r="AF1220" s="1"/>
  <c r="BC1259"/>
  <c r="AR1259"/>
  <c r="BD1259"/>
  <c r="AS1259"/>
  <c r="BC1208"/>
  <c r="AR1208"/>
  <c r="BB1208"/>
  <c r="AQ1208"/>
  <c r="AW1208"/>
  <c r="BH1208"/>
  <c r="H1169"/>
  <c r="AI1169" s="1"/>
  <c r="D1169"/>
  <c r="G1169"/>
  <c r="AH1169" s="1"/>
  <c r="J1169"/>
  <c r="AK1169" s="1"/>
  <c r="E1169"/>
  <c r="AF1169" s="1"/>
  <c r="K1169"/>
  <c r="AL1169" s="1"/>
  <c r="F1169"/>
  <c r="AG1169" s="1"/>
  <c r="C1169"/>
  <c r="I1169"/>
  <c r="AJ1169" s="1"/>
  <c r="I1264"/>
  <c r="AJ1264" s="1"/>
  <c r="E1264"/>
  <c r="AF1264" s="1"/>
  <c r="K1264"/>
  <c r="AL1264" s="1"/>
  <c r="F1264"/>
  <c r="AG1264" s="1"/>
  <c r="H1264"/>
  <c r="AI1264" s="1"/>
  <c r="C1264"/>
  <c r="D1264"/>
  <c r="J1264"/>
  <c r="AK1264" s="1"/>
  <c r="G1264"/>
  <c r="AH1264" s="1"/>
  <c r="K1263"/>
  <c r="AL1263" s="1"/>
  <c r="G1263"/>
  <c r="AH1263" s="1"/>
  <c r="C1263"/>
  <c r="J1263"/>
  <c r="AK1263" s="1"/>
  <c r="E1263"/>
  <c r="AF1263" s="1"/>
  <c r="H1263"/>
  <c r="AI1263" s="1"/>
  <c r="F1263"/>
  <c r="AG1263" s="1"/>
  <c r="D1263"/>
  <c r="I1263"/>
  <c r="AJ1263" s="1"/>
  <c r="BG1344"/>
  <c r="AV1344"/>
  <c r="AS1344"/>
  <c r="BD1344"/>
  <c r="BC1329"/>
  <c r="AR1329"/>
  <c r="AV1345"/>
  <c r="BG1345"/>
  <c r="BD1345"/>
  <c r="AS1345"/>
  <c r="J974"/>
  <c r="AK974" s="1"/>
  <c r="F974"/>
  <c r="AG974" s="1"/>
  <c r="K974"/>
  <c r="AL974" s="1"/>
  <c r="G974"/>
  <c r="AH974" s="1"/>
  <c r="C974"/>
  <c r="H974"/>
  <c r="AI974" s="1"/>
  <c r="D974"/>
  <c r="I974"/>
  <c r="AJ974" s="1"/>
  <c r="E974"/>
  <c r="AF974" s="1"/>
  <c r="H1011"/>
  <c r="AI1011" s="1"/>
  <c r="D1011"/>
  <c r="I1011"/>
  <c r="AJ1011" s="1"/>
  <c r="E1011"/>
  <c r="AF1011" s="1"/>
  <c r="J1011"/>
  <c r="AK1011" s="1"/>
  <c r="F1011"/>
  <c r="AG1011" s="1"/>
  <c r="K1011"/>
  <c r="AL1011" s="1"/>
  <c r="C1011"/>
  <c r="G1011"/>
  <c r="AH1011" s="1"/>
  <c r="H1015"/>
  <c r="AI1015" s="1"/>
  <c r="D1015"/>
  <c r="G1015"/>
  <c r="AH1015" s="1"/>
  <c r="I1015"/>
  <c r="AJ1015" s="1"/>
  <c r="C1015"/>
  <c r="J1015"/>
  <c r="AK1015" s="1"/>
  <c r="E1015"/>
  <c r="AF1015" s="1"/>
  <c r="K1015"/>
  <c r="AL1015" s="1"/>
  <c r="F1015"/>
  <c r="AG1015" s="1"/>
  <c r="BC1023"/>
  <c r="AR1023"/>
  <c r="BF1023"/>
  <c r="AU1023"/>
  <c r="AR1178"/>
  <c r="BC1178"/>
  <c r="AE1178"/>
  <c r="BB1177"/>
  <c r="AQ1177"/>
  <c r="AE1177"/>
  <c r="AW1177"/>
  <c r="BH1177"/>
  <c r="BB1079"/>
  <c r="AQ1079"/>
  <c r="H1119"/>
  <c r="AI1119" s="1"/>
  <c r="D1119"/>
  <c r="I1119"/>
  <c r="AJ1119" s="1"/>
  <c r="C1119"/>
  <c r="K1119"/>
  <c r="AL1119" s="1"/>
  <c r="F1119"/>
  <c r="AG1119" s="1"/>
  <c r="G1119"/>
  <c r="AH1119" s="1"/>
  <c r="E1119"/>
  <c r="AF1119" s="1"/>
  <c r="J1119"/>
  <c r="AK1119" s="1"/>
  <c r="J1120"/>
  <c r="AK1120" s="1"/>
  <c r="F1120"/>
  <c r="AG1120" s="1"/>
  <c r="H1120"/>
  <c r="AI1120" s="1"/>
  <c r="C1120"/>
  <c r="K1120"/>
  <c r="AL1120" s="1"/>
  <c r="E1120"/>
  <c r="AF1120" s="1"/>
  <c r="G1120"/>
  <c r="AH1120" s="1"/>
  <c r="D1120"/>
  <c r="I1120"/>
  <c r="AJ1120" s="1"/>
  <c r="BB1190"/>
  <c r="AQ1190"/>
  <c r="BF1190"/>
  <c r="AU1190"/>
  <c r="AU1131"/>
  <c r="BF1131"/>
  <c r="BC1195"/>
  <c r="AR1195"/>
  <c r="BF1195"/>
  <c r="AU1195"/>
  <c r="BE1237"/>
  <c r="AT1237"/>
  <c r="AU1237"/>
  <c r="BF1237"/>
  <c r="BC1236"/>
  <c r="AR1236"/>
  <c r="BD1236"/>
  <c r="AS1236"/>
  <c r="BF1147"/>
  <c r="AU1147"/>
  <c r="BE1254"/>
  <c r="AT1254"/>
  <c r="BD1254"/>
  <c r="AS1254"/>
  <c r="AT1253"/>
  <c r="BE1253"/>
  <c r="AQ1253"/>
  <c r="BB1253"/>
  <c r="BH1253"/>
  <c r="AW1253"/>
  <c r="AU1150"/>
  <c r="BF1150"/>
  <c r="AE1150"/>
  <c r="H1186"/>
  <c r="AI1186" s="1"/>
  <c r="D1186"/>
  <c r="G1186"/>
  <c r="AH1186" s="1"/>
  <c r="J1186"/>
  <c r="AK1186" s="1"/>
  <c r="E1186"/>
  <c r="AF1186" s="1"/>
  <c r="K1186"/>
  <c r="AL1186" s="1"/>
  <c r="F1186"/>
  <c r="AG1186" s="1"/>
  <c r="C1186"/>
  <c r="I1186"/>
  <c r="AJ1186" s="1"/>
  <c r="J1187"/>
  <c r="AK1187" s="1"/>
  <c r="F1187"/>
  <c r="AG1187" s="1"/>
  <c r="G1187"/>
  <c r="AH1187" s="1"/>
  <c r="I1187"/>
  <c r="AJ1187" s="1"/>
  <c r="D1187"/>
  <c r="K1187"/>
  <c r="AL1187" s="1"/>
  <c r="E1187"/>
  <c r="AF1187" s="1"/>
  <c r="C1187"/>
  <c r="H1187"/>
  <c r="AI1187" s="1"/>
  <c r="H1247"/>
  <c r="AI1247" s="1"/>
  <c r="D1247"/>
  <c r="J1247"/>
  <c r="AK1247" s="1"/>
  <c r="F1247"/>
  <c r="AG1247" s="1"/>
  <c r="I1247"/>
  <c r="AJ1247" s="1"/>
  <c r="E1247"/>
  <c r="AF1247" s="1"/>
  <c r="K1247"/>
  <c r="AL1247" s="1"/>
  <c r="C1247"/>
  <c r="G1247"/>
  <c r="AH1247" s="1"/>
  <c r="J1248"/>
  <c r="AK1248" s="1"/>
  <c r="F1248"/>
  <c r="AG1248" s="1"/>
  <c r="H1248"/>
  <c r="AI1248" s="1"/>
  <c r="D1248"/>
  <c r="E1248"/>
  <c r="AF1248" s="1"/>
  <c r="I1248"/>
  <c r="AJ1248" s="1"/>
  <c r="G1248"/>
  <c r="AH1248" s="1"/>
  <c r="C1248"/>
  <c r="K1248"/>
  <c r="AL1248" s="1"/>
  <c r="AT1302"/>
  <c r="BE1302"/>
  <c r="BF1302"/>
  <c r="AU1302"/>
  <c r="BC1346"/>
  <c r="AR1346"/>
  <c r="H1355"/>
  <c r="AI1355" s="1"/>
  <c r="D1355"/>
  <c r="J1355"/>
  <c r="AK1355" s="1"/>
  <c r="F1355"/>
  <c r="AG1355" s="1"/>
  <c r="K1355"/>
  <c r="AL1355" s="1"/>
  <c r="G1355"/>
  <c r="AH1355" s="1"/>
  <c r="C1355"/>
  <c r="I1355"/>
  <c r="AJ1355" s="1"/>
  <c r="E1355"/>
  <c r="AF1355" s="1"/>
  <c r="J1356"/>
  <c r="AK1356" s="1"/>
  <c r="F1356"/>
  <c r="AG1356" s="1"/>
  <c r="H1356"/>
  <c r="AI1356" s="1"/>
  <c r="D1356"/>
  <c r="I1356"/>
  <c r="AJ1356" s="1"/>
  <c r="E1356"/>
  <c r="AF1356" s="1"/>
  <c r="K1356"/>
  <c r="AL1356" s="1"/>
  <c r="C1356"/>
  <c r="G1356"/>
  <c r="AH1356" s="1"/>
  <c r="BC1327"/>
  <c r="AR1327"/>
  <c r="H1339"/>
  <c r="AI1339" s="1"/>
  <c r="D1339"/>
  <c r="I1339"/>
  <c r="AJ1339" s="1"/>
  <c r="C1339"/>
  <c r="K1339"/>
  <c r="AL1339" s="1"/>
  <c r="F1339"/>
  <c r="AG1339" s="1"/>
  <c r="G1339"/>
  <c r="AH1339" s="1"/>
  <c r="J1339"/>
  <c r="AK1339" s="1"/>
  <c r="E1339"/>
  <c r="AF1339" s="1"/>
  <c r="J1338"/>
  <c r="AK1338" s="1"/>
  <c r="F1338"/>
  <c r="AG1338" s="1"/>
  <c r="H1338"/>
  <c r="AI1338" s="1"/>
  <c r="C1338"/>
  <c r="K1338"/>
  <c r="AL1338" s="1"/>
  <c r="E1338"/>
  <c r="AF1338" s="1"/>
  <c r="G1338"/>
  <c r="AH1338" s="1"/>
  <c r="D1338"/>
  <c r="I1338"/>
  <c r="AJ1338" s="1"/>
  <c r="AE1347"/>
  <c r="BH1347"/>
  <c r="AW1347"/>
  <c r="BE1043"/>
  <c r="AT1043"/>
  <c r="BB1043"/>
  <c r="AQ1043"/>
  <c r="BH1020"/>
  <c r="AW1020"/>
  <c r="AQ1020"/>
  <c r="BB1020"/>
  <c r="BE1172"/>
  <c r="AT1172"/>
  <c r="AQ1172"/>
  <c r="BB1172"/>
  <c r="AE1057"/>
  <c r="AU1057"/>
  <c r="BF1057"/>
  <c r="H1067"/>
  <c r="AI1067" s="1"/>
  <c r="D1067"/>
  <c r="J1067"/>
  <c r="AK1067" s="1"/>
  <c r="F1067"/>
  <c r="AG1067" s="1"/>
  <c r="K1067"/>
  <c r="AL1067" s="1"/>
  <c r="G1067"/>
  <c r="AH1067" s="1"/>
  <c r="C1067"/>
  <c r="E1067"/>
  <c r="AF1067" s="1"/>
  <c r="I1067"/>
  <c r="AJ1067" s="1"/>
  <c r="J1068"/>
  <c r="AK1068" s="1"/>
  <c r="F1068"/>
  <c r="AG1068" s="1"/>
  <c r="H1068"/>
  <c r="AI1068" s="1"/>
  <c r="D1068"/>
  <c r="I1068"/>
  <c r="AJ1068" s="1"/>
  <c r="E1068"/>
  <c r="AF1068" s="1"/>
  <c r="C1068"/>
  <c r="G1068"/>
  <c r="AH1068" s="1"/>
  <c r="K1068"/>
  <c r="AL1068" s="1"/>
  <c r="AQ1058"/>
  <c r="BB1058"/>
  <c r="AV1192"/>
  <c r="BG1192"/>
  <c r="AS1192"/>
  <c r="BD1192"/>
  <c r="AT1077"/>
  <c r="BE1077"/>
  <c r="BB1077"/>
  <c r="AQ1077"/>
  <c r="AW1077"/>
  <c r="BH1077"/>
  <c r="H1084"/>
  <c r="AI1084" s="1"/>
  <c r="D1084"/>
  <c r="J1084"/>
  <c r="AK1084" s="1"/>
  <c r="F1084"/>
  <c r="AG1084" s="1"/>
  <c r="K1084"/>
  <c r="AL1084" s="1"/>
  <c r="G1084"/>
  <c r="AH1084" s="1"/>
  <c r="C1084"/>
  <c r="I1084"/>
  <c r="AJ1084" s="1"/>
  <c r="E1084"/>
  <c r="AF1084" s="1"/>
  <c r="J1088"/>
  <c r="AK1088" s="1"/>
  <c r="F1088"/>
  <c r="AG1088" s="1"/>
  <c r="K1088"/>
  <c r="AL1088" s="1"/>
  <c r="E1088"/>
  <c r="AF1088" s="1"/>
  <c r="H1088"/>
  <c r="AI1088" s="1"/>
  <c r="C1088"/>
  <c r="I1088"/>
  <c r="AJ1088" s="1"/>
  <c r="D1088"/>
  <c r="G1088"/>
  <c r="AH1088" s="1"/>
  <c r="AE1129"/>
  <c r="BG1129"/>
  <c r="AV1129"/>
  <c r="BE1239"/>
  <c r="AT1239"/>
  <c r="AU1239"/>
  <c r="BF1239"/>
  <c r="BC1238"/>
  <c r="AR1238"/>
  <c r="BD1238"/>
  <c r="AS1238"/>
  <c r="AW1149"/>
  <c r="BH1149"/>
  <c r="AS1149"/>
  <c r="BD1149"/>
  <c r="BG1149"/>
  <c r="AV1149"/>
  <c r="AV1256"/>
  <c r="BG1256"/>
  <c r="AQ1256"/>
  <c r="BB1256"/>
  <c r="BG1255"/>
  <c r="AV1255"/>
  <c r="BG1212"/>
  <c r="AV1212"/>
  <c r="BF1212"/>
  <c r="AU1212"/>
  <c r="BH1148"/>
  <c r="AW1148"/>
  <c r="BD1148"/>
  <c r="AS1148"/>
  <c r="AT1148"/>
  <c r="BE1148"/>
  <c r="BH1157"/>
  <c r="AW1157"/>
  <c r="AQ1157"/>
  <c r="BB1157"/>
  <c r="H1276"/>
  <c r="AI1276" s="1"/>
  <c r="D1276"/>
  <c r="I1276"/>
  <c r="AJ1276" s="1"/>
  <c r="C1276"/>
  <c r="K1276"/>
  <c r="AL1276" s="1"/>
  <c r="F1276"/>
  <c r="AG1276" s="1"/>
  <c r="G1276"/>
  <c r="AH1276" s="1"/>
  <c r="E1276"/>
  <c r="AF1276" s="1"/>
  <c r="J1276"/>
  <c r="AK1276" s="1"/>
  <c r="J1277"/>
  <c r="AK1277" s="1"/>
  <c r="F1277"/>
  <c r="AG1277" s="1"/>
  <c r="H1277"/>
  <c r="AI1277" s="1"/>
  <c r="C1277"/>
  <c r="K1277"/>
  <c r="AL1277" s="1"/>
  <c r="E1277"/>
  <c r="AF1277" s="1"/>
  <c r="G1277"/>
  <c r="AH1277" s="1"/>
  <c r="D1277"/>
  <c r="I1277"/>
  <c r="AJ1277" s="1"/>
  <c r="BA1330"/>
  <c r="AP1330"/>
  <c r="AO1330"/>
  <c r="BC1300"/>
  <c r="AR1300"/>
  <c r="BG1348"/>
  <c r="AV1348"/>
  <c r="AS1348"/>
  <c r="BD1348"/>
  <c r="BC1325"/>
  <c r="AR1325"/>
  <c r="AV1343"/>
  <c r="BG1343"/>
  <c r="BD1343"/>
  <c r="AS1343"/>
  <c r="I1001"/>
  <c r="AJ1001" s="1"/>
  <c r="E1001"/>
  <c r="AF1001" s="1"/>
  <c r="J1001"/>
  <c r="AK1001" s="1"/>
  <c r="F1001"/>
  <c r="AG1001" s="1"/>
  <c r="K1001"/>
  <c r="AL1001" s="1"/>
  <c r="G1001"/>
  <c r="AH1001" s="1"/>
  <c r="C1001"/>
  <c r="D1001"/>
  <c r="H1001"/>
  <c r="AI1001" s="1"/>
  <c r="AT1040"/>
  <c r="BE1040"/>
  <c r="BB1040"/>
  <c r="AQ1040"/>
  <c r="BH1040"/>
  <c r="AW1040"/>
  <c r="H1028"/>
  <c r="AI1028" s="1"/>
  <c r="D1028"/>
  <c r="J1028"/>
  <c r="AK1028" s="1"/>
  <c r="E1028"/>
  <c r="AF1028" s="1"/>
  <c r="I1028"/>
  <c r="AJ1028" s="1"/>
  <c r="K1028"/>
  <c r="AL1028" s="1"/>
  <c r="C1028"/>
  <c r="F1028"/>
  <c r="AG1028" s="1"/>
  <c r="G1028"/>
  <c r="AH1028" s="1"/>
  <c r="BE1037"/>
  <c r="AT1037"/>
  <c r="BF1037"/>
  <c r="AU1037"/>
  <c r="BG1019"/>
  <c r="AV1019"/>
  <c r="BD1019"/>
  <c r="AS1019"/>
  <c r="BH1174"/>
  <c r="AW1174"/>
  <c r="BD1174"/>
  <c r="AS1174"/>
  <c r="BF1174"/>
  <c r="AU1174"/>
  <c r="BC1173"/>
  <c r="AR1173"/>
  <c r="BD1173"/>
  <c r="AS1173"/>
  <c r="H1229"/>
  <c r="AI1229" s="1"/>
  <c r="D1229"/>
  <c r="I1229"/>
  <c r="AJ1229" s="1"/>
  <c r="C1229"/>
  <c r="K1229"/>
  <c r="AL1229" s="1"/>
  <c r="F1229"/>
  <c r="AG1229" s="1"/>
  <c r="G1229"/>
  <c r="AH1229" s="1"/>
  <c r="E1229"/>
  <c r="AF1229" s="1"/>
  <c r="J1229"/>
  <c r="AK1229" s="1"/>
  <c r="J1232"/>
  <c r="AK1232" s="1"/>
  <c r="F1232"/>
  <c r="AG1232" s="1"/>
  <c r="H1232"/>
  <c r="AI1232" s="1"/>
  <c r="C1232"/>
  <c r="K1232"/>
  <c r="AL1232" s="1"/>
  <c r="E1232"/>
  <c r="AF1232" s="1"/>
  <c r="D1232"/>
  <c r="I1232"/>
  <c r="AJ1232" s="1"/>
  <c r="G1232"/>
  <c r="AH1232" s="1"/>
  <c r="AV1061"/>
  <c r="BG1061"/>
  <c r="BD1061"/>
  <c r="AS1061"/>
  <c r="AE1194"/>
  <c r="BB1194"/>
  <c r="AQ1194"/>
  <c r="BC1075"/>
  <c r="AR1075"/>
  <c r="H1139"/>
  <c r="AI1139" s="1"/>
  <c r="D1139"/>
  <c r="J1139"/>
  <c r="AK1139" s="1"/>
  <c r="F1139"/>
  <c r="AG1139" s="1"/>
  <c r="E1139"/>
  <c r="AF1139" s="1"/>
  <c r="I1139"/>
  <c r="AJ1139" s="1"/>
  <c r="K1139"/>
  <c r="AL1139" s="1"/>
  <c r="C1139"/>
  <c r="G1139"/>
  <c r="AH1139" s="1"/>
  <c r="J1140"/>
  <c r="AK1140" s="1"/>
  <c r="F1140"/>
  <c r="AG1140" s="1"/>
  <c r="H1140"/>
  <c r="AI1140" s="1"/>
  <c r="D1140"/>
  <c r="I1140"/>
  <c r="AJ1140" s="1"/>
  <c r="E1140"/>
  <c r="AF1140" s="1"/>
  <c r="G1140"/>
  <c r="AH1140" s="1"/>
  <c r="C1140"/>
  <c r="K1140"/>
  <c r="AL1140" s="1"/>
  <c r="AU1127"/>
  <c r="BF1127"/>
  <c r="AV1241"/>
  <c r="BG1241"/>
  <c r="AQ1241"/>
  <c r="BB1241"/>
  <c r="BG1240"/>
  <c r="AV1240"/>
  <c r="AW1151"/>
  <c r="BH1151"/>
  <c r="AE1151"/>
  <c r="H1200"/>
  <c r="AI1200" s="1"/>
  <c r="D1200"/>
  <c r="J1200"/>
  <c r="AK1200" s="1"/>
  <c r="F1200"/>
  <c r="AG1200" s="1"/>
  <c r="K1200"/>
  <c r="AL1200" s="1"/>
  <c r="C1200"/>
  <c r="G1200"/>
  <c r="AH1200" s="1"/>
  <c r="I1200"/>
  <c r="AJ1200" s="1"/>
  <c r="E1200"/>
  <c r="AF1200" s="1"/>
  <c r="J1201"/>
  <c r="AK1201" s="1"/>
  <c r="F1201"/>
  <c r="AG1201" s="1"/>
  <c r="H1201"/>
  <c r="AI1201" s="1"/>
  <c r="D1201"/>
  <c r="G1201"/>
  <c r="AH1201" s="1"/>
  <c r="K1201"/>
  <c r="AL1201" s="1"/>
  <c r="C1201"/>
  <c r="E1201"/>
  <c r="AF1201" s="1"/>
  <c r="I1201"/>
  <c r="AJ1201" s="1"/>
  <c r="BE1258"/>
  <c r="AT1258"/>
  <c r="BD1258"/>
  <c r="AS1258"/>
  <c r="AT1257"/>
  <c r="BE1257"/>
  <c r="AQ1257"/>
  <c r="BB1257"/>
  <c r="BH1257"/>
  <c r="AW1257"/>
  <c r="AE1210"/>
  <c r="AS1210"/>
  <c r="BD1210"/>
  <c r="BG1146"/>
  <c r="AV1146"/>
  <c r="BE1155"/>
  <c r="AT1155"/>
  <c r="AV1155"/>
  <c r="BG1155"/>
  <c r="H1292"/>
  <c r="AI1292" s="1"/>
  <c r="D1292"/>
  <c r="J1292"/>
  <c r="AK1292" s="1"/>
  <c r="F1292"/>
  <c r="AG1292" s="1"/>
  <c r="K1292"/>
  <c r="AL1292" s="1"/>
  <c r="G1292"/>
  <c r="AH1292" s="1"/>
  <c r="C1292"/>
  <c r="E1292"/>
  <c r="AF1292" s="1"/>
  <c r="I1292"/>
  <c r="AJ1292" s="1"/>
  <c r="J1293"/>
  <c r="AK1293" s="1"/>
  <c r="F1293"/>
  <c r="AG1293" s="1"/>
  <c r="H1293"/>
  <c r="AI1293" s="1"/>
  <c r="D1293"/>
  <c r="I1293"/>
  <c r="AJ1293" s="1"/>
  <c r="E1293"/>
  <c r="AF1293" s="1"/>
  <c r="C1293"/>
  <c r="K1293"/>
  <c r="AL1293" s="1"/>
  <c r="G1293"/>
  <c r="AH1293" s="1"/>
  <c r="AT1298"/>
  <c r="BE1298"/>
  <c r="BF1298"/>
  <c r="AU1298"/>
  <c r="H1321"/>
  <c r="AI1321" s="1"/>
  <c r="D1321"/>
  <c r="J1321"/>
  <c r="AK1321" s="1"/>
  <c r="F1321"/>
  <c r="AG1321" s="1"/>
  <c r="K1321"/>
  <c r="AL1321" s="1"/>
  <c r="G1321"/>
  <c r="AH1321" s="1"/>
  <c r="C1321"/>
  <c r="E1321"/>
  <c r="AF1321" s="1"/>
  <c r="I1321"/>
  <c r="AJ1321" s="1"/>
  <c r="J1322"/>
  <c r="AK1322" s="1"/>
  <c r="F1322"/>
  <c r="AG1322" s="1"/>
  <c r="H1322"/>
  <c r="AI1322" s="1"/>
  <c r="D1322"/>
  <c r="I1322"/>
  <c r="AJ1322" s="1"/>
  <c r="E1322"/>
  <c r="AF1322" s="1"/>
  <c r="K1322"/>
  <c r="AL1322" s="1"/>
  <c r="C1322"/>
  <c r="G1322"/>
  <c r="AH1322" s="1"/>
  <c r="BB1311"/>
  <c r="AQ1311"/>
  <c r="AS1311"/>
  <c r="BD1311"/>
  <c r="AR1349"/>
  <c r="BC1349"/>
  <c r="AU1349"/>
  <c r="BF1349"/>
  <c r="K1361"/>
  <c r="AL1361" s="1"/>
  <c r="G1361"/>
  <c r="AH1361" s="1"/>
  <c r="C1361"/>
  <c r="I1361"/>
  <c r="AJ1361" s="1"/>
  <c r="E1361"/>
  <c r="AF1361" s="1"/>
  <c r="J1361"/>
  <c r="AK1361" s="1"/>
  <c r="F1361"/>
  <c r="AG1361" s="1"/>
  <c r="H1361"/>
  <c r="AI1361" s="1"/>
  <c r="D1361"/>
  <c r="BC1361" l="1"/>
  <c r="AR1361"/>
  <c r="AE1322"/>
  <c r="AU1321"/>
  <c r="BF1321"/>
  <c r="BH1321"/>
  <c r="AW1321"/>
  <c r="AT1321"/>
  <c r="BE1321"/>
  <c r="BB1293"/>
  <c r="AQ1293"/>
  <c r="AR1293"/>
  <c r="BC1293"/>
  <c r="BE1201"/>
  <c r="AT1201"/>
  <c r="AU1200"/>
  <c r="BF1200"/>
  <c r="AR1200"/>
  <c r="BC1200"/>
  <c r="AW1140"/>
  <c r="BH1140"/>
  <c r="BF1140"/>
  <c r="AU1140"/>
  <c r="BG1140"/>
  <c r="AV1140"/>
  <c r="AU1139"/>
  <c r="BF1139"/>
  <c r="AE1139"/>
  <c r="AP1129"/>
  <c r="AO1129"/>
  <c r="BA1129"/>
  <c r="BC1088"/>
  <c r="AR1088"/>
  <c r="BG1084"/>
  <c r="AV1084"/>
  <c r="AS1068"/>
  <c r="BD1068"/>
  <c r="AE1068"/>
  <c r="AU1067"/>
  <c r="BF1067"/>
  <c r="BH1067"/>
  <c r="AW1067"/>
  <c r="AT1361"/>
  <c r="BE1361"/>
  <c r="BF1361"/>
  <c r="AU1361"/>
  <c r="AS1322"/>
  <c r="BD1322"/>
  <c r="BF1322"/>
  <c r="AU1322"/>
  <c r="AV1322"/>
  <c r="BG1322"/>
  <c r="BD1321"/>
  <c r="AS1321"/>
  <c r="AE1321"/>
  <c r="BE1293"/>
  <c r="AT1293"/>
  <c r="AQ1292"/>
  <c r="BB1292"/>
  <c r="BC1292"/>
  <c r="AR1292"/>
  <c r="AP1210"/>
  <c r="BA1210"/>
  <c r="AO1210"/>
  <c r="AS1232"/>
  <c r="BD1232"/>
  <c r="AW1232"/>
  <c r="BH1232"/>
  <c r="AV1232"/>
  <c r="BG1232"/>
  <c r="AR1229"/>
  <c r="BC1229"/>
  <c r="AE1229"/>
  <c r="BD1028"/>
  <c r="AS1028"/>
  <c r="AU1028"/>
  <c r="BF1028"/>
  <c r="AT1028"/>
  <c r="BE1028"/>
  <c r="AE1001"/>
  <c r="AR1001"/>
  <c r="BC1001"/>
  <c r="AE1277"/>
  <c r="BG1276"/>
  <c r="AV1276"/>
  <c r="BH1276"/>
  <c r="AW1276"/>
  <c r="BE1276"/>
  <c r="AT1276"/>
  <c r="AE1361"/>
  <c r="BB1361"/>
  <c r="AQ1361"/>
  <c r="AW1361"/>
  <c r="BH1361"/>
  <c r="BB1322"/>
  <c r="AQ1322"/>
  <c r="AR1322"/>
  <c r="BC1322"/>
  <c r="BG1321"/>
  <c r="AV1321"/>
  <c r="BF1201"/>
  <c r="AU1201"/>
  <c r="AS1201"/>
  <c r="BD1201"/>
  <c r="AV1201"/>
  <c r="BG1201"/>
  <c r="AE1200"/>
  <c r="AS1140"/>
  <c r="BD1140"/>
  <c r="AT1140"/>
  <c r="BE1140"/>
  <c r="BC1139"/>
  <c r="AR1139"/>
  <c r="BA1194"/>
  <c r="AP1194"/>
  <c r="AO1194"/>
  <c r="AE1088"/>
  <c r="BB1088"/>
  <c r="AQ1088"/>
  <c r="AQ1084"/>
  <c r="BB1084"/>
  <c r="BH1084"/>
  <c r="AW1084"/>
  <c r="BG1361"/>
  <c r="AV1361"/>
  <c r="AS1361"/>
  <c r="BD1361"/>
  <c r="AW1322"/>
  <c r="BH1322"/>
  <c r="BE1322"/>
  <c r="AT1322"/>
  <c r="AQ1321"/>
  <c r="BB1321"/>
  <c r="BC1321"/>
  <c r="AR1321"/>
  <c r="AS1293"/>
  <c r="BD1293"/>
  <c r="BF1293"/>
  <c r="AU1293"/>
  <c r="AV1293"/>
  <c r="BG1293"/>
  <c r="BD1292"/>
  <c r="AS1292"/>
  <c r="AE1292"/>
  <c r="AE1232"/>
  <c r="BE1232"/>
  <c r="AT1232"/>
  <c r="AQ1229"/>
  <c r="BB1229"/>
  <c r="AV1028"/>
  <c r="BG1028"/>
  <c r="AS1001"/>
  <c r="BD1001"/>
  <c r="BB1001"/>
  <c r="AQ1001"/>
  <c r="BB1277"/>
  <c r="AQ1277"/>
  <c r="BC1277"/>
  <c r="AR1277"/>
  <c r="BD1276"/>
  <c r="AS1276"/>
  <c r="AU1276"/>
  <c r="BF1276"/>
  <c r="AW1293"/>
  <c r="BH1293"/>
  <c r="AE1293"/>
  <c r="AU1292"/>
  <c r="BF1292"/>
  <c r="BH1292"/>
  <c r="AW1292"/>
  <c r="AT1292"/>
  <c r="BE1292"/>
  <c r="AW1201"/>
  <c r="BH1201"/>
  <c r="AR1201"/>
  <c r="BC1201"/>
  <c r="BD1200"/>
  <c r="AS1200"/>
  <c r="AV1200"/>
  <c r="BG1200"/>
  <c r="AO1151"/>
  <c r="BA1151"/>
  <c r="AP1151"/>
  <c r="AE1140"/>
  <c r="BD1139"/>
  <c r="AS1139"/>
  <c r="AQ1139"/>
  <c r="BB1139"/>
  <c r="AT1139"/>
  <c r="BE1139"/>
  <c r="BF1232"/>
  <c r="AU1232"/>
  <c r="BG1229"/>
  <c r="AV1229"/>
  <c r="BH1229"/>
  <c r="AW1229"/>
  <c r="BE1229"/>
  <c r="AT1229"/>
  <c r="BC1028"/>
  <c r="AR1028"/>
  <c r="AQ1028"/>
  <c r="BB1028"/>
  <c r="AV1001"/>
  <c r="BG1001"/>
  <c r="AS1277"/>
  <c r="BD1277"/>
  <c r="BE1277"/>
  <c r="AT1277"/>
  <c r="AQ1276"/>
  <c r="BB1276"/>
  <c r="BF1088"/>
  <c r="AU1088"/>
  <c r="AW1088"/>
  <c r="BH1088"/>
  <c r="AU1084"/>
  <c r="BF1084"/>
  <c r="BC1084"/>
  <c r="AR1084"/>
  <c r="AW1068"/>
  <c r="BH1068"/>
  <c r="BF1068"/>
  <c r="AU1068"/>
  <c r="AV1068"/>
  <c r="BG1068"/>
  <c r="BD1067"/>
  <c r="AS1067"/>
  <c r="AE1067"/>
  <c r="BA1057"/>
  <c r="AP1057"/>
  <c r="AO1057"/>
  <c r="BA1347"/>
  <c r="AP1347"/>
  <c r="AO1347"/>
  <c r="AS1338"/>
  <c r="BD1338"/>
  <c r="BE1338"/>
  <c r="AT1338"/>
  <c r="BG1339"/>
  <c r="AV1339"/>
  <c r="AW1356"/>
  <c r="BH1356"/>
  <c r="BE1356"/>
  <c r="AT1356"/>
  <c r="AU1355"/>
  <c r="BF1355"/>
  <c r="BC1355"/>
  <c r="AR1355"/>
  <c r="AS1248"/>
  <c r="BD1248"/>
  <c r="AT1248"/>
  <c r="BE1248"/>
  <c r="BC1247"/>
  <c r="AR1247"/>
  <c r="BE1187"/>
  <c r="AT1187"/>
  <c r="AE1187"/>
  <c r="BG1187"/>
  <c r="AV1187"/>
  <c r="BH1186"/>
  <c r="AW1186"/>
  <c r="AE1186"/>
  <c r="BF1120"/>
  <c r="AU1120"/>
  <c r="AW1120"/>
  <c r="BH1120"/>
  <c r="AV1120"/>
  <c r="BG1120"/>
  <c r="BC1119"/>
  <c r="AR1119"/>
  <c r="AE1119"/>
  <c r="AQ1015"/>
  <c r="BB1015"/>
  <c r="BD1015"/>
  <c r="AS1015"/>
  <c r="AQ1011"/>
  <c r="BB1011"/>
  <c r="BB974"/>
  <c r="AQ974"/>
  <c r="BG974"/>
  <c r="AV974"/>
  <c r="AE1263"/>
  <c r="BG1263"/>
  <c r="AV1263"/>
  <c r="BD1264"/>
  <c r="AS1264"/>
  <c r="BE1264"/>
  <c r="AT1264"/>
  <c r="AU1264"/>
  <c r="BF1264"/>
  <c r="BH1169"/>
  <c r="AW1169"/>
  <c r="AE1169"/>
  <c r="BB1220"/>
  <c r="AQ1220"/>
  <c r="BH1220"/>
  <c r="AW1220"/>
  <c r="BG1220"/>
  <c r="AV1220"/>
  <c r="BH1217"/>
  <c r="AW1217"/>
  <c r="AE1217"/>
  <c r="BC1112"/>
  <c r="AR1112"/>
  <c r="BB1112"/>
  <c r="AQ1112"/>
  <c r="BH1112"/>
  <c r="AW1112"/>
  <c r="BB1109"/>
  <c r="AQ1109"/>
  <c r="BC920"/>
  <c r="AR920"/>
  <c r="BF831"/>
  <c r="AU831"/>
  <c r="AW831"/>
  <c r="BH831"/>
  <c r="AQ832"/>
  <c r="BB832"/>
  <c r="BC832"/>
  <c r="AR832"/>
  <c r="BC769"/>
  <c r="AR769"/>
  <c r="AR770"/>
  <c r="BC770"/>
  <c r="BD770"/>
  <c r="AS770"/>
  <c r="AW844"/>
  <c r="BH844"/>
  <c r="AS844"/>
  <c r="BD844"/>
  <c r="BG844"/>
  <c r="AV844"/>
  <c r="AU843"/>
  <c r="BF843"/>
  <c r="AE843"/>
  <c r="BC707"/>
  <c r="AR707"/>
  <c r="AE706"/>
  <c r="AP542"/>
  <c r="BA542"/>
  <c r="AO542"/>
  <c r="AE524"/>
  <c r="AR524"/>
  <c r="BC524"/>
  <c r="AP678"/>
  <c r="BA678"/>
  <c r="AO678"/>
  <c r="AP610"/>
  <c r="BA610"/>
  <c r="AO610"/>
  <c r="BA670"/>
  <c r="AP670"/>
  <c r="AO670"/>
  <c r="BG1363"/>
  <c r="AV1363"/>
  <c r="AS1363"/>
  <c r="BD1363"/>
  <c r="AE1362"/>
  <c r="BH1362"/>
  <c r="AW1362"/>
  <c r="BB1316"/>
  <c r="AQ1316"/>
  <c r="BC1316"/>
  <c r="AR1316"/>
  <c r="AE1295"/>
  <c r="AU1294"/>
  <c r="BF1294"/>
  <c r="BH1294"/>
  <c r="AW1294"/>
  <c r="AT1294"/>
  <c r="BE1294"/>
  <c r="AP1257"/>
  <c r="BA1257"/>
  <c r="AO1257"/>
  <c r="BE1203"/>
  <c r="AT1203"/>
  <c r="AU1202"/>
  <c r="BF1202"/>
  <c r="AR1202"/>
  <c r="BC1202"/>
  <c r="BF1142"/>
  <c r="AU1142"/>
  <c r="AV1142"/>
  <c r="BG1142"/>
  <c r="AQ1141"/>
  <c r="BB1141"/>
  <c r="AE1141"/>
  <c r="AS1226"/>
  <c r="BD1226"/>
  <c r="BE1226"/>
  <c r="AT1226"/>
  <c r="AP1019"/>
  <c r="AO1019"/>
  <c r="BA1019"/>
  <c r="BB1029"/>
  <c r="AQ1029"/>
  <c r="BG1029"/>
  <c r="AV1029"/>
  <c r="AE1030"/>
  <c r="AV1003"/>
  <c r="BG1003"/>
  <c r="BG1004"/>
  <c r="AV1004"/>
  <c r="AT1004"/>
  <c r="BE1004"/>
  <c r="AE1271"/>
  <c r="AP1238"/>
  <c r="BA1238"/>
  <c r="AO1238"/>
  <c r="BA1239"/>
  <c r="AP1239"/>
  <c r="AO1239"/>
  <c r="BF1086"/>
  <c r="AU1086"/>
  <c r="BH1086"/>
  <c r="AW1086"/>
  <c r="BE1086"/>
  <c r="AT1086"/>
  <c r="BB1070"/>
  <c r="AQ1070"/>
  <c r="AR1070"/>
  <c r="BC1070"/>
  <c r="BG1069"/>
  <c r="AV1069"/>
  <c r="BB1340"/>
  <c r="AQ1340"/>
  <c r="BC1340"/>
  <c r="AR1340"/>
  <c r="BG1334"/>
  <c r="AV1334"/>
  <c r="AW1358"/>
  <c r="BH1358"/>
  <c r="AE1358"/>
  <c r="AQ1357"/>
  <c r="BB1357"/>
  <c r="BH1357"/>
  <c r="AW1357"/>
  <c r="AT1357"/>
  <c r="BE1357"/>
  <c r="AS1250"/>
  <c r="BD1250"/>
  <c r="AT1250"/>
  <c r="BE1250"/>
  <c r="BH1249"/>
  <c r="AW1249"/>
  <c r="BC1249"/>
  <c r="AR1249"/>
  <c r="BB1181"/>
  <c r="AQ1181"/>
  <c r="AS1181"/>
  <c r="BD1181"/>
  <c r="AP1195"/>
  <c r="BA1195"/>
  <c r="AO1195"/>
  <c r="AE1122"/>
  <c r="AW1122"/>
  <c r="BH1122"/>
  <c r="AV1122"/>
  <c r="BG1122"/>
  <c r="BC1121"/>
  <c r="AR1121"/>
  <c r="AE1121"/>
  <c r="AE1014"/>
  <c r="AS1014"/>
  <c r="BD1014"/>
  <c r="BF1010"/>
  <c r="AU1010"/>
  <c r="AS1010"/>
  <c r="BD1010"/>
  <c r="BF976"/>
  <c r="AU976"/>
  <c r="BG976"/>
  <c r="AV976"/>
  <c r="AR975"/>
  <c r="BC975"/>
  <c r="AE975"/>
  <c r="BA1345"/>
  <c r="AP1345"/>
  <c r="AO1345"/>
  <c r="AE1265"/>
  <c r="BG1265"/>
  <c r="AV1265"/>
  <c r="BD1268"/>
  <c r="AS1268"/>
  <c r="BE1268"/>
  <c r="AT1268"/>
  <c r="AU1268"/>
  <c r="BF1268"/>
  <c r="AW1164"/>
  <c r="BH1164"/>
  <c r="AR1164"/>
  <c r="BC1164"/>
  <c r="BC1163"/>
  <c r="AR1163"/>
  <c r="BD1163"/>
  <c r="AS1163"/>
  <c r="BH1219"/>
  <c r="AW1219"/>
  <c r="AE1219"/>
  <c r="BA1059"/>
  <c r="AP1059"/>
  <c r="AO1059"/>
  <c r="BA1176"/>
  <c r="AO1176"/>
  <c r="AP1176"/>
  <c r="BC1114"/>
  <c r="AR1114"/>
  <c r="BB1114"/>
  <c r="AQ1114"/>
  <c r="BH1114"/>
  <c r="AW1114"/>
  <c r="BB1115"/>
  <c r="AQ1115"/>
  <c r="BC922"/>
  <c r="AR922"/>
  <c r="AR921"/>
  <c r="BC921"/>
  <c r="BD921"/>
  <c r="AS921"/>
  <c r="BF833"/>
  <c r="AU833"/>
  <c r="AW833"/>
  <c r="BH833"/>
  <c r="AQ836"/>
  <c r="BB836"/>
  <c r="BC836"/>
  <c r="AR836"/>
  <c r="AE771"/>
  <c r="BB771"/>
  <c r="AQ771"/>
  <c r="AW771"/>
  <c r="BH771"/>
  <c r="BE768"/>
  <c r="AT768"/>
  <c r="AQ768"/>
  <c r="BB768"/>
  <c r="AU845"/>
  <c r="BF845"/>
  <c r="AE845"/>
  <c r="BC709"/>
  <c r="AR709"/>
  <c r="AE708"/>
  <c r="AV526"/>
  <c r="BG526"/>
  <c r="BD526"/>
  <c r="AS526"/>
  <c r="BF526"/>
  <c r="AU526"/>
  <c r="BC525"/>
  <c r="AR525"/>
  <c r="AS525"/>
  <c r="BD525"/>
  <c r="BA561"/>
  <c r="AO561"/>
  <c r="AP561"/>
  <c r="BA719"/>
  <c r="AO719"/>
  <c r="AP719"/>
  <c r="BC1365"/>
  <c r="AR1365"/>
  <c r="AV1366"/>
  <c r="BG1366"/>
  <c r="BD1366"/>
  <c r="AS1366"/>
  <c r="AW1318"/>
  <c r="BH1318"/>
  <c r="BF1318"/>
  <c r="AU1318"/>
  <c r="BG1318"/>
  <c r="AV1318"/>
  <c r="AU1317"/>
  <c r="BF1317"/>
  <c r="AE1317"/>
  <c r="BE1289"/>
  <c r="AT1289"/>
  <c r="BB1205"/>
  <c r="AQ1205"/>
  <c r="AE1205"/>
  <c r="AQ1204"/>
  <c r="BB1204"/>
  <c r="BH1204"/>
  <c r="AW1204"/>
  <c r="BE1204"/>
  <c r="AT1204"/>
  <c r="BB1136"/>
  <c r="AQ1136"/>
  <c r="BC1136"/>
  <c r="AR1136"/>
  <c r="AS1228"/>
  <c r="BD1228"/>
  <c r="AW1228"/>
  <c r="BH1228"/>
  <c r="AV1228"/>
  <c r="BG1228"/>
  <c r="BC1231"/>
  <c r="AR1231"/>
  <c r="AE1231"/>
  <c r="AT1031"/>
  <c r="BE1031"/>
  <c r="AR1031"/>
  <c r="BC1031"/>
  <c r="AU1032"/>
  <c r="BF1032"/>
  <c r="BG1032"/>
  <c r="AV1032"/>
  <c r="AS1005"/>
  <c r="BD1005"/>
  <c r="BB1005"/>
  <c r="AQ1005"/>
  <c r="AQ1002"/>
  <c r="BB1002"/>
  <c r="AP1348"/>
  <c r="BA1348"/>
  <c r="AO1348"/>
  <c r="AE1273"/>
  <c r="AW1273"/>
  <c r="BH1273"/>
  <c r="AV1273"/>
  <c r="BG1273"/>
  <c r="BC1274"/>
  <c r="AR1274"/>
  <c r="AE1274"/>
  <c r="AP1212"/>
  <c r="BA1212"/>
  <c r="AO1212"/>
  <c r="BB1083"/>
  <c r="AQ1083"/>
  <c r="AR1083"/>
  <c r="BC1083"/>
  <c r="BG1087"/>
  <c r="AV1087"/>
  <c r="BH1087"/>
  <c r="AW1087"/>
  <c r="AS1064"/>
  <c r="BD1064"/>
  <c r="AE1064"/>
  <c r="BA1020"/>
  <c r="AO1020"/>
  <c r="AP1020"/>
  <c r="AV1336"/>
  <c r="BG1336"/>
  <c r="BB1352"/>
  <c r="AQ1352"/>
  <c r="AR1352"/>
  <c r="BC1352"/>
  <c r="AW1244"/>
  <c r="BH1244"/>
  <c r="BB1244"/>
  <c r="AQ1244"/>
  <c r="BG1244"/>
  <c r="AV1244"/>
  <c r="AW1183"/>
  <c r="BH1183"/>
  <c r="AR1183"/>
  <c r="BC1183"/>
  <c r="BC1182"/>
  <c r="AR1182"/>
  <c r="BD1182"/>
  <c r="AS1182"/>
  <c r="BF1124"/>
  <c r="AU1124"/>
  <c r="AW1124"/>
  <c r="BH1124"/>
  <c r="AV1124"/>
  <c r="BG1124"/>
  <c r="BC1123"/>
  <c r="AR1123"/>
  <c r="AE1123"/>
  <c r="AW1016"/>
  <c r="BH1016"/>
  <c r="AT1016"/>
  <c r="BE1016"/>
  <c r="BG1016"/>
  <c r="AV1016"/>
  <c r="BF1012"/>
  <c r="AU1012"/>
  <c r="BC1012"/>
  <c r="AR1012"/>
  <c r="AE978"/>
  <c r="AW978"/>
  <c r="BH978"/>
  <c r="BH977"/>
  <c r="AW977"/>
  <c r="AQ977"/>
  <c r="BB977"/>
  <c r="AP1329"/>
  <c r="BA1329"/>
  <c r="AO1329"/>
  <c r="AP1344"/>
  <c r="BA1344"/>
  <c r="AO1344"/>
  <c r="AU1267"/>
  <c r="BF1267"/>
  <c r="BG1267"/>
  <c r="AV1267"/>
  <c r="AE1266"/>
  <c r="BE1266"/>
  <c r="AT1266"/>
  <c r="AU1266"/>
  <c r="BF1266"/>
  <c r="AW1166"/>
  <c r="BH1166"/>
  <c r="AR1166"/>
  <c r="BC1166"/>
  <c r="BC1165"/>
  <c r="AR1165"/>
  <c r="BD1165"/>
  <c r="AS1165"/>
  <c r="AT1222"/>
  <c r="BE1222"/>
  <c r="AS1222"/>
  <c r="BD1222"/>
  <c r="AE1221"/>
  <c r="BH1221"/>
  <c r="AW1221"/>
  <c r="AE1113"/>
  <c r="AR1113"/>
  <c r="BC1113"/>
  <c r="BC924"/>
  <c r="AR924"/>
  <c r="AR923"/>
  <c r="BC923"/>
  <c r="BD923"/>
  <c r="AS923"/>
  <c r="BF835"/>
  <c r="AU835"/>
  <c r="AW835"/>
  <c r="BH835"/>
  <c r="AQ830"/>
  <c r="BB830"/>
  <c r="BC830"/>
  <c r="AR830"/>
  <c r="AT773"/>
  <c r="BE773"/>
  <c r="BB773"/>
  <c r="AQ773"/>
  <c r="AW773"/>
  <c r="BH773"/>
  <c r="BE772"/>
  <c r="AT772"/>
  <c r="AQ772"/>
  <c r="BB772"/>
  <c r="AO849"/>
  <c r="BA849"/>
  <c r="AP849"/>
  <c r="AT840"/>
  <c r="BE840"/>
  <c r="AR840"/>
  <c r="BC840"/>
  <c r="BG839"/>
  <c r="AV839"/>
  <c r="AE710"/>
  <c r="BE528"/>
  <c r="AT528"/>
  <c r="BB528"/>
  <c r="AQ528"/>
  <c r="AT527"/>
  <c r="BE527"/>
  <c r="AT1367"/>
  <c r="BE1367"/>
  <c r="BF1367"/>
  <c r="AU1367"/>
  <c r="AR1364"/>
  <c r="BC1364"/>
  <c r="AU1364"/>
  <c r="BF1364"/>
  <c r="AW1320"/>
  <c r="BH1320"/>
  <c r="AE1320"/>
  <c r="BD1319"/>
  <c r="AS1319"/>
  <c r="AQ1319"/>
  <c r="BB1319"/>
  <c r="AT1319"/>
  <c r="BE1319"/>
  <c r="AS1291"/>
  <c r="BD1291"/>
  <c r="BF1291"/>
  <c r="AU1291"/>
  <c r="AV1291"/>
  <c r="BG1291"/>
  <c r="BD1290"/>
  <c r="AS1290"/>
  <c r="AE1290"/>
  <c r="BB1199"/>
  <c r="AQ1199"/>
  <c r="AE1199"/>
  <c r="AS1138"/>
  <c r="BD1138"/>
  <c r="AT1138"/>
  <c r="BE1138"/>
  <c r="BC1137"/>
  <c r="AR1137"/>
  <c r="BF1230"/>
  <c r="AU1230"/>
  <c r="BD1227"/>
  <c r="AS1227"/>
  <c r="BH1227"/>
  <c r="AW1227"/>
  <c r="BE1227"/>
  <c r="AT1227"/>
  <c r="AW1033"/>
  <c r="BH1033"/>
  <c r="AR1033"/>
  <c r="BC1033"/>
  <c r="BH1034"/>
  <c r="AW1034"/>
  <c r="BG1034"/>
  <c r="AV1034"/>
  <c r="AE1007"/>
  <c r="AR1007"/>
  <c r="BC1007"/>
  <c r="BC1006"/>
  <c r="AR1006"/>
  <c r="AE1006"/>
  <c r="BH1006"/>
  <c r="AW1006"/>
  <c r="BF1275"/>
  <c r="AU1275"/>
  <c r="AQ1272"/>
  <c r="BB1272"/>
  <c r="BH1272"/>
  <c r="AW1272"/>
  <c r="BE1272"/>
  <c r="AT1272"/>
  <c r="AS1085"/>
  <c r="BD1085"/>
  <c r="BE1085"/>
  <c r="AT1085"/>
  <c r="AQ1082"/>
  <c r="BB1082"/>
  <c r="BC1082"/>
  <c r="AR1082"/>
  <c r="BF1066"/>
  <c r="AU1066"/>
  <c r="AV1066"/>
  <c r="BG1066"/>
  <c r="BD1065"/>
  <c r="AS1065"/>
  <c r="AE1065"/>
  <c r="BE1335"/>
  <c r="AT1335"/>
  <c r="AQ1337"/>
  <c r="BB1337"/>
  <c r="BF1354"/>
  <c r="AU1354"/>
  <c r="AV1354"/>
  <c r="BG1354"/>
  <c r="BD1353"/>
  <c r="AS1353"/>
  <c r="AE1353"/>
  <c r="AP1346"/>
  <c r="BA1346"/>
  <c r="AO1346"/>
  <c r="BB1246"/>
  <c r="AQ1246"/>
  <c r="BG1246"/>
  <c r="AV1246"/>
  <c r="AQ1245"/>
  <c r="BB1245"/>
  <c r="AE1245"/>
  <c r="BB1185"/>
  <c r="AQ1185"/>
  <c r="AS1185"/>
  <c r="BD1185"/>
  <c r="BG1184"/>
  <c r="AV1184"/>
  <c r="AE1118"/>
  <c r="AP1023"/>
  <c r="AO1023"/>
  <c r="BA1023"/>
  <c r="BC1013"/>
  <c r="AR1013"/>
  <c r="AU1013"/>
  <c r="BF1013"/>
  <c r="BF980"/>
  <c r="AU980"/>
  <c r="BG980"/>
  <c r="AV980"/>
  <c r="AR979"/>
  <c r="BC979"/>
  <c r="AE979"/>
  <c r="AE1262"/>
  <c r="AR1262"/>
  <c r="BC1262"/>
  <c r="BE1168"/>
  <c r="AT1168"/>
  <c r="AE1168"/>
  <c r="BG1168"/>
  <c r="AV1168"/>
  <c r="BH1167"/>
  <c r="AW1167"/>
  <c r="AE1167"/>
  <c r="AP1208"/>
  <c r="BA1208"/>
  <c r="AO1208"/>
  <c r="AR1218"/>
  <c r="BC1218"/>
  <c r="BD1223"/>
  <c r="AS1223"/>
  <c r="BH1223"/>
  <c r="AW1223"/>
  <c r="BA1022"/>
  <c r="AP1022"/>
  <c r="AO1022"/>
  <c r="AU1110"/>
  <c r="BF1110"/>
  <c r="AE1111"/>
  <c r="AR1111"/>
  <c r="BC1111"/>
  <c r="BG926"/>
  <c r="AV926"/>
  <c r="AS926"/>
  <c r="BD926"/>
  <c r="AE925"/>
  <c r="BH925"/>
  <c r="AW925"/>
  <c r="AE834"/>
  <c r="AE767"/>
  <c r="BB767"/>
  <c r="AQ767"/>
  <c r="AW767"/>
  <c r="BH767"/>
  <c r="AO781"/>
  <c r="BA781"/>
  <c r="AP781"/>
  <c r="BE842"/>
  <c r="AT842"/>
  <c r="AR842"/>
  <c r="BC842"/>
  <c r="BG841"/>
  <c r="AV841"/>
  <c r="AE705"/>
  <c r="AT705"/>
  <c r="BE705"/>
  <c r="AV704"/>
  <c r="BG704"/>
  <c r="BH704"/>
  <c r="AW704"/>
  <c r="AU704"/>
  <c r="BF704"/>
  <c r="AW530"/>
  <c r="BH530"/>
  <c r="BF529"/>
  <c r="AU529"/>
  <c r="BG529"/>
  <c r="AV529"/>
  <c r="BA634"/>
  <c r="AP634"/>
  <c r="AO634"/>
  <c r="AS534"/>
  <c r="BD534"/>
  <c r="BE534"/>
  <c r="AT534"/>
  <c r="BF534"/>
  <c r="AU534"/>
  <c r="AQ533"/>
  <c r="BB533"/>
  <c r="BD533"/>
  <c r="AS533"/>
  <c r="BA554"/>
  <c r="AO554"/>
  <c r="AP554"/>
  <c r="BB930"/>
  <c r="AQ930"/>
  <c r="AR930"/>
  <c r="BC930"/>
  <c r="BG929"/>
  <c r="AV929"/>
  <c r="AW869"/>
  <c r="BH869"/>
  <c r="AE869"/>
  <c r="AQ868"/>
  <c r="BB868"/>
  <c r="BH868"/>
  <c r="AW868"/>
  <c r="AT868"/>
  <c r="BE868"/>
  <c r="AE960"/>
  <c r="BB960"/>
  <c r="AQ960"/>
  <c r="BG959"/>
  <c r="AV959"/>
  <c r="AU959"/>
  <c r="BF959"/>
  <c r="AW790"/>
  <c r="BH790"/>
  <c r="AR790"/>
  <c r="BC790"/>
  <c r="BC789"/>
  <c r="AR789"/>
  <c r="BD789"/>
  <c r="AS789"/>
  <c r="AE762"/>
  <c r="BF762"/>
  <c r="AU762"/>
  <c r="AR759"/>
  <c r="BC759"/>
  <c r="AU759"/>
  <c r="BF759"/>
  <c r="AE861"/>
  <c r="AQ860"/>
  <c r="BB860"/>
  <c r="BH860"/>
  <c r="AW860"/>
  <c r="AT860"/>
  <c r="BE860"/>
  <c r="BF808"/>
  <c r="AU808"/>
  <c r="BC807"/>
  <c r="AR807"/>
  <c r="AQ807"/>
  <c r="BB807"/>
  <c r="BA674"/>
  <c r="AP674"/>
  <c r="AO674"/>
  <c r="AP599"/>
  <c r="BA599"/>
  <c r="AO599"/>
  <c r="AP583"/>
  <c r="BA583"/>
  <c r="AO583"/>
  <c r="BF995"/>
  <c r="AU995"/>
  <c r="AS995"/>
  <c r="BD995"/>
  <c r="BH994"/>
  <c r="AW994"/>
  <c r="AV994"/>
  <c r="BG994"/>
  <c r="BE994"/>
  <c r="AT994"/>
  <c r="AP985"/>
  <c r="BA985"/>
  <c r="AO985"/>
  <c r="AE949"/>
  <c r="AQ948"/>
  <c r="BB948"/>
  <c r="BH948"/>
  <c r="AW948"/>
  <c r="AT948"/>
  <c r="BE948"/>
  <c r="BB1052"/>
  <c r="AQ1052"/>
  <c r="BE1052"/>
  <c r="AT1052"/>
  <c r="BH1051"/>
  <c r="AW1051"/>
  <c r="AT1051"/>
  <c r="BE1051"/>
  <c r="BC749"/>
  <c r="AR749"/>
  <c r="BE744"/>
  <c r="AT744"/>
  <c r="AR744"/>
  <c r="BC744"/>
  <c r="BC745"/>
  <c r="AR745"/>
  <c r="AE745"/>
  <c r="BH745"/>
  <c r="AW745"/>
  <c r="AE697"/>
  <c r="BF697"/>
  <c r="AU697"/>
  <c r="AE700"/>
  <c r="BD700"/>
  <c r="AS700"/>
  <c r="BA565"/>
  <c r="AO565"/>
  <c r="AP565"/>
  <c r="BA616"/>
  <c r="AP616"/>
  <c r="AO616"/>
  <c r="BF723"/>
  <c r="AU723"/>
  <c r="AE724"/>
  <c r="AR724"/>
  <c r="BC724"/>
  <c r="AE536"/>
  <c r="AS536"/>
  <c r="BD536"/>
  <c r="BF536"/>
  <c r="AU536"/>
  <c r="BC539"/>
  <c r="AR539"/>
  <c r="BD539"/>
  <c r="AS539"/>
  <c r="BB932"/>
  <c r="AQ932"/>
  <c r="AR932"/>
  <c r="BC932"/>
  <c r="BG931"/>
  <c r="AV931"/>
  <c r="AE871"/>
  <c r="AQ870"/>
  <c r="BB870"/>
  <c r="BH870"/>
  <c r="AW870"/>
  <c r="AT870"/>
  <c r="BE870"/>
  <c r="BC962"/>
  <c r="AR962"/>
  <c r="BG961"/>
  <c r="AV961"/>
  <c r="BH961"/>
  <c r="AW961"/>
  <c r="BH791"/>
  <c r="AW791"/>
  <c r="AE791"/>
  <c r="AT764"/>
  <c r="BE764"/>
  <c r="BB764"/>
  <c r="AQ764"/>
  <c r="AW764"/>
  <c r="BH764"/>
  <c r="BE763"/>
  <c r="AT763"/>
  <c r="AQ763"/>
  <c r="BB763"/>
  <c r="BB863"/>
  <c r="AQ863"/>
  <c r="AR863"/>
  <c r="BC863"/>
  <c r="BG862"/>
  <c r="AV862"/>
  <c r="AU809"/>
  <c r="BF809"/>
  <c r="AE809"/>
  <c r="AP878"/>
  <c r="BA878"/>
  <c r="AO878"/>
  <c r="AP624"/>
  <c r="BA624"/>
  <c r="AO624"/>
  <c r="AP608"/>
  <c r="BA608"/>
  <c r="AO608"/>
  <c r="BA717"/>
  <c r="AO717"/>
  <c r="AP717"/>
  <c r="BF997"/>
  <c r="AU997"/>
  <c r="AT1084"/>
  <c r="BE1084"/>
  <c r="BB1068"/>
  <c r="AQ1068"/>
  <c r="AR1068"/>
  <c r="BC1068"/>
  <c r="BG1067"/>
  <c r="AV1067"/>
  <c r="AE1338"/>
  <c r="AQ1339"/>
  <c r="BB1339"/>
  <c r="BH1339"/>
  <c r="AW1339"/>
  <c r="BE1339"/>
  <c r="AT1339"/>
  <c r="AE1356"/>
  <c r="AQ1355"/>
  <c r="BB1355"/>
  <c r="BH1355"/>
  <c r="AW1355"/>
  <c r="AT1355"/>
  <c r="BE1355"/>
  <c r="AE1248"/>
  <c r="BD1247"/>
  <c r="AS1247"/>
  <c r="AU1247"/>
  <c r="BF1247"/>
  <c r="AT1247"/>
  <c r="BE1247"/>
  <c r="AW1187"/>
  <c r="BH1187"/>
  <c r="AR1187"/>
  <c r="BC1187"/>
  <c r="BC1186"/>
  <c r="AR1186"/>
  <c r="BD1186"/>
  <c r="AS1186"/>
  <c r="BA1150"/>
  <c r="AO1150"/>
  <c r="AP1150"/>
  <c r="BB1120"/>
  <c r="AQ1120"/>
  <c r="BC1120"/>
  <c r="AR1120"/>
  <c r="BD1119"/>
  <c r="AS1119"/>
  <c r="AU1119"/>
  <c r="BF1119"/>
  <c r="AP1177"/>
  <c r="BA1177"/>
  <c r="AO1177"/>
  <c r="BH1015"/>
  <c r="AW1015"/>
  <c r="AU1015"/>
  <c r="BF1015"/>
  <c r="BD1011"/>
  <c r="AS1011"/>
  <c r="AV1011"/>
  <c r="BG1011"/>
  <c r="BE1011"/>
  <c r="AT1011"/>
  <c r="AT974"/>
  <c r="BE974"/>
  <c r="BC974"/>
  <c r="AR974"/>
  <c r="BF1263"/>
  <c r="AU1263"/>
  <c r="BB1263"/>
  <c r="AQ1263"/>
  <c r="BH1263"/>
  <c r="AW1263"/>
  <c r="BB1264"/>
  <c r="AQ1264"/>
  <c r="BC1169"/>
  <c r="AR1169"/>
  <c r="BD1169"/>
  <c r="AS1169"/>
  <c r="BC1220"/>
  <c r="AR1220"/>
  <c r="AV1217"/>
  <c r="BG1217"/>
  <c r="BA1055"/>
  <c r="AP1055"/>
  <c r="AO1055"/>
  <c r="AT1112"/>
  <c r="BE1112"/>
  <c r="AS1112"/>
  <c r="BD1112"/>
  <c r="AV1109"/>
  <c r="BG1109"/>
  <c r="BH1109"/>
  <c r="AW1109"/>
  <c r="AT920"/>
  <c r="BE920"/>
  <c r="BF920"/>
  <c r="AU920"/>
  <c r="AP983"/>
  <c r="BA983"/>
  <c r="AO983"/>
  <c r="AE831"/>
  <c r="BB831"/>
  <c r="AQ831"/>
  <c r="BD832"/>
  <c r="AS832"/>
  <c r="AU832"/>
  <c r="BF832"/>
  <c r="BE832"/>
  <c r="AT832"/>
  <c r="AT769"/>
  <c r="BE769"/>
  <c r="BF769"/>
  <c r="AU769"/>
  <c r="AV770"/>
  <c r="BG770"/>
  <c r="AU770"/>
  <c r="BF770"/>
  <c r="BE844"/>
  <c r="AT844"/>
  <c r="AR844"/>
  <c r="BC844"/>
  <c r="BG843"/>
  <c r="AV843"/>
  <c r="AE707"/>
  <c r="AT707"/>
  <c r="BE707"/>
  <c r="AV706"/>
  <c r="BG706"/>
  <c r="BH706"/>
  <c r="AW706"/>
  <c r="AU706"/>
  <c r="BF706"/>
  <c r="AO813"/>
  <c r="BA813"/>
  <c r="AP813"/>
  <c r="AV524"/>
  <c r="BG524"/>
  <c r="BD524"/>
  <c r="AS524"/>
  <c r="BF524"/>
  <c r="AU524"/>
  <c r="BC1363"/>
  <c r="AR1363"/>
  <c r="AV1362"/>
  <c r="BG1362"/>
  <c r="BD1362"/>
  <c r="AS1362"/>
  <c r="AS1316"/>
  <c r="BD1316"/>
  <c r="AT1316"/>
  <c r="BE1316"/>
  <c r="AS1295"/>
  <c r="BD1295"/>
  <c r="BF1295"/>
  <c r="AU1295"/>
  <c r="AV1295"/>
  <c r="BG1295"/>
  <c r="BD1294"/>
  <c r="AS1294"/>
  <c r="AE1294"/>
  <c r="BB1203"/>
  <c r="AQ1203"/>
  <c r="AE1203"/>
  <c r="AQ1202"/>
  <c r="BB1202"/>
  <c r="BH1202"/>
  <c r="AW1202"/>
  <c r="BE1202"/>
  <c r="AT1202"/>
  <c r="BB1142"/>
  <c r="AQ1142"/>
  <c r="AR1142"/>
  <c r="BC1142"/>
  <c r="AU1141"/>
  <c r="BF1141"/>
  <c r="BG1141"/>
  <c r="AV1141"/>
  <c r="AE1226"/>
  <c r="AS1029"/>
  <c r="BD1029"/>
  <c r="AR1029"/>
  <c r="BC1029"/>
  <c r="BC1030"/>
  <c r="AR1030"/>
  <c r="AV1030"/>
  <c r="BG1030"/>
  <c r="AE1003"/>
  <c r="AR1003"/>
  <c r="BC1003"/>
  <c r="BC1004"/>
  <c r="AR1004"/>
  <c r="AE1004"/>
  <c r="BH1004"/>
  <c r="AW1004"/>
  <c r="BA1343"/>
  <c r="AP1343"/>
  <c r="AO1343"/>
  <c r="AS1271"/>
  <c r="BD1271"/>
  <c r="AW1271"/>
  <c r="BH1271"/>
  <c r="AV1271"/>
  <c r="BG1271"/>
  <c r="AS1086"/>
  <c r="BD1086"/>
  <c r="AE1086"/>
  <c r="AP1077"/>
  <c r="BA1077"/>
  <c r="AO1077"/>
  <c r="AS1070"/>
  <c r="BD1070"/>
  <c r="BE1070"/>
  <c r="AT1070"/>
  <c r="AU1069"/>
  <c r="BF1069"/>
  <c r="BC1069"/>
  <c r="AR1069"/>
  <c r="BA1043"/>
  <c r="AO1043"/>
  <c r="AP1043"/>
  <c r="AS1340"/>
  <c r="BD1340"/>
  <c r="AT1340"/>
  <c r="BE1340"/>
  <c r="AQ1334"/>
  <c r="BB1334"/>
  <c r="BC1334"/>
  <c r="AR1334"/>
  <c r="AS1358"/>
  <c r="BD1358"/>
  <c r="BF1358"/>
  <c r="AU1358"/>
  <c r="AV1358"/>
  <c r="BG1358"/>
  <c r="BD1357"/>
  <c r="AS1357"/>
  <c r="AE1357"/>
  <c r="AW1250"/>
  <c r="BH1250"/>
  <c r="AE1250"/>
  <c r="BD1249"/>
  <c r="AS1249"/>
  <c r="AU1249"/>
  <c r="BF1249"/>
  <c r="AT1249"/>
  <c r="BE1249"/>
  <c r="BF1181"/>
  <c r="AU1181"/>
  <c r="AP1253"/>
  <c r="BA1253"/>
  <c r="AO1253"/>
  <c r="BB1122"/>
  <c r="AQ1122"/>
  <c r="BC1122"/>
  <c r="AR1122"/>
  <c r="BD1121"/>
  <c r="AS1121"/>
  <c r="AU1121"/>
  <c r="BF1121"/>
  <c r="BB1014"/>
  <c r="AQ1014"/>
  <c r="BE1014"/>
  <c r="AT1014"/>
  <c r="BB1010"/>
  <c r="AQ1010"/>
  <c r="BG1010"/>
  <c r="AV1010"/>
  <c r="AT976"/>
  <c r="BE976"/>
  <c r="BC976"/>
  <c r="AR976"/>
  <c r="BD975"/>
  <c r="AS975"/>
  <c r="AU975"/>
  <c r="BF975"/>
  <c r="BC1265"/>
  <c r="AR1265"/>
  <c r="BB1265"/>
  <c r="AQ1265"/>
  <c r="BH1265"/>
  <c r="AW1265"/>
  <c r="BB1268"/>
  <c r="AQ1268"/>
  <c r="BB1164"/>
  <c r="AQ1164"/>
  <c r="AS1164"/>
  <c r="BD1164"/>
  <c r="BG1163"/>
  <c r="AV1163"/>
  <c r="AV1219"/>
  <c r="BG1219"/>
  <c r="AT1114"/>
  <c r="BE1114"/>
  <c r="AS1114"/>
  <c r="BD1114"/>
  <c r="AV1115"/>
  <c r="BG1115"/>
  <c r="BH1115"/>
  <c r="AW1115"/>
  <c r="AP1106"/>
  <c r="BA1106"/>
  <c r="AO1106"/>
  <c r="AT922"/>
  <c r="BE922"/>
  <c r="BF922"/>
  <c r="AU922"/>
  <c r="AV921"/>
  <c r="BG921"/>
  <c r="AU921"/>
  <c r="BF921"/>
  <c r="AE833"/>
  <c r="BB833"/>
  <c r="AQ833"/>
  <c r="BD836"/>
  <c r="AS836"/>
  <c r="AU836"/>
  <c r="BF836"/>
  <c r="BE836"/>
  <c r="AT836"/>
  <c r="BG771"/>
  <c r="AV771"/>
  <c r="AS771"/>
  <c r="BD771"/>
  <c r="AE768"/>
  <c r="BH768"/>
  <c r="AW768"/>
  <c r="BG845"/>
  <c r="AV845"/>
  <c r="AE709"/>
  <c r="AT709"/>
  <c r="BE709"/>
  <c r="AV708"/>
  <c r="BG708"/>
  <c r="BH708"/>
  <c r="AW708"/>
  <c r="AU708"/>
  <c r="BF708"/>
  <c r="BE526"/>
  <c r="AT526"/>
  <c r="BB526"/>
  <c r="AQ526"/>
  <c r="AT525"/>
  <c r="BE525"/>
  <c r="AT1365"/>
  <c r="BE1365"/>
  <c r="BF1365"/>
  <c r="AU1365"/>
  <c r="AR1366"/>
  <c r="BC1366"/>
  <c r="AU1366"/>
  <c r="BF1366"/>
  <c r="AP1311"/>
  <c r="BA1311"/>
  <c r="AO1311"/>
  <c r="BB1318"/>
  <c r="AQ1318"/>
  <c r="BC1318"/>
  <c r="AR1318"/>
  <c r="BH1317"/>
  <c r="AW1317"/>
  <c r="BG1317"/>
  <c r="AV1317"/>
  <c r="AW1289"/>
  <c r="BH1289"/>
  <c r="AE1289"/>
  <c r="BF1205"/>
  <c r="AU1205"/>
  <c r="AS1205"/>
  <c r="BD1205"/>
  <c r="AV1205"/>
  <c r="BG1205"/>
  <c r="AE1204"/>
  <c r="AS1136"/>
  <c r="BD1136"/>
  <c r="AT1136"/>
  <c r="BE1136"/>
  <c r="BB1228"/>
  <c r="AQ1228"/>
  <c r="BC1228"/>
  <c r="AR1228"/>
  <c r="BG1231"/>
  <c r="AV1231"/>
  <c r="AU1231"/>
  <c r="BF1231"/>
  <c r="AW1031"/>
  <c r="BH1031"/>
  <c r="BF1031"/>
  <c r="AU1031"/>
  <c r="AQ1032"/>
  <c r="BB1032"/>
  <c r="AV1005"/>
  <c r="BG1005"/>
  <c r="BG1002"/>
  <c r="AV1002"/>
  <c r="AT1002"/>
  <c r="BE1002"/>
  <c r="AP1325"/>
  <c r="BA1325"/>
  <c r="AO1325"/>
  <c r="BB1273"/>
  <c r="AQ1273"/>
  <c r="BC1273"/>
  <c r="AR1273"/>
  <c r="BG1274"/>
  <c r="AV1274"/>
  <c r="AU1274"/>
  <c r="BF1274"/>
  <c r="BE1083"/>
  <c r="AT1083"/>
  <c r="AQ1087"/>
  <c r="BB1087"/>
  <c r="BC1087"/>
  <c r="AR1087"/>
  <c r="AW1064"/>
  <c r="BH1064"/>
  <c r="BF1064"/>
  <c r="AU1064"/>
  <c r="AV1064"/>
  <c r="BG1064"/>
  <c r="BA1172"/>
  <c r="AO1172"/>
  <c r="AP1172"/>
  <c r="BB1336"/>
  <c r="AQ1336"/>
  <c r="BC1336"/>
  <c r="AR1336"/>
  <c r="AP1327"/>
  <c r="BA1327"/>
  <c r="AO1327"/>
  <c r="AS1352"/>
  <c r="BD1352"/>
  <c r="BE1352"/>
  <c r="AT1352"/>
  <c r="BF1244"/>
  <c r="AU1244"/>
  <c r="BC1244"/>
  <c r="AR1244"/>
  <c r="BB1183"/>
  <c r="AQ1183"/>
  <c r="AS1183"/>
  <c r="BD1183"/>
  <c r="BG1182"/>
  <c r="AV1182"/>
  <c r="BB1124"/>
  <c r="AQ1124"/>
  <c r="BC1124"/>
  <c r="AR1124"/>
  <c r="BD1123"/>
  <c r="AS1123"/>
  <c r="AU1123"/>
  <c r="BF1123"/>
  <c r="BF1016"/>
  <c r="AU1016"/>
  <c r="BC1016"/>
  <c r="AR1016"/>
  <c r="AE1012"/>
  <c r="AS1012"/>
  <c r="BD1012"/>
  <c r="BB978"/>
  <c r="AQ978"/>
  <c r="AS978"/>
  <c r="BD978"/>
  <c r="BD977"/>
  <c r="AS977"/>
  <c r="AV977"/>
  <c r="BG977"/>
  <c r="BE977"/>
  <c r="AT977"/>
  <c r="AE1267"/>
  <c r="BB1267"/>
  <c r="AQ1267"/>
  <c r="BH1267"/>
  <c r="AW1267"/>
  <c r="BB1266"/>
  <c r="AQ1266"/>
  <c r="BB1166"/>
  <c r="AQ1166"/>
  <c r="AS1166"/>
  <c r="BD1166"/>
  <c r="BG1165"/>
  <c r="AV1165"/>
  <c r="AP1259"/>
  <c r="BA1259"/>
  <c r="AO1259"/>
  <c r="BF1222"/>
  <c r="AU1222"/>
  <c r="AV1221"/>
  <c r="BG1221"/>
  <c r="AR1221"/>
  <c r="BC1221"/>
  <c r="BD1113"/>
  <c r="AS1113"/>
  <c r="BE1113"/>
  <c r="AT1113"/>
  <c r="AU1113"/>
  <c r="BF1113"/>
  <c r="AE924"/>
  <c r="BF924"/>
  <c r="AU924"/>
  <c r="AV923"/>
  <c r="BG923"/>
  <c r="AU923"/>
  <c r="BF923"/>
  <c r="AE835"/>
  <c r="BB835"/>
  <c r="AQ835"/>
  <c r="BD830"/>
  <c r="AS830"/>
  <c r="AU830"/>
  <c r="BF830"/>
  <c r="BE830"/>
  <c r="AT830"/>
  <c r="BG773"/>
  <c r="AV773"/>
  <c r="AS773"/>
  <c r="BD773"/>
  <c r="AE772"/>
  <c r="BH772"/>
  <c r="AW772"/>
  <c r="BF840"/>
  <c r="AU840"/>
  <c r="BC839"/>
  <c r="AR839"/>
  <c r="AQ839"/>
  <c r="BB839"/>
  <c r="AV710"/>
  <c r="BG710"/>
  <c r="BH710"/>
  <c r="AW710"/>
  <c r="AU710"/>
  <c r="BF710"/>
  <c r="AW528"/>
  <c r="BH528"/>
  <c r="BF527"/>
  <c r="AU527"/>
  <c r="BG527"/>
  <c r="AV527"/>
  <c r="AE1367"/>
  <c r="BB1367"/>
  <c r="AQ1367"/>
  <c r="AW1367"/>
  <c r="BH1367"/>
  <c r="BE1364"/>
  <c r="AT1364"/>
  <c r="AQ1364"/>
  <c r="BB1364"/>
  <c r="AS1320"/>
  <c r="BD1320"/>
  <c r="BF1320"/>
  <c r="AU1320"/>
  <c r="AV1320"/>
  <c r="BG1320"/>
  <c r="AU1319"/>
  <c r="BF1319"/>
  <c r="AE1319"/>
  <c r="BB1291"/>
  <c r="AQ1291"/>
  <c r="AR1291"/>
  <c r="BC1291"/>
  <c r="BG1290"/>
  <c r="AV1290"/>
  <c r="BA1155"/>
  <c r="AO1155"/>
  <c r="AP1155"/>
  <c r="BF1199"/>
  <c r="AU1199"/>
  <c r="AS1199"/>
  <c r="BD1199"/>
  <c r="AV1199"/>
  <c r="BG1199"/>
  <c r="AP1127"/>
  <c r="BA1127"/>
  <c r="AO1127"/>
  <c r="AW1138"/>
  <c r="BH1138"/>
  <c r="AE1138"/>
  <c r="BD1137"/>
  <c r="AS1137"/>
  <c r="AQ1137"/>
  <c r="BB1137"/>
  <c r="AT1137"/>
  <c r="BE1137"/>
  <c r="AE1230"/>
  <c r="AW1230"/>
  <c r="BH1230"/>
  <c r="AV1230"/>
  <c r="BG1230"/>
  <c r="BC1227"/>
  <c r="AR1227"/>
  <c r="AE1227"/>
  <c r="BF1033"/>
  <c r="AU1033"/>
  <c r="AQ1034"/>
  <c r="BB1034"/>
  <c r="BE1007"/>
  <c r="AT1007"/>
  <c r="AW1007"/>
  <c r="BH1007"/>
  <c r="BF1007"/>
  <c r="AU1007"/>
  <c r="AU1006"/>
  <c r="BF1006"/>
  <c r="BD1006"/>
  <c r="AS1006"/>
  <c r="AS1275"/>
  <c r="BD1275"/>
  <c r="AW1275"/>
  <c r="BH1275"/>
  <c r="AV1275"/>
  <c r="BG1275"/>
  <c r="AR1272"/>
  <c r="BC1272"/>
  <c r="AE1272"/>
  <c r="AW1085"/>
  <c r="BH1085"/>
  <c r="AE1085"/>
  <c r="AU1082"/>
  <c r="BF1082"/>
  <c r="BH1082"/>
  <c r="AW1082"/>
  <c r="AT1082"/>
  <c r="BE1082"/>
  <c r="BB1066"/>
  <c r="AQ1066"/>
  <c r="AR1066"/>
  <c r="BC1066"/>
  <c r="BG1065"/>
  <c r="AV1065"/>
  <c r="AW1335"/>
  <c r="BH1335"/>
  <c r="AE1335"/>
  <c r="BG1337"/>
  <c r="AV1337"/>
  <c r="BH1337"/>
  <c r="AW1337"/>
  <c r="BE1337"/>
  <c r="AT1337"/>
  <c r="BB1354"/>
  <c r="AQ1354"/>
  <c r="AR1354"/>
  <c r="BC1354"/>
  <c r="BG1353"/>
  <c r="AV1353"/>
  <c r="BF1246"/>
  <c r="AU1246"/>
  <c r="BC1246"/>
  <c r="AR1246"/>
  <c r="BG1245"/>
  <c r="AV1245"/>
  <c r="BF1185"/>
  <c r="AU1185"/>
  <c r="AU1184"/>
  <c r="BF1184"/>
  <c r="AQ1184"/>
  <c r="BB1184"/>
  <c r="AT1184"/>
  <c r="BE1184"/>
  <c r="AP1190"/>
  <c r="BA1190"/>
  <c r="AO1190"/>
  <c r="BF1118"/>
  <c r="AU1118"/>
  <c r="AW1118"/>
  <c r="BH1118"/>
  <c r="AV1118"/>
  <c r="BG1118"/>
  <c r="BH1013"/>
  <c r="AW1013"/>
  <c r="AT1013"/>
  <c r="BE1013"/>
  <c r="AT980"/>
  <c r="BE980"/>
  <c r="BC980"/>
  <c r="AR980"/>
  <c r="BH979"/>
  <c r="AW979"/>
  <c r="AU979"/>
  <c r="BF979"/>
  <c r="AV1262"/>
  <c r="BG1262"/>
  <c r="BE1262"/>
  <c r="AT1262"/>
  <c r="AU1262"/>
  <c r="BF1262"/>
  <c r="AW1168"/>
  <c r="BH1168"/>
  <c r="AR1168"/>
  <c r="BC1168"/>
  <c r="BC1167"/>
  <c r="AR1167"/>
  <c r="BD1167"/>
  <c r="AS1167"/>
  <c r="AS1218"/>
  <c r="BD1218"/>
  <c r="BE1218"/>
  <c r="AT1218"/>
  <c r="AE1223"/>
  <c r="AR1223"/>
  <c r="BC1223"/>
  <c r="AE1110"/>
  <c r="BG1110"/>
  <c r="AV1110"/>
  <c r="BD1111"/>
  <c r="AS1111"/>
  <c r="BE1111"/>
  <c r="AT1111"/>
  <c r="AU1111"/>
  <c r="BF1111"/>
  <c r="BC926"/>
  <c r="AR926"/>
  <c r="AV925"/>
  <c r="BG925"/>
  <c r="BD925"/>
  <c r="AS925"/>
  <c r="AP895"/>
  <c r="BA895"/>
  <c r="AO895"/>
  <c r="BG834"/>
  <c r="AV834"/>
  <c r="BH834"/>
  <c r="AW834"/>
  <c r="BG767"/>
  <c r="AV767"/>
  <c r="AS767"/>
  <c r="BD767"/>
  <c r="BF842"/>
  <c r="AU842"/>
  <c r="BH841"/>
  <c r="AW841"/>
  <c r="AQ841"/>
  <c r="BB841"/>
  <c r="BF705"/>
  <c r="AU705"/>
  <c r="BG705"/>
  <c r="AV705"/>
  <c r="BH705"/>
  <c r="AW705"/>
  <c r="AR704"/>
  <c r="BC704"/>
  <c r="BB704"/>
  <c r="AQ704"/>
  <c r="AP812"/>
  <c r="BA812"/>
  <c r="AO812"/>
  <c r="AE530"/>
  <c r="AR530"/>
  <c r="BC530"/>
  <c r="AE529"/>
  <c r="BB529"/>
  <c r="AQ529"/>
  <c r="BH529"/>
  <c r="AW529"/>
  <c r="AW534"/>
  <c r="BH534"/>
  <c r="BB534"/>
  <c r="AQ534"/>
  <c r="BC533"/>
  <c r="AR533"/>
  <c r="BE930"/>
  <c r="AT930"/>
  <c r="AU929"/>
  <c r="BF929"/>
  <c r="BC929"/>
  <c r="AR929"/>
  <c r="AS869"/>
  <c r="BD869"/>
  <c r="BF869"/>
  <c r="AU869"/>
  <c r="AV869"/>
  <c r="BG869"/>
  <c r="BD868"/>
  <c r="AS868"/>
  <c r="AE868"/>
  <c r="AS960"/>
  <c r="BD960"/>
  <c r="BE960"/>
  <c r="AT960"/>
  <c r="AV960"/>
  <c r="BG960"/>
  <c r="BE959"/>
  <c r="AT959"/>
  <c r="AQ959"/>
  <c r="BB959"/>
  <c r="BB790"/>
  <c r="AQ790"/>
  <c r="AS790"/>
  <c r="BD790"/>
  <c r="AU789"/>
  <c r="BF789"/>
  <c r="AV789"/>
  <c r="BG789"/>
  <c r="AT762"/>
  <c r="BE762"/>
  <c r="BB762"/>
  <c r="AQ762"/>
  <c r="AW762"/>
  <c r="BH762"/>
  <c r="BE759"/>
  <c r="AT759"/>
  <c r="AQ759"/>
  <c r="BB759"/>
  <c r="AS861"/>
  <c r="BD861"/>
  <c r="BF861"/>
  <c r="AU861"/>
  <c r="AV861"/>
  <c r="BG861"/>
  <c r="AE860"/>
  <c r="AP818"/>
  <c r="BA818"/>
  <c r="AO818"/>
  <c r="BB808"/>
  <c r="AQ808"/>
  <c r="AE808"/>
  <c r="BH807"/>
  <c r="AW807"/>
  <c r="BD807"/>
  <c r="AS807"/>
  <c r="AT807"/>
  <c r="BE807"/>
  <c r="AP1102"/>
  <c r="BA1102"/>
  <c r="AO1102"/>
  <c r="BB995"/>
  <c r="AQ995"/>
  <c r="BG995"/>
  <c r="AV995"/>
  <c r="AR994"/>
  <c r="BC994"/>
  <c r="AE994"/>
  <c r="AS949"/>
  <c r="BD949"/>
  <c r="BF949"/>
  <c r="AU949"/>
  <c r="AV949"/>
  <c r="BG949"/>
  <c r="BD948"/>
  <c r="AS948"/>
  <c r="AE948"/>
  <c r="AW1052"/>
  <c r="BH1052"/>
  <c r="BG1052"/>
  <c r="AV1052"/>
  <c r="BG1051"/>
  <c r="AV1051"/>
  <c r="AE1051"/>
  <c r="AT749"/>
  <c r="BE749"/>
  <c r="BF749"/>
  <c r="AU749"/>
  <c r="AE744"/>
  <c r="AW744"/>
  <c r="BH744"/>
  <c r="BF744"/>
  <c r="AU744"/>
  <c r="AQ745"/>
  <c r="BB745"/>
  <c r="BD745"/>
  <c r="AS745"/>
  <c r="AO817"/>
  <c r="BA817"/>
  <c r="AP817"/>
  <c r="BH697"/>
  <c r="AW697"/>
  <c r="AQ697"/>
  <c r="BB697"/>
  <c r="BG700"/>
  <c r="AV700"/>
  <c r="AE723"/>
  <c r="BG723"/>
  <c r="AV723"/>
  <c r="BD724"/>
  <c r="AS724"/>
  <c r="BE724"/>
  <c r="AT724"/>
  <c r="AU724"/>
  <c r="BF724"/>
  <c r="BE536"/>
  <c r="AT536"/>
  <c r="BB536"/>
  <c r="AQ536"/>
  <c r="AU539"/>
  <c r="BF539"/>
  <c r="AP1025"/>
  <c r="BA1025"/>
  <c r="AO1025"/>
  <c r="AW932"/>
  <c r="BH932"/>
  <c r="BE932"/>
  <c r="AT932"/>
  <c r="AU931"/>
  <c r="BF931"/>
  <c r="BC931"/>
  <c r="AR931"/>
  <c r="AS871"/>
  <c r="BD871"/>
  <c r="BF871"/>
  <c r="AU871"/>
  <c r="AV871"/>
  <c r="BG871"/>
  <c r="BD870"/>
  <c r="AS870"/>
  <c r="AE870"/>
  <c r="AP970"/>
  <c r="BA970"/>
  <c r="AO970"/>
  <c r="BF962"/>
  <c r="AU962"/>
  <c r="AW962"/>
  <c r="BH962"/>
  <c r="AQ961"/>
  <c r="BB961"/>
  <c r="BC961"/>
  <c r="AR961"/>
  <c r="BA988"/>
  <c r="AO988"/>
  <c r="AP988"/>
  <c r="BC791"/>
  <c r="AR791"/>
  <c r="BD791"/>
  <c r="AS791"/>
  <c r="BG764"/>
  <c r="AV764"/>
  <c r="AS764"/>
  <c r="BD764"/>
  <c r="AE763"/>
  <c r="BH763"/>
  <c r="AW763"/>
  <c r="BE863"/>
  <c r="AT863"/>
  <c r="AQ862"/>
  <c r="BB862"/>
  <c r="BC862"/>
  <c r="AR862"/>
  <c r="BG809"/>
  <c r="AV809"/>
  <c r="AO1103"/>
  <c r="BA1103"/>
  <c r="AP1103"/>
  <c r="AT997"/>
  <c r="BE997"/>
  <c r="BG1292"/>
  <c r="AV1292"/>
  <c r="BB1201"/>
  <c r="AQ1201"/>
  <c r="AE1201"/>
  <c r="AQ1200"/>
  <c r="BB1200"/>
  <c r="BH1200"/>
  <c r="AW1200"/>
  <c r="BE1200"/>
  <c r="AT1200"/>
  <c r="BB1140"/>
  <c r="AQ1140"/>
  <c r="BC1140"/>
  <c r="AR1140"/>
  <c r="BH1139"/>
  <c r="AW1139"/>
  <c r="BG1139"/>
  <c r="AV1139"/>
  <c r="BB1232"/>
  <c r="AQ1232"/>
  <c r="BC1232"/>
  <c r="AR1232"/>
  <c r="BD1229"/>
  <c r="AS1229"/>
  <c r="AU1229"/>
  <c r="BF1229"/>
  <c r="BH1028"/>
  <c r="AW1028"/>
  <c r="AE1028"/>
  <c r="BE1001"/>
  <c r="AT1001"/>
  <c r="AW1001"/>
  <c r="BH1001"/>
  <c r="BF1001"/>
  <c r="AU1001"/>
  <c r="BF1277"/>
  <c r="AU1277"/>
  <c r="AW1277"/>
  <c r="BH1277"/>
  <c r="AV1277"/>
  <c r="BG1277"/>
  <c r="AR1276"/>
  <c r="BC1276"/>
  <c r="AE1276"/>
  <c r="AS1088"/>
  <c r="BD1088"/>
  <c r="BE1088"/>
  <c r="AT1088"/>
  <c r="AV1088"/>
  <c r="BG1088"/>
  <c r="BD1084"/>
  <c r="AS1084"/>
  <c r="AE1084"/>
  <c r="BE1068"/>
  <c r="AT1068"/>
  <c r="AQ1067"/>
  <c r="BB1067"/>
  <c r="BC1067"/>
  <c r="AR1067"/>
  <c r="BF1338"/>
  <c r="AU1338"/>
  <c r="AW1338"/>
  <c r="BH1338"/>
  <c r="AV1338"/>
  <c r="BG1338"/>
  <c r="AR1339"/>
  <c r="BC1339"/>
  <c r="AE1339"/>
  <c r="AS1356"/>
  <c r="BD1356"/>
  <c r="BF1356"/>
  <c r="AU1356"/>
  <c r="AV1356"/>
  <c r="BG1356"/>
  <c r="BD1355"/>
  <c r="AS1355"/>
  <c r="AE1355"/>
  <c r="AW1248"/>
  <c r="BH1248"/>
  <c r="BB1248"/>
  <c r="AQ1248"/>
  <c r="BG1248"/>
  <c r="AV1248"/>
  <c r="AQ1247"/>
  <c r="BB1247"/>
  <c r="AE1247"/>
  <c r="BB1187"/>
  <c r="AQ1187"/>
  <c r="AS1187"/>
  <c r="BD1187"/>
  <c r="BG1186"/>
  <c r="AV1186"/>
  <c r="AS1120"/>
  <c r="BD1120"/>
  <c r="BE1120"/>
  <c r="AT1120"/>
  <c r="AQ1119"/>
  <c r="BB1119"/>
  <c r="BA1178"/>
  <c r="AO1178"/>
  <c r="AP1178"/>
  <c r="BC1015"/>
  <c r="AR1015"/>
  <c r="AT1015"/>
  <c r="BE1015"/>
  <c r="AR1011"/>
  <c r="BC1011"/>
  <c r="AE1011"/>
  <c r="AE974"/>
  <c r="AW974"/>
  <c r="BH974"/>
  <c r="AT1263"/>
  <c r="BE1263"/>
  <c r="AS1263"/>
  <c r="BD1263"/>
  <c r="AE1264"/>
  <c r="AW1264"/>
  <c r="BH1264"/>
  <c r="BG1169"/>
  <c r="AV1169"/>
  <c r="AS1220"/>
  <c r="BD1220"/>
  <c r="AT1220"/>
  <c r="BE1220"/>
  <c r="AQ1217"/>
  <c r="BB1217"/>
  <c r="AR1217"/>
  <c r="BC1217"/>
  <c r="AU1112"/>
  <c r="BF1112"/>
  <c r="AE1109"/>
  <c r="AR1109"/>
  <c r="BC1109"/>
  <c r="AE920"/>
  <c r="BB920"/>
  <c r="AQ920"/>
  <c r="AW920"/>
  <c r="BH920"/>
  <c r="AS831"/>
  <c r="BD831"/>
  <c r="BE831"/>
  <c r="AT831"/>
  <c r="AV831"/>
  <c r="BG831"/>
  <c r="AE832"/>
  <c r="AE769"/>
  <c r="BB769"/>
  <c r="AQ769"/>
  <c r="AW769"/>
  <c r="BH769"/>
  <c r="BE770"/>
  <c r="AT770"/>
  <c r="AQ770"/>
  <c r="BB770"/>
  <c r="AP941"/>
  <c r="BA941"/>
  <c r="AO941"/>
  <c r="BF844"/>
  <c r="AU844"/>
  <c r="BC843"/>
  <c r="AR843"/>
  <c r="AQ843"/>
  <c r="BB843"/>
  <c r="BF707"/>
  <c r="AU707"/>
  <c r="BG707"/>
  <c r="AV707"/>
  <c r="BH707"/>
  <c r="AW707"/>
  <c r="AR706"/>
  <c r="BC706"/>
  <c r="BB706"/>
  <c r="AQ706"/>
  <c r="BA881"/>
  <c r="AP881"/>
  <c r="AO881"/>
  <c r="BE524"/>
  <c r="AT524"/>
  <c r="BB524"/>
  <c r="AQ524"/>
  <c r="BA683"/>
  <c r="AO683"/>
  <c r="AP683"/>
  <c r="AT1363"/>
  <c r="BE1363"/>
  <c r="BF1363"/>
  <c r="AU1363"/>
  <c r="AR1362"/>
  <c r="BC1362"/>
  <c r="AU1362"/>
  <c r="BF1362"/>
  <c r="AW1316"/>
  <c r="BH1316"/>
  <c r="AE1316"/>
  <c r="BB1295"/>
  <c r="AQ1295"/>
  <c r="AR1295"/>
  <c r="BC1295"/>
  <c r="BG1294"/>
  <c r="AV1294"/>
  <c r="BF1203"/>
  <c r="AU1203"/>
  <c r="AS1203"/>
  <c r="BD1203"/>
  <c r="AV1203"/>
  <c r="BG1203"/>
  <c r="AE1202"/>
  <c r="AS1142"/>
  <c r="BD1142"/>
  <c r="BE1142"/>
  <c r="AT1142"/>
  <c r="BC1141"/>
  <c r="AR1141"/>
  <c r="BF1226"/>
  <c r="AU1226"/>
  <c r="AW1226"/>
  <c r="BH1226"/>
  <c r="AV1226"/>
  <c r="BG1226"/>
  <c r="AP1173"/>
  <c r="BA1173"/>
  <c r="AO1173"/>
  <c r="AT1029"/>
  <c r="BE1029"/>
  <c r="BF1029"/>
  <c r="AU1029"/>
  <c r="BD1030"/>
  <c r="AS1030"/>
  <c r="AQ1030"/>
  <c r="BB1030"/>
  <c r="BE1003"/>
  <c r="AT1003"/>
  <c r="AW1003"/>
  <c r="BH1003"/>
  <c r="BF1003"/>
  <c r="AU1003"/>
  <c r="AU1004"/>
  <c r="BF1004"/>
  <c r="BD1004"/>
  <c r="AS1004"/>
  <c r="BB1271"/>
  <c r="AQ1271"/>
  <c r="BC1271"/>
  <c r="AR1271"/>
  <c r="BA1157"/>
  <c r="AO1157"/>
  <c r="AP1157"/>
  <c r="BA1256"/>
  <c r="AP1256"/>
  <c r="AO1256"/>
  <c r="AV1086"/>
  <c r="BG1086"/>
  <c r="AW1070"/>
  <c r="BH1070"/>
  <c r="AE1070"/>
  <c r="AQ1069"/>
  <c r="BB1069"/>
  <c r="BH1069"/>
  <c r="AW1069"/>
  <c r="AT1069"/>
  <c r="BE1069"/>
  <c r="BF1340"/>
  <c r="AU1340"/>
  <c r="AU1334"/>
  <c r="BF1334"/>
  <c r="BH1334"/>
  <c r="AW1334"/>
  <c r="AT1334"/>
  <c r="BE1334"/>
  <c r="BB1358"/>
  <c r="AQ1358"/>
  <c r="AR1358"/>
  <c r="BC1358"/>
  <c r="BG1357"/>
  <c r="AV1357"/>
  <c r="BB1250"/>
  <c r="AQ1250"/>
  <c r="BG1250"/>
  <c r="AV1250"/>
  <c r="AQ1249"/>
  <c r="BB1249"/>
  <c r="AE1249"/>
  <c r="BE1181"/>
  <c r="AT1181"/>
  <c r="AE1181"/>
  <c r="BG1181"/>
  <c r="AV1181"/>
  <c r="AP1236"/>
  <c r="BA1236"/>
  <c r="AO1236"/>
  <c r="BA1237"/>
  <c r="AP1237"/>
  <c r="AO1237"/>
  <c r="AS1122"/>
  <c r="BD1122"/>
  <c r="BE1122"/>
  <c r="AT1122"/>
  <c r="AQ1121"/>
  <c r="BB1121"/>
  <c r="AW1014"/>
  <c r="BH1014"/>
  <c r="BG1014"/>
  <c r="AV1014"/>
  <c r="AT1010"/>
  <c r="BE1010"/>
  <c r="BC1010"/>
  <c r="AR1010"/>
  <c r="AE976"/>
  <c r="AW976"/>
  <c r="BH976"/>
  <c r="AQ975"/>
  <c r="BB975"/>
  <c r="AT1265"/>
  <c r="BE1265"/>
  <c r="AS1265"/>
  <c r="BD1265"/>
  <c r="AV1268"/>
  <c r="BG1268"/>
  <c r="BH1268"/>
  <c r="AW1268"/>
  <c r="BF1164"/>
  <c r="AU1164"/>
  <c r="AU1163"/>
  <c r="BF1163"/>
  <c r="AQ1163"/>
  <c r="BB1163"/>
  <c r="AT1163"/>
  <c r="BE1163"/>
  <c r="AQ1219"/>
  <c r="BB1219"/>
  <c r="AR1219"/>
  <c r="BC1219"/>
  <c r="BA1235"/>
  <c r="AP1235"/>
  <c r="AO1235"/>
  <c r="BF1114"/>
  <c r="AU1114"/>
  <c r="AE1115"/>
  <c r="AR1115"/>
  <c r="BC1115"/>
  <c r="AE922"/>
  <c r="BB922"/>
  <c r="AQ922"/>
  <c r="AW922"/>
  <c r="BH922"/>
  <c r="BE921"/>
  <c r="AT921"/>
  <c r="AQ921"/>
  <c r="BB921"/>
  <c r="AS833"/>
  <c r="BD833"/>
  <c r="BE833"/>
  <c r="AT833"/>
  <c r="AV833"/>
  <c r="BG833"/>
  <c r="AE836"/>
  <c r="BC771"/>
  <c r="AR771"/>
  <c r="AR768"/>
  <c r="BC768"/>
  <c r="BD768"/>
  <c r="AS768"/>
  <c r="BH845"/>
  <c r="AW845"/>
  <c r="AQ845"/>
  <c r="BB845"/>
  <c r="BF709"/>
  <c r="AU709"/>
  <c r="BG709"/>
  <c r="AV709"/>
  <c r="BH709"/>
  <c r="AW709"/>
  <c r="AR708"/>
  <c r="BC708"/>
  <c r="BB708"/>
  <c r="AQ708"/>
  <c r="AW526"/>
  <c r="BH526"/>
  <c r="BF525"/>
  <c r="AU525"/>
  <c r="BG525"/>
  <c r="AV525"/>
  <c r="AE1365"/>
  <c r="BB1365"/>
  <c r="AQ1365"/>
  <c r="AW1365"/>
  <c r="BH1365"/>
  <c r="BE1366"/>
  <c r="AT1366"/>
  <c r="AQ1366"/>
  <c r="BB1366"/>
  <c r="BA1349"/>
  <c r="AP1349"/>
  <c r="AO1349"/>
  <c r="AS1318"/>
  <c r="BD1318"/>
  <c r="AT1318"/>
  <c r="BE1318"/>
  <c r="BC1317"/>
  <c r="AR1317"/>
  <c r="AS1289"/>
  <c r="BD1289"/>
  <c r="BF1289"/>
  <c r="AU1289"/>
  <c r="AV1289"/>
  <c r="BG1289"/>
  <c r="AW1205"/>
  <c r="BH1205"/>
  <c r="AR1205"/>
  <c r="BC1205"/>
  <c r="BD1204"/>
  <c r="AS1204"/>
  <c r="AV1204"/>
  <c r="BG1204"/>
  <c r="AE1136"/>
  <c r="BF1228"/>
  <c r="AU1228"/>
  <c r="BE1228"/>
  <c r="AT1228"/>
  <c r="AQ1231"/>
  <c r="BB1231"/>
  <c r="BA1037"/>
  <c r="AO1037"/>
  <c r="AP1037"/>
  <c r="AE1031"/>
  <c r="BH1032"/>
  <c r="AW1032"/>
  <c r="BC1032"/>
  <c r="AR1032"/>
  <c r="AT1032"/>
  <c r="BE1032"/>
  <c r="AE1005"/>
  <c r="AR1005"/>
  <c r="BC1005"/>
  <c r="BC1002"/>
  <c r="AR1002"/>
  <c r="AE1002"/>
  <c r="BH1002"/>
  <c r="AW1002"/>
  <c r="AP1300"/>
  <c r="BA1300"/>
  <c r="AO1300"/>
  <c r="AS1273"/>
  <c r="BD1273"/>
  <c r="BE1273"/>
  <c r="AT1273"/>
  <c r="AQ1274"/>
  <c r="BB1274"/>
  <c r="AS1083"/>
  <c r="BD1083"/>
  <c r="AE1083"/>
  <c r="BD1087"/>
  <c r="AS1087"/>
  <c r="AU1087"/>
  <c r="BF1087"/>
  <c r="BE1087"/>
  <c r="AT1087"/>
  <c r="BA1192"/>
  <c r="AP1192"/>
  <c r="AO1192"/>
  <c r="BB1064"/>
  <c r="AQ1064"/>
  <c r="AR1064"/>
  <c r="BC1064"/>
  <c r="BF1336"/>
  <c r="AU1336"/>
  <c r="AW1336"/>
  <c r="BH1336"/>
  <c r="BE1336"/>
  <c r="AT1336"/>
  <c r="AE1352"/>
  <c r="AS1244"/>
  <c r="BD1244"/>
  <c r="AT1244"/>
  <c r="BE1244"/>
  <c r="BF1183"/>
  <c r="AU1183"/>
  <c r="AU1182"/>
  <c r="BF1182"/>
  <c r="AQ1182"/>
  <c r="BB1182"/>
  <c r="AT1182"/>
  <c r="BE1182"/>
  <c r="AS1124"/>
  <c r="BD1124"/>
  <c r="BE1124"/>
  <c r="AT1124"/>
  <c r="AQ1123"/>
  <c r="BB1123"/>
  <c r="AS1016"/>
  <c r="BD1016"/>
  <c r="AW1012"/>
  <c r="BH1012"/>
  <c r="BE1012"/>
  <c r="AT1012"/>
  <c r="BF978"/>
  <c r="AU978"/>
  <c r="BG978"/>
  <c r="AV978"/>
  <c r="AR977"/>
  <c r="BC977"/>
  <c r="AE977"/>
  <c r="AT1267"/>
  <c r="BE1267"/>
  <c r="AS1267"/>
  <c r="BD1267"/>
  <c r="BD1266"/>
  <c r="AS1266"/>
  <c r="BH1266"/>
  <c r="AW1266"/>
  <c r="BF1166"/>
  <c r="AU1166"/>
  <c r="AU1165"/>
  <c r="BF1165"/>
  <c r="AQ1165"/>
  <c r="BB1165"/>
  <c r="AT1165"/>
  <c r="BE1165"/>
  <c r="AE1222"/>
  <c r="BG1222"/>
  <c r="AV1222"/>
  <c r="BD1221"/>
  <c r="AS1221"/>
  <c r="BE1221"/>
  <c r="AT1221"/>
  <c r="AU1221"/>
  <c r="BF1221"/>
  <c r="BB1113"/>
  <c r="AQ1113"/>
  <c r="AT924"/>
  <c r="BE924"/>
  <c r="BB924"/>
  <c r="AQ924"/>
  <c r="AW924"/>
  <c r="BH924"/>
  <c r="BE923"/>
  <c r="AT923"/>
  <c r="AQ923"/>
  <c r="BB923"/>
  <c r="AS835"/>
  <c r="BD835"/>
  <c r="BE835"/>
  <c r="AT835"/>
  <c r="AV835"/>
  <c r="BG835"/>
  <c r="AE830"/>
  <c r="BC773"/>
  <c r="AR773"/>
  <c r="AR772"/>
  <c r="BC772"/>
  <c r="BD772"/>
  <c r="AS772"/>
  <c r="BB840"/>
  <c r="AQ840"/>
  <c r="AE840"/>
  <c r="BH839"/>
  <c r="AW839"/>
  <c r="BD839"/>
  <c r="AS839"/>
  <c r="AT839"/>
  <c r="BE839"/>
  <c r="AR710"/>
  <c r="BC710"/>
  <c r="BB710"/>
  <c r="AQ710"/>
  <c r="AE528"/>
  <c r="AR528"/>
  <c r="BC528"/>
  <c r="AE527"/>
  <c r="BB527"/>
  <c r="AQ527"/>
  <c r="BH527"/>
  <c r="AW527"/>
  <c r="BG1367"/>
  <c r="AV1367"/>
  <c r="AS1367"/>
  <c r="BD1367"/>
  <c r="AE1364"/>
  <c r="BH1364"/>
  <c r="AW1364"/>
  <c r="BB1320"/>
  <c r="AQ1320"/>
  <c r="AR1320"/>
  <c r="BC1320"/>
  <c r="BH1319"/>
  <c r="AW1319"/>
  <c r="BG1319"/>
  <c r="AV1319"/>
  <c r="AW1291"/>
  <c r="BH1291"/>
  <c r="BE1291"/>
  <c r="AT1291"/>
  <c r="AQ1290"/>
  <c r="BB1290"/>
  <c r="BC1290"/>
  <c r="AR1290"/>
  <c r="AW1199"/>
  <c r="BH1199"/>
  <c r="AR1199"/>
  <c r="BC1199"/>
  <c r="BF1138"/>
  <c r="AU1138"/>
  <c r="BG1138"/>
  <c r="AV1138"/>
  <c r="AU1137"/>
  <c r="BF1137"/>
  <c r="AE1137"/>
  <c r="AP1075"/>
  <c r="BA1075"/>
  <c r="AO1075"/>
  <c r="BB1230"/>
  <c r="AQ1230"/>
  <c r="BC1230"/>
  <c r="AR1230"/>
  <c r="AQ1227"/>
  <c r="BB1227"/>
  <c r="AU1227"/>
  <c r="BF1227"/>
  <c r="BB1033"/>
  <c r="AQ1033"/>
  <c r="AE1033"/>
  <c r="BC1034"/>
  <c r="AR1034"/>
  <c r="BD1034"/>
  <c r="AS1034"/>
  <c r="AT1034"/>
  <c r="BE1034"/>
  <c r="AS1007"/>
  <c r="BD1007"/>
  <c r="BB1007"/>
  <c r="AQ1007"/>
  <c r="AQ1006"/>
  <c r="BB1006"/>
  <c r="BB1275"/>
  <c r="AQ1275"/>
  <c r="BC1275"/>
  <c r="AR1275"/>
  <c r="BD1272"/>
  <c r="AS1272"/>
  <c r="AU1272"/>
  <c r="BF1272"/>
  <c r="BA1148"/>
  <c r="AO1148"/>
  <c r="AP1148"/>
  <c r="BF1085"/>
  <c r="AU1085"/>
  <c r="AV1085"/>
  <c r="BG1085"/>
  <c r="BD1082"/>
  <c r="AS1082"/>
  <c r="AE1082"/>
  <c r="AS1066"/>
  <c r="BD1066"/>
  <c r="BE1066"/>
  <c r="AT1066"/>
  <c r="AU1065"/>
  <c r="BF1065"/>
  <c r="BC1065"/>
  <c r="AR1065"/>
  <c r="AS1335"/>
  <c r="BD1335"/>
  <c r="BF1335"/>
  <c r="AU1335"/>
  <c r="AV1335"/>
  <c r="BG1335"/>
  <c r="BC1337"/>
  <c r="AR1337"/>
  <c r="AE1337"/>
  <c r="AS1354"/>
  <c r="BD1354"/>
  <c r="BE1354"/>
  <c r="AT1354"/>
  <c r="AQ1353"/>
  <c r="BB1353"/>
  <c r="BC1353"/>
  <c r="AR1353"/>
  <c r="AP1302"/>
  <c r="BA1302"/>
  <c r="AO1302"/>
  <c r="AS1246"/>
  <c r="BD1246"/>
  <c r="AT1246"/>
  <c r="BE1246"/>
  <c r="BH1245"/>
  <c r="AW1245"/>
  <c r="BC1245"/>
  <c r="AR1245"/>
  <c r="BE1185"/>
  <c r="AT1185"/>
  <c r="AE1185"/>
  <c r="BG1185"/>
  <c r="AV1185"/>
  <c r="BH1184"/>
  <c r="AW1184"/>
  <c r="AE1184"/>
  <c r="BA1254"/>
  <c r="AP1254"/>
  <c r="AO1254"/>
  <c r="AP1131"/>
  <c r="BA1131"/>
  <c r="AO1131"/>
  <c r="BB1118"/>
  <c r="AQ1118"/>
  <c r="BC1118"/>
  <c r="AR1118"/>
  <c r="BG1013"/>
  <c r="AV1013"/>
  <c r="AE1013"/>
  <c r="AE980"/>
  <c r="AW980"/>
  <c r="BH980"/>
  <c r="AQ979"/>
  <c r="BB979"/>
  <c r="BB1262"/>
  <c r="AQ1262"/>
  <c r="BB1168"/>
  <c r="AQ1168"/>
  <c r="AS1168"/>
  <c r="BD1168"/>
  <c r="BG1167"/>
  <c r="AV1167"/>
  <c r="BF1218"/>
  <c r="AU1218"/>
  <c r="AE1218"/>
  <c r="AV1223"/>
  <c r="BG1223"/>
  <c r="BE1223"/>
  <c r="AT1223"/>
  <c r="AU1223"/>
  <c r="BF1223"/>
  <c r="BC1110"/>
  <c r="AR1110"/>
  <c r="BB1110"/>
  <c r="AQ1110"/>
  <c r="BH1110"/>
  <c r="AW1110"/>
  <c r="BB1111"/>
  <c r="AQ1111"/>
  <c r="AE926"/>
  <c r="BF926"/>
  <c r="AU926"/>
  <c r="AR925"/>
  <c r="BC925"/>
  <c r="AU925"/>
  <c r="BF925"/>
  <c r="AQ834"/>
  <c r="BB834"/>
  <c r="BC834"/>
  <c r="AR834"/>
  <c r="BC767"/>
  <c r="AR767"/>
  <c r="AW842"/>
  <c r="BH842"/>
  <c r="AE842"/>
  <c r="BC841"/>
  <c r="AR841"/>
  <c r="BD841"/>
  <c r="AS841"/>
  <c r="AT841"/>
  <c r="BE841"/>
  <c r="BB705"/>
  <c r="AQ705"/>
  <c r="AS705"/>
  <c r="BD705"/>
  <c r="BD704"/>
  <c r="AS704"/>
  <c r="BE704"/>
  <c r="AT704"/>
  <c r="AV530"/>
  <c r="BG530"/>
  <c r="BD530"/>
  <c r="AS530"/>
  <c r="BF530"/>
  <c r="AU530"/>
  <c r="BC529"/>
  <c r="AR529"/>
  <c r="AS529"/>
  <c r="BD529"/>
  <c r="BA517"/>
  <c r="AO517"/>
  <c r="AP517"/>
  <c r="AV534"/>
  <c r="BG534"/>
  <c r="AU533"/>
  <c r="BF533"/>
  <c r="AT533"/>
  <c r="BE533"/>
  <c r="AP965"/>
  <c r="BA965"/>
  <c r="AO965"/>
  <c r="AW930"/>
  <c r="BH930"/>
  <c r="AE930"/>
  <c r="AQ929"/>
  <c r="BB929"/>
  <c r="BH929"/>
  <c r="AW929"/>
  <c r="AT929"/>
  <c r="BE929"/>
  <c r="BB869"/>
  <c r="AQ869"/>
  <c r="AR869"/>
  <c r="BC869"/>
  <c r="BG868"/>
  <c r="AV868"/>
  <c r="BC960"/>
  <c r="AR960"/>
  <c r="AE959"/>
  <c r="BH959"/>
  <c r="AW959"/>
  <c r="BE790"/>
  <c r="AT790"/>
  <c r="BF790"/>
  <c r="AU790"/>
  <c r="AQ789"/>
  <c r="BB789"/>
  <c r="AT789"/>
  <c r="BE789"/>
  <c r="BG762"/>
  <c r="AV762"/>
  <c r="AS762"/>
  <c r="BD762"/>
  <c r="AE759"/>
  <c r="BH759"/>
  <c r="AW759"/>
  <c r="BB861"/>
  <c r="AQ861"/>
  <c r="AR861"/>
  <c r="BC861"/>
  <c r="BD860"/>
  <c r="AS860"/>
  <c r="BG860"/>
  <c r="AV860"/>
  <c r="AW808"/>
  <c r="BH808"/>
  <c r="AS808"/>
  <c r="BD808"/>
  <c r="BG808"/>
  <c r="AV808"/>
  <c r="AU807"/>
  <c r="BF807"/>
  <c r="AE807"/>
  <c r="BA681"/>
  <c r="AO681"/>
  <c r="AP681"/>
  <c r="BA552"/>
  <c r="AO552"/>
  <c r="AP552"/>
  <c r="AT995"/>
  <c r="BE995"/>
  <c r="BC995"/>
  <c r="AR995"/>
  <c r="BD994"/>
  <c r="AS994"/>
  <c r="AU994"/>
  <c r="BF994"/>
  <c r="BB949"/>
  <c r="AQ949"/>
  <c r="AR949"/>
  <c r="BC949"/>
  <c r="BG948"/>
  <c r="AV948"/>
  <c r="BF1052"/>
  <c r="AU1052"/>
  <c r="BC1052"/>
  <c r="AR1052"/>
  <c r="AQ1051"/>
  <c r="BB1051"/>
  <c r="BD1051"/>
  <c r="AS1051"/>
  <c r="AE749"/>
  <c r="BB749"/>
  <c r="AQ749"/>
  <c r="AW749"/>
  <c r="BH749"/>
  <c r="BB744"/>
  <c r="AQ744"/>
  <c r="AU745"/>
  <c r="BF745"/>
  <c r="AR697"/>
  <c r="BC697"/>
  <c r="BD697"/>
  <c r="AS697"/>
  <c r="AQ700"/>
  <c r="BB700"/>
  <c r="BC700"/>
  <c r="AR700"/>
  <c r="BC723"/>
  <c r="AR723"/>
  <c r="BB723"/>
  <c r="AQ723"/>
  <c r="BH723"/>
  <c r="AW723"/>
  <c r="BB724"/>
  <c r="AQ724"/>
  <c r="AP673"/>
  <c r="BA673"/>
  <c r="AO673"/>
  <c r="AW536"/>
  <c r="BH536"/>
  <c r="AV536"/>
  <c r="BG536"/>
  <c r="BG539"/>
  <c r="AV539"/>
  <c r="AT539"/>
  <c r="BE539"/>
  <c r="AE932"/>
  <c r="AQ931"/>
  <c r="BB931"/>
  <c r="BH931"/>
  <c r="AW931"/>
  <c r="AT931"/>
  <c r="BE931"/>
  <c r="BB871"/>
  <c r="AQ871"/>
  <c r="AR871"/>
  <c r="BC871"/>
  <c r="BG870"/>
  <c r="AV870"/>
  <c r="AE962"/>
  <c r="BB962"/>
  <c r="AQ962"/>
  <c r="BD961"/>
  <c r="AS961"/>
  <c r="AU961"/>
  <c r="BF961"/>
  <c r="BE961"/>
  <c r="AT961"/>
  <c r="AU791"/>
  <c r="BF791"/>
  <c r="AV791"/>
  <c r="BG791"/>
  <c r="BC764"/>
  <c r="AR764"/>
  <c r="AV763"/>
  <c r="BG763"/>
  <c r="BD763"/>
  <c r="AS763"/>
  <c r="AW863"/>
  <c r="BH863"/>
  <c r="AE863"/>
  <c r="AU862"/>
  <c r="BF862"/>
  <c r="BH862"/>
  <c r="AW862"/>
  <c r="AT862"/>
  <c r="BE862"/>
  <c r="AO854"/>
  <c r="AP854"/>
  <c r="BA854"/>
  <c r="BH809"/>
  <c r="AW809"/>
  <c r="AQ809"/>
  <c r="BB809"/>
  <c r="AP502"/>
  <c r="BA502"/>
  <c r="AO502"/>
  <c r="AE997"/>
  <c r="AW997"/>
  <c r="BH997"/>
  <c r="BH996"/>
  <c r="AW996"/>
  <c r="AQ996"/>
  <c r="BB996"/>
  <c r="AT1067"/>
  <c r="BE1067"/>
  <c r="BB1338"/>
  <c r="AQ1338"/>
  <c r="BC1338"/>
  <c r="AR1338"/>
  <c r="BD1339"/>
  <c r="AS1339"/>
  <c r="AU1339"/>
  <c r="BF1339"/>
  <c r="BB1356"/>
  <c r="AQ1356"/>
  <c r="AR1356"/>
  <c r="BC1356"/>
  <c r="BG1355"/>
  <c r="AV1355"/>
  <c r="BF1248"/>
  <c r="AU1248"/>
  <c r="BC1248"/>
  <c r="AR1248"/>
  <c r="BH1247"/>
  <c r="AW1247"/>
  <c r="BG1247"/>
  <c r="AV1247"/>
  <c r="BF1187"/>
  <c r="AU1187"/>
  <c r="AU1186"/>
  <c r="BF1186"/>
  <c r="AQ1186"/>
  <c r="BB1186"/>
  <c r="AT1186"/>
  <c r="BE1186"/>
  <c r="AE1120"/>
  <c r="BG1119"/>
  <c r="AV1119"/>
  <c r="BH1119"/>
  <c r="AW1119"/>
  <c r="BE1119"/>
  <c r="AT1119"/>
  <c r="AV1015"/>
  <c r="BG1015"/>
  <c r="AE1015"/>
  <c r="BH1011"/>
  <c r="AW1011"/>
  <c r="AU1011"/>
  <c r="BF1011"/>
  <c r="BF974"/>
  <c r="AU974"/>
  <c r="AS974"/>
  <c r="BD974"/>
  <c r="BC1263"/>
  <c r="AR1263"/>
  <c r="AV1264"/>
  <c r="BG1264"/>
  <c r="AR1264"/>
  <c r="BC1264"/>
  <c r="AU1169"/>
  <c r="BF1169"/>
  <c r="AQ1169"/>
  <c r="BB1169"/>
  <c r="AT1169"/>
  <c r="BE1169"/>
  <c r="AU1220"/>
  <c r="BF1220"/>
  <c r="AE1220"/>
  <c r="AU1217"/>
  <c r="BF1217"/>
  <c r="BD1217"/>
  <c r="AS1217"/>
  <c r="BE1217"/>
  <c r="AT1217"/>
  <c r="AE1112"/>
  <c r="BG1112"/>
  <c r="AV1112"/>
  <c r="BD1109"/>
  <c r="AS1109"/>
  <c r="BE1109"/>
  <c r="AT1109"/>
  <c r="AU1109"/>
  <c r="BF1109"/>
  <c r="BG920"/>
  <c r="AV920"/>
  <c r="AS920"/>
  <c r="BD920"/>
  <c r="BC831"/>
  <c r="AR831"/>
  <c r="BG832"/>
  <c r="AV832"/>
  <c r="BH832"/>
  <c r="AW832"/>
  <c r="BG769"/>
  <c r="AV769"/>
  <c r="AS769"/>
  <c r="BD769"/>
  <c r="AE770"/>
  <c r="BH770"/>
  <c r="AW770"/>
  <c r="BB844"/>
  <c r="AQ844"/>
  <c r="AE844"/>
  <c r="BH843"/>
  <c r="AW843"/>
  <c r="BD843"/>
  <c r="AS843"/>
  <c r="AT843"/>
  <c r="BE843"/>
  <c r="BB707"/>
  <c r="AQ707"/>
  <c r="AS707"/>
  <c r="BD707"/>
  <c r="BD706"/>
  <c r="AS706"/>
  <c r="BE706"/>
  <c r="AT706"/>
  <c r="AW524"/>
  <c r="BH524"/>
  <c r="AE1363"/>
  <c r="BB1363"/>
  <c r="AQ1363"/>
  <c r="AW1363"/>
  <c r="BH1363"/>
  <c r="BE1362"/>
  <c r="AT1362"/>
  <c r="AQ1362"/>
  <c r="BB1362"/>
  <c r="BF1316"/>
  <c r="AU1316"/>
  <c r="BG1316"/>
  <c r="AV1316"/>
  <c r="AW1295"/>
  <c r="BH1295"/>
  <c r="BE1295"/>
  <c r="AT1295"/>
  <c r="AQ1294"/>
  <c r="BB1294"/>
  <c r="BC1294"/>
  <c r="AR1294"/>
  <c r="BA1146"/>
  <c r="AO1146"/>
  <c r="AP1146"/>
  <c r="AW1203"/>
  <c r="BH1203"/>
  <c r="AR1203"/>
  <c r="BC1203"/>
  <c r="BD1202"/>
  <c r="AS1202"/>
  <c r="AV1202"/>
  <c r="BG1202"/>
  <c r="AW1142"/>
  <c r="BH1142"/>
  <c r="AE1142"/>
  <c r="BD1141"/>
  <c r="AS1141"/>
  <c r="BH1141"/>
  <c r="AW1141"/>
  <c r="AT1141"/>
  <c r="BE1141"/>
  <c r="BB1226"/>
  <c r="AQ1226"/>
  <c r="BC1226"/>
  <c r="AR1226"/>
  <c r="BA1174"/>
  <c r="AO1174"/>
  <c r="AP1174"/>
  <c r="AW1029"/>
  <c r="BH1029"/>
  <c r="AE1029"/>
  <c r="AU1030"/>
  <c r="BF1030"/>
  <c r="BH1030"/>
  <c r="AW1030"/>
  <c r="BE1030"/>
  <c r="AT1030"/>
  <c r="AP1040"/>
  <c r="BA1040"/>
  <c r="AO1040"/>
  <c r="AS1003"/>
  <c r="BD1003"/>
  <c r="BB1003"/>
  <c r="AQ1003"/>
  <c r="AQ1004"/>
  <c r="BB1004"/>
  <c r="BF1271"/>
  <c r="AU1271"/>
  <c r="BE1271"/>
  <c r="AT1271"/>
  <c r="AO1149"/>
  <c r="BA1149"/>
  <c r="AP1149"/>
  <c r="BB1086"/>
  <c r="AQ1086"/>
  <c r="BC1086"/>
  <c r="AR1086"/>
  <c r="BF1070"/>
  <c r="AU1070"/>
  <c r="AV1070"/>
  <c r="BG1070"/>
  <c r="BD1069"/>
  <c r="AS1069"/>
  <c r="AE1069"/>
  <c r="AE1340"/>
  <c r="AW1340"/>
  <c r="BH1340"/>
  <c r="BG1340"/>
  <c r="AV1340"/>
  <c r="BD1334"/>
  <c r="AS1334"/>
  <c r="AE1334"/>
  <c r="BE1358"/>
  <c r="AT1358"/>
  <c r="AU1357"/>
  <c r="BF1357"/>
  <c r="BC1357"/>
  <c r="AR1357"/>
  <c r="BF1250"/>
  <c r="AU1250"/>
  <c r="BC1250"/>
  <c r="AR1250"/>
  <c r="BG1249"/>
  <c r="AV1249"/>
  <c r="AW1181"/>
  <c r="BH1181"/>
  <c r="AR1181"/>
  <c r="BC1181"/>
  <c r="BF1122"/>
  <c r="AU1122"/>
  <c r="BG1121"/>
  <c r="AV1121"/>
  <c r="BH1121"/>
  <c r="AW1121"/>
  <c r="BE1121"/>
  <c r="AT1121"/>
  <c r="BF1014"/>
  <c r="AU1014"/>
  <c r="BC1014"/>
  <c r="AR1014"/>
  <c r="AE1010"/>
  <c r="AW1010"/>
  <c r="BH1010"/>
  <c r="BB976"/>
  <c r="AQ976"/>
  <c r="AS976"/>
  <c r="BD976"/>
  <c r="BH975"/>
  <c r="AW975"/>
  <c r="AV975"/>
  <c r="BG975"/>
  <c r="BE975"/>
  <c r="AT975"/>
  <c r="BF1265"/>
  <c r="AU1265"/>
  <c r="AE1268"/>
  <c r="AR1268"/>
  <c r="BC1268"/>
  <c r="BE1164"/>
  <c r="AT1164"/>
  <c r="AE1164"/>
  <c r="BG1164"/>
  <c r="AV1164"/>
  <c r="BH1163"/>
  <c r="AW1163"/>
  <c r="AE1163"/>
  <c r="AU1219"/>
  <c r="BF1219"/>
  <c r="BD1219"/>
  <c r="AS1219"/>
  <c r="BE1219"/>
  <c r="AT1219"/>
  <c r="BA1196"/>
  <c r="AP1196"/>
  <c r="AO1196"/>
  <c r="AP1175"/>
  <c r="BA1175"/>
  <c r="AO1175"/>
  <c r="AE1114"/>
  <c r="BG1114"/>
  <c r="AV1114"/>
  <c r="BD1115"/>
  <c r="AS1115"/>
  <c r="BE1115"/>
  <c r="AT1115"/>
  <c r="AU1115"/>
  <c r="BF1115"/>
  <c r="BG922"/>
  <c r="AV922"/>
  <c r="AS922"/>
  <c r="BD922"/>
  <c r="AE921"/>
  <c r="BH921"/>
  <c r="AW921"/>
  <c r="BC833"/>
  <c r="AR833"/>
  <c r="BG836"/>
  <c r="AV836"/>
  <c r="BH836"/>
  <c r="AW836"/>
  <c r="AT771"/>
  <c r="BE771"/>
  <c r="BF771"/>
  <c r="AU771"/>
  <c r="AV768"/>
  <c r="BG768"/>
  <c r="AU768"/>
  <c r="BF768"/>
  <c r="BC845"/>
  <c r="AR845"/>
  <c r="BD845"/>
  <c r="AS845"/>
  <c r="AT845"/>
  <c r="BE845"/>
  <c r="BB709"/>
  <c r="AQ709"/>
  <c r="AS709"/>
  <c r="BD709"/>
  <c r="BD708"/>
  <c r="AS708"/>
  <c r="BE708"/>
  <c r="AT708"/>
  <c r="AE526"/>
  <c r="AR526"/>
  <c r="BC526"/>
  <c r="AE525"/>
  <c r="BB525"/>
  <c r="AQ525"/>
  <c r="BH525"/>
  <c r="AW525"/>
  <c r="AP718"/>
  <c r="BA718"/>
  <c r="AO718"/>
  <c r="BG1365"/>
  <c r="AV1365"/>
  <c r="AS1365"/>
  <c r="BD1365"/>
  <c r="AE1366"/>
  <c r="BH1366"/>
  <c r="AW1366"/>
  <c r="AE1318"/>
  <c r="BD1317"/>
  <c r="AS1317"/>
  <c r="AQ1317"/>
  <c r="BB1317"/>
  <c r="AT1317"/>
  <c r="BE1317"/>
  <c r="BB1289"/>
  <c r="AQ1289"/>
  <c r="AR1289"/>
  <c r="BC1289"/>
  <c r="BE1205"/>
  <c r="AT1205"/>
  <c r="AU1204"/>
  <c r="BF1204"/>
  <c r="AR1204"/>
  <c r="BC1204"/>
  <c r="AP1240"/>
  <c r="BA1240"/>
  <c r="AO1240"/>
  <c r="BA1241"/>
  <c r="AP1241"/>
  <c r="AO1241"/>
  <c r="AW1136"/>
  <c r="BH1136"/>
  <c r="BF1136"/>
  <c r="AU1136"/>
  <c r="BG1136"/>
  <c r="AV1136"/>
  <c r="AE1228"/>
  <c r="BD1231"/>
  <c r="AS1231"/>
  <c r="BH1231"/>
  <c r="AW1231"/>
  <c r="BE1231"/>
  <c r="AT1231"/>
  <c r="BB1031"/>
  <c r="AQ1031"/>
  <c r="AS1031"/>
  <c r="BD1031"/>
  <c r="AV1031"/>
  <c r="BG1031"/>
  <c r="BD1032"/>
  <c r="AS1032"/>
  <c r="AE1032"/>
  <c r="BE1005"/>
  <c r="AT1005"/>
  <c r="AW1005"/>
  <c r="BH1005"/>
  <c r="BF1005"/>
  <c r="AU1005"/>
  <c r="AU1002"/>
  <c r="BF1002"/>
  <c r="BD1002"/>
  <c r="AS1002"/>
  <c r="BF1273"/>
  <c r="AU1273"/>
  <c r="BD1274"/>
  <c r="AS1274"/>
  <c r="BH1274"/>
  <c r="AW1274"/>
  <c r="BE1274"/>
  <c r="AT1274"/>
  <c r="AW1083"/>
  <c r="BH1083"/>
  <c r="BF1083"/>
  <c r="AU1083"/>
  <c r="AV1083"/>
  <c r="BG1083"/>
  <c r="AE1087"/>
  <c r="BE1064"/>
  <c r="AT1064"/>
  <c r="AS1336"/>
  <c r="BD1336"/>
  <c r="AE1336"/>
  <c r="AW1352"/>
  <c r="BH1352"/>
  <c r="BF1352"/>
  <c r="AU1352"/>
  <c r="AV1352"/>
  <c r="BG1352"/>
  <c r="AE1244"/>
  <c r="BE1183"/>
  <c r="AT1183"/>
  <c r="AE1183"/>
  <c r="BG1183"/>
  <c r="AV1183"/>
  <c r="BH1182"/>
  <c r="AW1182"/>
  <c r="AE1182"/>
  <c r="AE1124"/>
  <c r="BG1123"/>
  <c r="AV1123"/>
  <c r="BH1123"/>
  <c r="AW1123"/>
  <c r="BE1123"/>
  <c r="AT1123"/>
  <c r="AE1016"/>
  <c r="BB1016"/>
  <c r="AQ1016"/>
  <c r="BB1012"/>
  <c r="AQ1012"/>
  <c r="BG1012"/>
  <c r="AV1012"/>
  <c r="AT978"/>
  <c r="BE978"/>
  <c r="BC978"/>
  <c r="AR978"/>
  <c r="AU977"/>
  <c r="BF977"/>
  <c r="BC1267"/>
  <c r="AR1267"/>
  <c r="AV1266"/>
  <c r="BG1266"/>
  <c r="AR1266"/>
  <c r="BC1266"/>
  <c r="BE1166"/>
  <c r="AT1166"/>
  <c r="AE1166"/>
  <c r="BG1166"/>
  <c r="AV1166"/>
  <c r="BH1165"/>
  <c r="AW1165"/>
  <c r="AE1165"/>
  <c r="BC1222"/>
  <c r="AR1222"/>
  <c r="BB1222"/>
  <c r="AQ1222"/>
  <c r="BH1222"/>
  <c r="AW1222"/>
  <c r="BB1221"/>
  <c r="AQ1221"/>
  <c r="AO1145"/>
  <c r="BA1145"/>
  <c r="AP1145"/>
  <c r="AP1073"/>
  <c r="BA1073"/>
  <c r="AO1073"/>
  <c r="AV1113"/>
  <c r="BG1113"/>
  <c r="BH1113"/>
  <c r="AW1113"/>
  <c r="BG924"/>
  <c r="AV924"/>
  <c r="AS924"/>
  <c r="BD924"/>
  <c r="AE923"/>
  <c r="BH923"/>
  <c r="AW923"/>
  <c r="BC835"/>
  <c r="AR835"/>
  <c r="BG830"/>
  <c r="AV830"/>
  <c r="BH830"/>
  <c r="AW830"/>
  <c r="AP778"/>
  <c r="BA778"/>
  <c r="AO778"/>
  <c r="AE773"/>
  <c r="BF773"/>
  <c r="AU773"/>
  <c r="AV772"/>
  <c r="BG772"/>
  <c r="AU772"/>
  <c r="BF772"/>
  <c r="AW840"/>
  <c r="BH840"/>
  <c r="AS840"/>
  <c r="BD840"/>
  <c r="BG840"/>
  <c r="AV840"/>
  <c r="AU839"/>
  <c r="BF839"/>
  <c r="AE839"/>
  <c r="BD710"/>
  <c r="AS710"/>
  <c r="BE710"/>
  <c r="AT710"/>
  <c r="AP880"/>
  <c r="BA880"/>
  <c r="AO880"/>
  <c r="AV528"/>
  <c r="BG528"/>
  <c r="BD528"/>
  <c r="AS528"/>
  <c r="BF528"/>
  <c r="AU528"/>
  <c r="BC527"/>
  <c r="AR527"/>
  <c r="AS527"/>
  <c r="BD527"/>
  <c r="AP642"/>
  <c r="BA642"/>
  <c r="AO642"/>
  <c r="AP626"/>
  <c r="BA626"/>
  <c r="AO626"/>
  <c r="BA598"/>
  <c r="AP598"/>
  <c r="AO598"/>
  <c r="BC1367"/>
  <c r="AR1367"/>
  <c r="AV1364"/>
  <c r="BG1364"/>
  <c r="BD1364"/>
  <c r="AS1364"/>
  <c r="BE1320"/>
  <c r="AT1320"/>
  <c r="BC1319"/>
  <c r="AR1319"/>
  <c r="AP1298"/>
  <c r="BA1298"/>
  <c r="AO1298"/>
  <c r="AE1291"/>
  <c r="AU1290"/>
  <c r="BF1290"/>
  <c r="BH1290"/>
  <c r="AW1290"/>
  <c r="AT1290"/>
  <c r="BE1290"/>
  <c r="BA1258"/>
  <c r="AP1258"/>
  <c r="AO1258"/>
  <c r="BE1199"/>
  <c r="AT1199"/>
  <c r="BB1138"/>
  <c r="AQ1138"/>
  <c r="BC1138"/>
  <c r="AR1138"/>
  <c r="BH1137"/>
  <c r="AW1137"/>
  <c r="BG1137"/>
  <c r="AV1137"/>
  <c r="BA1061"/>
  <c r="AP1061"/>
  <c r="AO1061"/>
  <c r="AS1230"/>
  <c r="BD1230"/>
  <c r="BE1230"/>
  <c r="AT1230"/>
  <c r="BG1227"/>
  <c r="AV1227"/>
  <c r="AS1033"/>
  <c r="BD1033"/>
  <c r="BE1033"/>
  <c r="AT1033"/>
  <c r="AV1033"/>
  <c r="BG1033"/>
  <c r="AU1034"/>
  <c r="BF1034"/>
  <c r="AE1034"/>
  <c r="AV1007"/>
  <c r="BG1007"/>
  <c r="BG1006"/>
  <c r="AV1006"/>
  <c r="AT1006"/>
  <c r="BE1006"/>
  <c r="AE1275"/>
  <c r="BE1275"/>
  <c r="AT1275"/>
  <c r="BG1272"/>
  <c r="AV1272"/>
  <c r="AP1255"/>
  <c r="BA1255"/>
  <c r="AO1255"/>
  <c r="BB1085"/>
  <c r="AQ1085"/>
  <c r="AR1085"/>
  <c r="BC1085"/>
  <c r="BG1082"/>
  <c r="AV1082"/>
  <c r="AW1066"/>
  <c r="BH1066"/>
  <c r="AE1066"/>
  <c r="AQ1065"/>
  <c r="BB1065"/>
  <c r="BH1065"/>
  <c r="AW1065"/>
  <c r="AT1065"/>
  <c r="BE1065"/>
  <c r="BB1335"/>
  <c r="AQ1335"/>
  <c r="AR1335"/>
  <c r="BC1335"/>
  <c r="BD1337"/>
  <c r="AS1337"/>
  <c r="AU1337"/>
  <c r="BF1337"/>
  <c r="AW1354"/>
  <c r="BH1354"/>
  <c r="AE1354"/>
  <c r="AU1353"/>
  <c r="BF1353"/>
  <c r="BH1353"/>
  <c r="AW1353"/>
  <c r="AT1353"/>
  <c r="BE1353"/>
  <c r="AW1246"/>
  <c r="BH1246"/>
  <c r="AE1246"/>
  <c r="BD1245"/>
  <c r="AS1245"/>
  <c r="AU1245"/>
  <c r="BF1245"/>
  <c r="AT1245"/>
  <c r="BE1245"/>
  <c r="AW1185"/>
  <c r="BH1185"/>
  <c r="AR1185"/>
  <c r="BC1185"/>
  <c r="BC1184"/>
  <c r="AR1184"/>
  <c r="BD1184"/>
  <c r="AS1184"/>
  <c r="AO1147"/>
  <c r="BA1147"/>
  <c r="AP1147"/>
  <c r="AS1118"/>
  <c r="BD1118"/>
  <c r="BE1118"/>
  <c r="AT1118"/>
  <c r="AQ1013"/>
  <c r="BB1013"/>
  <c r="BD1013"/>
  <c r="AS1013"/>
  <c r="BB980"/>
  <c r="AQ980"/>
  <c r="AS980"/>
  <c r="BD980"/>
  <c r="BD979"/>
  <c r="AS979"/>
  <c r="AV979"/>
  <c r="BG979"/>
  <c r="BE979"/>
  <c r="AT979"/>
  <c r="BD1262"/>
  <c r="AS1262"/>
  <c r="BH1262"/>
  <c r="AW1262"/>
  <c r="BF1168"/>
  <c r="AU1168"/>
  <c r="AU1167"/>
  <c r="BF1167"/>
  <c r="AQ1167"/>
  <c r="BB1167"/>
  <c r="AT1167"/>
  <c r="BE1167"/>
  <c r="BB1218"/>
  <c r="AQ1218"/>
  <c r="AW1218"/>
  <c r="BH1218"/>
  <c r="AV1218"/>
  <c r="BG1218"/>
  <c r="BB1223"/>
  <c r="AQ1223"/>
  <c r="AT1110"/>
  <c r="BE1110"/>
  <c r="AS1110"/>
  <c r="BD1110"/>
  <c r="AV1111"/>
  <c r="BG1111"/>
  <c r="BH1111"/>
  <c r="AW1111"/>
  <c r="AT926"/>
  <c r="BE926"/>
  <c r="BB926"/>
  <c r="AQ926"/>
  <c r="AW926"/>
  <c r="BH926"/>
  <c r="BE925"/>
  <c r="AT925"/>
  <c r="AQ925"/>
  <c r="BB925"/>
  <c r="BD834"/>
  <c r="AS834"/>
  <c r="AU834"/>
  <c r="BF834"/>
  <c r="BE834"/>
  <c r="AT834"/>
  <c r="AT767"/>
  <c r="BE767"/>
  <c r="BF767"/>
  <c r="AU767"/>
  <c r="BB842"/>
  <c r="AQ842"/>
  <c r="AS842"/>
  <c r="BD842"/>
  <c r="BG842"/>
  <c r="AV842"/>
  <c r="AU841"/>
  <c r="BF841"/>
  <c r="AE841"/>
  <c r="BC705"/>
  <c r="AR705"/>
  <c r="AE704"/>
  <c r="BE530"/>
  <c r="AT530"/>
  <c r="BB530"/>
  <c r="AQ530"/>
  <c r="AT529"/>
  <c r="BE529"/>
  <c r="AP633"/>
  <c r="BA633"/>
  <c r="AO633"/>
  <c r="AE534"/>
  <c r="AR534"/>
  <c r="BC534"/>
  <c r="BG533"/>
  <c r="AV533"/>
  <c r="AE533"/>
  <c r="BH533"/>
  <c r="AW533"/>
  <c r="AS930"/>
  <c r="BD930"/>
  <c r="BF930"/>
  <c r="AU930"/>
  <c r="AV930"/>
  <c r="BG930"/>
  <c r="BD929"/>
  <c r="AS929"/>
  <c r="AE929"/>
  <c r="BE869"/>
  <c r="AT869"/>
  <c r="AU868"/>
  <c r="BF868"/>
  <c r="BC868"/>
  <c r="AR868"/>
  <c r="BF960"/>
  <c r="AU960"/>
  <c r="AW960"/>
  <c r="BH960"/>
  <c r="BC959"/>
  <c r="AR959"/>
  <c r="BD959"/>
  <c r="AS959"/>
  <c r="AE790"/>
  <c r="BG790"/>
  <c r="AV790"/>
  <c r="BH789"/>
  <c r="AW789"/>
  <c r="AE789"/>
  <c r="BC762"/>
  <c r="AR762"/>
  <c r="AV759"/>
  <c r="BG759"/>
  <c r="BD759"/>
  <c r="AS759"/>
  <c r="AW861"/>
  <c r="BH861"/>
  <c r="BE861"/>
  <c r="AT861"/>
  <c r="AU860"/>
  <c r="BF860"/>
  <c r="BC860"/>
  <c r="AR860"/>
  <c r="AP852"/>
  <c r="BA852"/>
  <c r="AO852"/>
  <c r="AT808"/>
  <c r="BE808"/>
  <c r="AR808"/>
  <c r="BC808"/>
  <c r="BG807"/>
  <c r="AV807"/>
  <c r="AE995"/>
  <c r="AW995"/>
  <c r="BH995"/>
  <c r="AQ994"/>
  <c r="BB994"/>
  <c r="AW949"/>
  <c r="BH949"/>
  <c r="BE949"/>
  <c r="AT949"/>
  <c r="AU948"/>
  <c r="BF948"/>
  <c r="BC948"/>
  <c r="AR948"/>
  <c r="AE1052"/>
  <c r="AS1052"/>
  <c r="BD1052"/>
  <c r="BC1051"/>
  <c r="AR1051"/>
  <c r="AU1051"/>
  <c r="BF1051"/>
  <c r="BG749"/>
  <c r="AV749"/>
  <c r="AS749"/>
  <c r="BD749"/>
  <c r="AS744"/>
  <c r="BD744"/>
  <c r="AV744"/>
  <c r="BG744"/>
  <c r="BG745"/>
  <c r="AV745"/>
  <c r="AT745"/>
  <c r="BE745"/>
  <c r="BE697"/>
  <c r="AT697"/>
  <c r="AV697"/>
  <c r="BG697"/>
  <c r="AT700"/>
  <c r="BE700"/>
  <c r="BF700"/>
  <c r="AU700"/>
  <c r="AW700"/>
  <c r="BH700"/>
  <c r="AT723"/>
  <c r="BE723"/>
  <c r="AS723"/>
  <c r="BD723"/>
  <c r="AV724"/>
  <c r="BG724"/>
  <c r="BH724"/>
  <c r="AW724"/>
  <c r="AR536"/>
  <c r="BC536"/>
  <c r="AQ539"/>
  <c r="BB539"/>
  <c r="AE539"/>
  <c r="BH539"/>
  <c r="AW539"/>
  <c r="AS932"/>
  <c r="BD932"/>
  <c r="BF932"/>
  <c r="AU932"/>
  <c r="AV932"/>
  <c r="BG932"/>
  <c r="BD931"/>
  <c r="AS931"/>
  <c r="AE931"/>
  <c r="AW871"/>
  <c r="BH871"/>
  <c r="BE871"/>
  <c r="AT871"/>
  <c r="AU870"/>
  <c r="BF870"/>
  <c r="BC870"/>
  <c r="AR870"/>
  <c r="AS962"/>
  <c r="BD962"/>
  <c r="BE962"/>
  <c r="AT962"/>
  <c r="AV962"/>
  <c r="BG962"/>
  <c r="AE961"/>
  <c r="AQ791"/>
  <c r="BB791"/>
  <c r="AT791"/>
  <c r="BE791"/>
  <c r="AP780"/>
  <c r="BA780"/>
  <c r="AO780"/>
  <c r="AE764"/>
  <c r="BF764"/>
  <c r="AU764"/>
  <c r="AR763"/>
  <c r="BC763"/>
  <c r="AU763"/>
  <c r="BF763"/>
  <c r="AS863"/>
  <c r="BD863"/>
  <c r="BF863"/>
  <c r="AU863"/>
  <c r="AV863"/>
  <c r="BG863"/>
  <c r="BD862"/>
  <c r="AS862"/>
  <c r="AE862"/>
  <c r="BC809"/>
  <c r="AR809"/>
  <c r="BD809"/>
  <c r="AS809"/>
  <c r="AT809"/>
  <c r="BE809"/>
  <c r="AP716"/>
  <c r="BA716"/>
  <c r="AO716"/>
  <c r="BB997"/>
  <c r="AQ997"/>
  <c r="AS997"/>
  <c r="BD997"/>
  <c r="BD996"/>
  <c r="AS996"/>
  <c r="AV996"/>
  <c r="BG996"/>
  <c r="BE996"/>
  <c r="AT996"/>
  <c r="AW951"/>
  <c r="BH951"/>
  <c r="AE951"/>
  <c r="AB2"/>
  <c r="AQ950"/>
  <c r="BB950"/>
  <c r="BH950"/>
  <c r="AW950"/>
  <c r="AT950"/>
  <c r="BE950"/>
  <c r="AW1046"/>
  <c r="BH1046"/>
  <c r="BF1046"/>
  <c r="AU1046"/>
  <c r="AV1046"/>
  <c r="BG1046"/>
  <c r="AT751"/>
  <c r="BE751"/>
  <c r="BF751"/>
  <c r="AU751"/>
  <c r="AV754"/>
  <c r="BG754"/>
  <c r="AU754"/>
  <c r="BF754"/>
  <c r="AR746"/>
  <c r="BC746"/>
  <c r="AU743"/>
  <c r="BF743"/>
  <c r="AE743"/>
  <c r="BH743"/>
  <c r="AW743"/>
  <c r="AV699"/>
  <c r="BG699"/>
  <c r="AT696"/>
  <c r="BE696"/>
  <c r="BF696"/>
  <c r="AU696"/>
  <c r="AW696"/>
  <c r="BH696"/>
  <c r="AP682"/>
  <c r="BA682"/>
  <c r="AO682"/>
  <c r="AT725"/>
  <c r="BE725"/>
  <c r="AS725"/>
  <c r="BD725"/>
  <c r="AV728"/>
  <c r="BG728"/>
  <c r="BH728"/>
  <c r="AW728"/>
  <c r="AP617"/>
  <c r="BA617"/>
  <c r="AO617"/>
  <c r="AP601"/>
  <c r="BA601"/>
  <c r="AO601"/>
  <c r="AS538"/>
  <c r="BD538"/>
  <c r="BB538"/>
  <c r="AQ538"/>
  <c r="BG537"/>
  <c r="AV537"/>
  <c r="AS934"/>
  <c r="BD934"/>
  <c r="BF934"/>
  <c r="AU934"/>
  <c r="AV934"/>
  <c r="BG934"/>
  <c r="BD933"/>
  <c r="AS933"/>
  <c r="AE933"/>
  <c r="BG872"/>
  <c r="AV872"/>
  <c r="BG956"/>
  <c r="AV956"/>
  <c r="AS956"/>
  <c r="BD956"/>
  <c r="BB786"/>
  <c r="AQ786"/>
  <c r="AS786"/>
  <c r="BD786"/>
  <c r="AU785"/>
  <c r="BF785"/>
  <c r="AV785"/>
  <c r="BG785"/>
  <c r="BC758"/>
  <c r="AR758"/>
  <c r="AW857"/>
  <c r="BH857"/>
  <c r="AR857"/>
  <c r="BC857"/>
  <c r="BB804"/>
  <c r="AQ804"/>
  <c r="AE804"/>
  <c r="BH803"/>
  <c r="AW803"/>
  <c r="BD803"/>
  <c r="AS803"/>
  <c r="AT803"/>
  <c r="BE803"/>
  <c r="BA547"/>
  <c r="AO547"/>
  <c r="AP547"/>
  <c r="BH998"/>
  <c r="AW998"/>
  <c r="AQ998"/>
  <c r="BB998"/>
  <c r="AW953"/>
  <c r="BH953"/>
  <c r="BE953"/>
  <c r="AT953"/>
  <c r="AU952"/>
  <c r="BF952"/>
  <c r="BC952"/>
  <c r="AR952"/>
  <c r="AE1048"/>
  <c r="AS1048"/>
  <c r="BD1048"/>
  <c r="BD1047"/>
  <c r="AS1047"/>
  <c r="AE753"/>
  <c r="BB753"/>
  <c r="AQ753"/>
  <c r="AW753"/>
  <c r="BH753"/>
  <c r="BE750"/>
  <c r="AT750"/>
  <c r="AQ750"/>
  <c r="BB750"/>
  <c r="AE740"/>
  <c r="AR740"/>
  <c r="BC740"/>
  <c r="BE701"/>
  <c r="AT701"/>
  <c r="AE701"/>
  <c r="BF701"/>
  <c r="AU701"/>
  <c r="AE698"/>
  <c r="BD698"/>
  <c r="AS698"/>
  <c r="BC727"/>
  <c r="AR727"/>
  <c r="BB727"/>
  <c r="AQ727"/>
  <c r="BH727"/>
  <c r="AW727"/>
  <c r="BB722"/>
  <c r="AQ722"/>
  <c r="AU535"/>
  <c r="BF535"/>
  <c r="AE535"/>
  <c r="BH535"/>
  <c r="AW535"/>
  <c r="AP553"/>
  <c r="AO553"/>
  <c r="BA553"/>
  <c r="BG935"/>
  <c r="AV935"/>
  <c r="AE867"/>
  <c r="AQ866"/>
  <c r="BB866"/>
  <c r="BH866"/>
  <c r="AW866"/>
  <c r="AT866"/>
  <c r="BE866"/>
  <c r="BG958"/>
  <c r="AV958"/>
  <c r="AS958"/>
  <c r="BD958"/>
  <c r="AE957"/>
  <c r="BH957"/>
  <c r="AW957"/>
  <c r="AW788"/>
  <c r="BH788"/>
  <c r="AR788"/>
  <c r="BC788"/>
  <c r="BC787"/>
  <c r="AR787"/>
  <c r="BD787"/>
  <c r="AS787"/>
  <c r="AT760"/>
  <c r="BE760"/>
  <c r="BB760"/>
  <c r="AQ760"/>
  <c r="AW760"/>
  <c r="BH760"/>
  <c r="BE761"/>
  <c r="AT761"/>
  <c r="AQ761"/>
  <c r="BB761"/>
  <c r="AP939"/>
  <c r="BA939"/>
  <c r="AO939"/>
  <c r="BE859"/>
  <c r="AT859"/>
  <c r="AU858"/>
  <c r="BF858"/>
  <c r="AR858"/>
  <c r="BC858"/>
  <c r="BF806"/>
  <c r="AU806"/>
  <c r="BH805"/>
  <c r="AW805"/>
  <c r="AQ805"/>
  <c r="BB805"/>
  <c r="AE993"/>
  <c r="AW993"/>
  <c r="BH993"/>
  <c r="AQ992"/>
  <c r="BB992"/>
  <c r="BA986"/>
  <c r="AO986"/>
  <c r="AP986"/>
  <c r="BE947"/>
  <c r="AT947"/>
  <c r="AW1050"/>
  <c r="BH1050"/>
  <c r="AT1050"/>
  <c r="BE1050"/>
  <c r="BH1049"/>
  <c r="AW1049"/>
  <c r="AT1049"/>
  <c r="BE1049"/>
  <c r="BG755"/>
  <c r="AV755"/>
  <c r="AS755"/>
  <c r="BD755"/>
  <c r="AE752"/>
  <c r="BH752"/>
  <c r="AW752"/>
  <c r="AR742"/>
  <c r="BC742"/>
  <c r="BG741"/>
  <c r="AV741"/>
  <c r="AE741"/>
  <c r="BH741"/>
  <c r="AW741"/>
  <c r="AV695"/>
  <c r="BG695"/>
  <c r="BA580"/>
  <c r="AP580"/>
  <c r="AO580"/>
  <c r="AV726"/>
  <c r="BG726"/>
  <c r="BH726"/>
  <c r="AW726"/>
  <c r="AP597"/>
  <c r="BA597"/>
  <c r="AO597"/>
  <c r="BB890"/>
  <c r="AQ890"/>
  <c r="AR890"/>
  <c r="BC890"/>
  <c r="BG889"/>
  <c r="AV889"/>
  <c r="AW826"/>
  <c r="BH826"/>
  <c r="AR826"/>
  <c r="BC826"/>
  <c r="BC825"/>
  <c r="AR825"/>
  <c r="BD825"/>
  <c r="AS825"/>
  <c r="BF799"/>
  <c r="AU799"/>
  <c r="AW799"/>
  <c r="BH799"/>
  <c r="AQ796"/>
  <c r="BB796"/>
  <c r="BC796"/>
  <c r="AR796"/>
  <c r="BE915"/>
  <c r="AT915"/>
  <c r="AU914"/>
  <c r="BF914"/>
  <c r="BC914"/>
  <c r="AR914"/>
  <c r="AE737"/>
  <c r="AW737"/>
  <c r="BH737"/>
  <c r="BF737"/>
  <c r="AU737"/>
  <c r="BC736"/>
  <c r="AR736"/>
  <c r="BD736"/>
  <c r="AS736"/>
  <c r="AE691"/>
  <c r="BG691"/>
  <c r="AV691"/>
  <c r="BD686"/>
  <c r="AS686"/>
  <c r="BE686"/>
  <c r="AT686"/>
  <c r="AU686"/>
  <c r="BF686"/>
  <c r="BD508"/>
  <c r="AS508"/>
  <c r="AV508"/>
  <c r="BG508"/>
  <c r="AU508"/>
  <c r="BF508"/>
  <c r="AE884"/>
  <c r="BC827"/>
  <c r="AR827"/>
  <c r="BD827"/>
  <c r="AS827"/>
  <c r="AE800"/>
  <c r="AS917"/>
  <c r="BD917"/>
  <c r="BF917"/>
  <c r="AU917"/>
  <c r="AV917"/>
  <c r="BG917"/>
  <c r="BD916"/>
  <c r="AS916"/>
  <c r="AE916"/>
  <c r="BE731"/>
  <c r="AT731"/>
  <c r="AE731"/>
  <c r="BF731"/>
  <c r="AU731"/>
  <c r="AE690"/>
  <c r="AR690"/>
  <c r="BC690"/>
  <c r="BB507"/>
  <c r="AQ507"/>
  <c r="AT507"/>
  <c r="BE507"/>
  <c r="BD510"/>
  <c r="AS510"/>
  <c r="AV510"/>
  <c r="BG510"/>
  <c r="AU510"/>
  <c r="BF510"/>
  <c r="AW886"/>
  <c r="BH886"/>
  <c r="AE886"/>
  <c r="AU885"/>
  <c r="BF885"/>
  <c r="BH885"/>
  <c r="AW885"/>
  <c r="AT885"/>
  <c r="BE885"/>
  <c r="BE822"/>
  <c r="AT822"/>
  <c r="BF822"/>
  <c r="AU822"/>
  <c r="AQ821"/>
  <c r="BB821"/>
  <c r="AT821"/>
  <c r="BE821"/>
  <c r="BC795"/>
  <c r="AR795"/>
  <c r="BG794"/>
  <c r="AV794"/>
  <c r="BH794"/>
  <c r="AW794"/>
  <c r="BF911"/>
  <c r="AU911"/>
  <c r="AV911"/>
  <c r="BG911"/>
  <c r="BH733"/>
  <c r="AW733"/>
  <c r="AQ733"/>
  <c r="BB733"/>
  <c r="BG732"/>
  <c r="AV732"/>
  <c r="AP680"/>
  <c r="BA680"/>
  <c r="AO680"/>
  <c r="BA713"/>
  <c r="AO713"/>
  <c r="AP713"/>
  <c r="AT687"/>
  <c r="BE687"/>
  <c r="AS687"/>
  <c r="BD687"/>
  <c r="AV688"/>
  <c r="BG688"/>
  <c r="BH688"/>
  <c r="AW688"/>
  <c r="AP546"/>
  <c r="AO546"/>
  <c r="BA546"/>
  <c r="BA543"/>
  <c r="AO543"/>
  <c r="AP543"/>
  <c r="AE509"/>
  <c r="BD509"/>
  <c r="AS509"/>
  <c r="BH506"/>
  <c r="AW506"/>
  <c r="BE506"/>
  <c r="AT506"/>
  <c r="AP551"/>
  <c r="AO551"/>
  <c r="BA551"/>
  <c r="AS888"/>
  <c r="BD888"/>
  <c r="BE888"/>
  <c r="AT888"/>
  <c r="AQ887"/>
  <c r="BB887"/>
  <c r="BC887"/>
  <c r="AR887"/>
  <c r="AP903"/>
  <c r="BA903"/>
  <c r="AO903"/>
  <c r="BA944"/>
  <c r="AP944"/>
  <c r="AO944"/>
  <c r="BB824"/>
  <c r="AQ824"/>
  <c r="AS824"/>
  <c r="BD824"/>
  <c r="AU823"/>
  <c r="BF823"/>
  <c r="AV823"/>
  <c r="BG823"/>
  <c r="BF797"/>
  <c r="AU797"/>
  <c r="AW797"/>
  <c r="BH797"/>
  <c r="AQ798"/>
  <c r="BB798"/>
  <c r="BC798"/>
  <c r="AR798"/>
  <c r="AS913"/>
  <c r="BD913"/>
  <c r="BF913"/>
  <c r="AU913"/>
  <c r="AV913"/>
  <c r="BG913"/>
  <c r="BD912"/>
  <c r="AS912"/>
  <c r="AE912"/>
  <c r="AS735"/>
  <c r="BD735"/>
  <c r="AE735"/>
  <c r="BF735"/>
  <c r="AU735"/>
  <c r="AU734"/>
  <c r="BF734"/>
  <c r="BD734"/>
  <c r="AS734"/>
  <c r="BA879"/>
  <c r="AP879"/>
  <c r="AO879"/>
  <c r="BC689"/>
  <c r="AR689"/>
  <c r="BB689"/>
  <c r="AQ689"/>
  <c r="BH689"/>
  <c r="AW689"/>
  <c r="BB692"/>
  <c r="AQ692"/>
  <c r="BA572"/>
  <c r="AO572"/>
  <c r="AP572"/>
  <c r="BC511"/>
  <c r="AR511"/>
  <c r="AU511"/>
  <c r="BF511"/>
  <c r="BH511"/>
  <c r="AW511"/>
  <c r="AE512"/>
  <c r="BB512"/>
  <c r="AQ512"/>
  <c r="BG997"/>
  <c r="AV997"/>
  <c r="AR996"/>
  <c r="BC996"/>
  <c r="AE996"/>
  <c r="AS951"/>
  <c r="BD951"/>
  <c r="BF951"/>
  <c r="AU951"/>
  <c r="AV951"/>
  <c r="BG951"/>
  <c r="BD950"/>
  <c r="AS950"/>
  <c r="AE950"/>
  <c r="AE1046"/>
  <c r="BC1046"/>
  <c r="AR1046"/>
  <c r="AE751"/>
  <c r="BB751"/>
  <c r="AQ751"/>
  <c r="AW751"/>
  <c r="BH751"/>
  <c r="BE754"/>
  <c r="AT754"/>
  <c r="AQ754"/>
  <c r="BB754"/>
  <c r="AW746"/>
  <c r="BH746"/>
  <c r="BE746"/>
  <c r="AT746"/>
  <c r="BF746"/>
  <c r="AU746"/>
  <c r="BC743"/>
  <c r="AR743"/>
  <c r="BD743"/>
  <c r="AS743"/>
  <c r="BE699"/>
  <c r="AT699"/>
  <c r="AE699"/>
  <c r="BF699"/>
  <c r="AU699"/>
  <c r="AE696"/>
  <c r="BD696"/>
  <c r="AS696"/>
  <c r="BA877"/>
  <c r="AP877"/>
  <c r="AO877"/>
  <c r="BA652"/>
  <c r="AP652"/>
  <c r="AO652"/>
  <c r="AU725"/>
  <c r="BF725"/>
  <c r="AE728"/>
  <c r="AR728"/>
  <c r="BC728"/>
  <c r="AP669"/>
  <c r="BA669"/>
  <c r="AO669"/>
  <c r="BE538"/>
  <c r="AT538"/>
  <c r="AV538"/>
  <c r="BG538"/>
  <c r="AQ537"/>
  <c r="BB537"/>
  <c r="AT537"/>
  <c r="BE537"/>
  <c r="AP1104"/>
  <c r="BA1104"/>
  <c r="AO1104"/>
  <c r="AO1105"/>
  <c r="BA1105"/>
  <c r="AP1105"/>
  <c r="BB934"/>
  <c r="AQ934"/>
  <c r="AR934"/>
  <c r="BC934"/>
  <c r="BG933"/>
  <c r="AV933"/>
  <c r="AU872"/>
  <c r="BF872"/>
  <c r="BC872"/>
  <c r="AR872"/>
  <c r="BC956"/>
  <c r="AR956"/>
  <c r="BE786"/>
  <c r="AT786"/>
  <c r="BF786"/>
  <c r="AU786"/>
  <c r="AQ785"/>
  <c r="BB785"/>
  <c r="AT785"/>
  <c r="BE785"/>
  <c r="AE758"/>
  <c r="BF758"/>
  <c r="AU758"/>
  <c r="BE857"/>
  <c r="AT857"/>
  <c r="AO779"/>
  <c r="BA779"/>
  <c r="AP779"/>
  <c r="AW804"/>
  <c r="BH804"/>
  <c r="AS804"/>
  <c r="BD804"/>
  <c r="BG804"/>
  <c r="AV804"/>
  <c r="AU803"/>
  <c r="BF803"/>
  <c r="AE803"/>
  <c r="AP664"/>
  <c r="BA664"/>
  <c r="AO664"/>
  <c r="BA519"/>
  <c r="AO519"/>
  <c r="AP519"/>
  <c r="BA1041"/>
  <c r="AO1041"/>
  <c r="AP1041"/>
  <c r="AV998"/>
  <c r="BG998"/>
  <c r="BE998"/>
  <c r="AT998"/>
  <c r="AE953"/>
  <c r="AQ952"/>
  <c r="BB952"/>
  <c r="BH952"/>
  <c r="AW952"/>
  <c r="AT952"/>
  <c r="BE952"/>
  <c r="BB1048"/>
  <c r="AQ1048"/>
  <c r="AT1048"/>
  <c r="BE1048"/>
  <c r="BH1047"/>
  <c r="AW1047"/>
  <c r="BG1047"/>
  <c r="AV1047"/>
  <c r="BE1047"/>
  <c r="AT1047"/>
  <c r="BG753"/>
  <c r="AV753"/>
  <c r="AS753"/>
  <c r="BD753"/>
  <c r="AE750"/>
  <c r="BH750"/>
  <c r="AW750"/>
  <c r="BE740"/>
  <c r="AT740"/>
  <c r="AS740"/>
  <c r="BD740"/>
  <c r="BF740"/>
  <c r="AU740"/>
  <c r="BH701"/>
  <c r="AW701"/>
  <c r="AQ701"/>
  <c r="BB701"/>
  <c r="BG698"/>
  <c r="AV698"/>
  <c r="AT727"/>
  <c r="BE727"/>
  <c r="AS727"/>
  <c r="BD727"/>
  <c r="AV722"/>
  <c r="BG722"/>
  <c r="BH722"/>
  <c r="AW722"/>
  <c r="BG535"/>
  <c r="AV535"/>
  <c r="BD535"/>
  <c r="AS535"/>
  <c r="AU935"/>
  <c r="BF935"/>
  <c r="BC935"/>
  <c r="AR935"/>
  <c r="AW867"/>
  <c r="BH867"/>
  <c r="BF867"/>
  <c r="AU867"/>
  <c r="AV867"/>
  <c r="BG867"/>
  <c r="BD866"/>
  <c r="AS866"/>
  <c r="AE866"/>
  <c r="BC958"/>
  <c r="AR958"/>
  <c r="AR957"/>
  <c r="BC957"/>
  <c r="BD957"/>
  <c r="AS957"/>
  <c r="AP907"/>
  <c r="BA907"/>
  <c r="AO907"/>
  <c r="BA904"/>
  <c r="AP904"/>
  <c r="AO904"/>
  <c r="BB788"/>
  <c r="AQ788"/>
  <c r="AS788"/>
  <c r="BD788"/>
  <c r="AU787"/>
  <c r="BF787"/>
  <c r="AV787"/>
  <c r="BG787"/>
  <c r="AP893"/>
  <c r="BA893"/>
  <c r="AO893"/>
  <c r="BG760"/>
  <c r="AV760"/>
  <c r="AS760"/>
  <c r="BD760"/>
  <c r="AE761"/>
  <c r="BH761"/>
  <c r="AW761"/>
  <c r="BB859"/>
  <c r="AQ859"/>
  <c r="AE859"/>
  <c r="AQ858"/>
  <c r="BB858"/>
  <c r="BH858"/>
  <c r="AW858"/>
  <c r="BE858"/>
  <c r="AT858"/>
  <c r="AW806"/>
  <c r="BH806"/>
  <c r="AE806"/>
  <c r="BC805"/>
  <c r="AR805"/>
  <c r="BD805"/>
  <c r="AS805"/>
  <c r="AT805"/>
  <c r="BE805"/>
  <c r="AP671"/>
  <c r="BA671"/>
  <c r="AO671"/>
  <c r="AP655"/>
  <c r="BA655"/>
  <c r="AO655"/>
  <c r="BB993"/>
  <c r="AQ993"/>
  <c r="AS993"/>
  <c r="BD993"/>
  <c r="BD992"/>
  <c r="AS992"/>
  <c r="AV992"/>
  <c r="BG992"/>
  <c r="BE992"/>
  <c r="AT992"/>
  <c r="AW947"/>
  <c r="BH947"/>
  <c r="AE947"/>
  <c r="BB1050"/>
  <c r="AQ1050"/>
  <c r="BG1050"/>
  <c r="AV1050"/>
  <c r="BG1049"/>
  <c r="AV1049"/>
  <c r="AE1049"/>
  <c r="BC755"/>
  <c r="AR755"/>
  <c r="AR752"/>
  <c r="BC752"/>
  <c r="BD752"/>
  <c r="AS752"/>
  <c r="AS742"/>
  <c r="BD742"/>
  <c r="AE742"/>
  <c r="BF742"/>
  <c r="AU742"/>
  <c r="AU741"/>
  <c r="BF741"/>
  <c r="BD741"/>
  <c r="AS741"/>
  <c r="BE695"/>
  <c r="AT695"/>
  <c r="AE695"/>
  <c r="BF695"/>
  <c r="AU695"/>
  <c r="AE726"/>
  <c r="AR726"/>
  <c r="BC726"/>
  <c r="AS890"/>
  <c r="BD890"/>
  <c r="BE890"/>
  <c r="AT890"/>
  <c r="AQ889"/>
  <c r="BB889"/>
  <c r="BC889"/>
  <c r="AR889"/>
  <c r="BB826"/>
  <c r="AQ826"/>
  <c r="AS826"/>
  <c r="BD826"/>
  <c r="AU825"/>
  <c r="BF825"/>
  <c r="AV825"/>
  <c r="BG825"/>
  <c r="AE799"/>
  <c r="BB799"/>
  <c r="AQ799"/>
  <c r="BD796"/>
  <c r="AS796"/>
  <c r="AU796"/>
  <c r="BF796"/>
  <c r="BE796"/>
  <c r="AT796"/>
  <c r="AW915"/>
  <c r="BH915"/>
  <c r="AE915"/>
  <c r="AQ914"/>
  <c r="BB914"/>
  <c r="BH914"/>
  <c r="AW914"/>
  <c r="AT914"/>
  <c r="BE914"/>
  <c r="BB737"/>
  <c r="AQ737"/>
  <c r="BG736"/>
  <c r="AV736"/>
  <c r="BC691"/>
  <c r="AR691"/>
  <c r="BB691"/>
  <c r="AQ691"/>
  <c r="BH691"/>
  <c r="AW691"/>
  <c r="BB686"/>
  <c r="AQ686"/>
  <c r="AE508"/>
  <c r="BB508"/>
  <c r="AQ508"/>
  <c r="BA574"/>
  <c r="AO574"/>
  <c r="AP574"/>
  <c r="BA545"/>
  <c r="AO545"/>
  <c r="AP545"/>
  <c r="AW884"/>
  <c r="BH884"/>
  <c r="BF884"/>
  <c r="AU884"/>
  <c r="AV884"/>
  <c r="BG884"/>
  <c r="AU827"/>
  <c r="BF827"/>
  <c r="AV827"/>
  <c r="BG827"/>
  <c r="AP897"/>
  <c r="BA897"/>
  <c r="AO897"/>
  <c r="BG800"/>
  <c r="AV800"/>
  <c r="BH800"/>
  <c r="AW800"/>
  <c r="BB917"/>
  <c r="AQ917"/>
  <c r="AR917"/>
  <c r="BC917"/>
  <c r="BG916"/>
  <c r="AV916"/>
  <c r="AP814"/>
  <c r="BA814"/>
  <c r="AO814"/>
  <c r="AO815"/>
  <c r="BA815"/>
  <c r="AP815"/>
  <c r="BH731"/>
  <c r="AW731"/>
  <c r="AQ731"/>
  <c r="BB731"/>
  <c r="AP660"/>
  <c r="BA660"/>
  <c r="AO660"/>
  <c r="AP644"/>
  <c r="BA644"/>
  <c r="AO644"/>
  <c r="BA620"/>
  <c r="AP620"/>
  <c r="AO620"/>
  <c r="BD690"/>
  <c r="AS690"/>
  <c r="BE690"/>
  <c r="AT690"/>
  <c r="AU690"/>
  <c r="BF690"/>
  <c r="BC507"/>
  <c r="AR507"/>
  <c r="BF507"/>
  <c r="AU507"/>
  <c r="BH507"/>
  <c r="AW507"/>
  <c r="AE510"/>
  <c r="BB510"/>
  <c r="AQ510"/>
  <c r="BA503"/>
  <c r="AO503"/>
  <c r="AP503"/>
  <c r="AP581"/>
  <c r="BA581"/>
  <c r="AO581"/>
  <c r="BF886"/>
  <c r="AU886"/>
  <c r="AV886"/>
  <c r="BG886"/>
  <c r="BD885"/>
  <c r="AS885"/>
  <c r="AE885"/>
  <c r="BA984"/>
  <c r="AO984"/>
  <c r="AP984"/>
  <c r="AE822"/>
  <c r="BG822"/>
  <c r="AV822"/>
  <c r="BH821"/>
  <c r="AW821"/>
  <c r="AE821"/>
  <c r="BF795"/>
  <c r="AU795"/>
  <c r="AW795"/>
  <c r="BH795"/>
  <c r="AQ794"/>
  <c r="BB794"/>
  <c r="BC794"/>
  <c r="AR794"/>
  <c r="BB911"/>
  <c r="AQ911"/>
  <c r="AR911"/>
  <c r="BC911"/>
  <c r="AR733"/>
  <c r="BC733"/>
  <c r="BD733"/>
  <c r="AS733"/>
  <c r="BB732"/>
  <c r="AQ732"/>
  <c r="BC732"/>
  <c r="AR732"/>
  <c r="BF687"/>
  <c r="AU687"/>
  <c r="AE688"/>
  <c r="AR688"/>
  <c r="BC688"/>
  <c r="BA515"/>
  <c r="AO515"/>
  <c r="AP515"/>
  <c r="BG509"/>
  <c r="AV509"/>
  <c r="AR506"/>
  <c r="BC506"/>
  <c r="AE888"/>
  <c r="AU887"/>
  <c r="BF887"/>
  <c r="BH887"/>
  <c r="AW887"/>
  <c r="AT887"/>
  <c r="BE887"/>
  <c r="BE824"/>
  <c r="AT824"/>
  <c r="BF824"/>
  <c r="AU824"/>
  <c r="AQ823"/>
  <c r="BB823"/>
  <c r="AT823"/>
  <c r="BE823"/>
  <c r="AE797"/>
  <c r="BB797"/>
  <c r="AQ797"/>
  <c r="BD798"/>
  <c r="AS798"/>
  <c r="AU798"/>
  <c r="BF798"/>
  <c r="BE798"/>
  <c r="AT798"/>
  <c r="BB913"/>
  <c r="AQ913"/>
  <c r="AR913"/>
  <c r="BC913"/>
  <c r="BG912"/>
  <c r="AV912"/>
  <c r="BE735"/>
  <c r="AT735"/>
  <c r="BB735"/>
  <c r="AQ735"/>
  <c r="AQ734"/>
  <c r="BB734"/>
  <c r="AT689"/>
  <c r="BE689"/>
  <c r="AS689"/>
  <c r="BD689"/>
  <c r="AV692"/>
  <c r="BG692"/>
  <c r="BH692"/>
  <c r="AW692"/>
  <c r="AE511"/>
  <c r="BD511"/>
  <c r="AS511"/>
  <c r="BH512"/>
  <c r="AW512"/>
  <c r="BE512"/>
  <c r="AT512"/>
  <c r="BC997"/>
  <c r="AR997"/>
  <c r="AU996"/>
  <c r="BF996"/>
  <c r="BB951"/>
  <c r="AQ951"/>
  <c r="AR951"/>
  <c r="BC951"/>
  <c r="BG950"/>
  <c r="AV950"/>
  <c r="BB1046"/>
  <c r="AQ1046"/>
  <c r="BE1046"/>
  <c r="AT1046"/>
  <c r="BG751"/>
  <c r="AV751"/>
  <c r="AS751"/>
  <c r="BD751"/>
  <c r="AE754"/>
  <c r="BH754"/>
  <c r="AW754"/>
  <c r="AO777"/>
  <c r="BA777"/>
  <c r="AP777"/>
  <c r="AE746"/>
  <c r="BB746"/>
  <c r="AQ746"/>
  <c r="BG743"/>
  <c r="AV743"/>
  <c r="BH699"/>
  <c r="AW699"/>
  <c r="AQ699"/>
  <c r="BB699"/>
  <c r="BG696"/>
  <c r="AV696"/>
  <c r="AE725"/>
  <c r="BG725"/>
  <c r="AV725"/>
  <c r="BD728"/>
  <c r="AS728"/>
  <c r="BE728"/>
  <c r="AT728"/>
  <c r="AU728"/>
  <c r="BF728"/>
  <c r="AW538"/>
  <c r="BH538"/>
  <c r="AR538"/>
  <c r="BC538"/>
  <c r="BC537"/>
  <c r="AR537"/>
  <c r="AE537"/>
  <c r="BH537"/>
  <c r="AW537"/>
  <c r="BE934"/>
  <c r="AT934"/>
  <c r="AU933"/>
  <c r="BF933"/>
  <c r="BC933"/>
  <c r="AR933"/>
  <c r="AQ872"/>
  <c r="BB872"/>
  <c r="BH872"/>
  <c r="AW872"/>
  <c r="AT872"/>
  <c r="BE872"/>
  <c r="AT956"/>
  <c r="BE956"/>
  <c r="BF956"/>
  <c r="AU956"/>
  <c r="AE786"/>
  <c r="BG786"/>
  <c r="AV786"/>
  <c r="BH785"/>
  <c r="AW785"/>
  <c r="AE785"/>
  <c r="AT758"/>
  <c r="BE758"/>
  <c r="BB758"/>
  <c r="AQ758"/>
  <c r="AW758"/>
  <c r="BH758"/>
  <c r="BB857"/>
  <c r="AQ857"/>
  <c r="AE857"/>
  <c r="BE804"/>
  <c r="AT804"/>
  <c r="AR804"/>
  <c r="BC804"/>
  <c r="BG803"/>
  <c r="AV803"/>
  <c r="AP544"/>
  <c r="AO544"/>
  <c r="BA544"/>
  <c r="AP615"/>
  <c r="BA615"/>
  <c r="AO615"/>
  <c r="AR998"/>
  <c r="BC998"/>
  <c r="AE998"/>
  <c r="AS953"/>
  <c r="BD953"/>
  <c r="BF953"/>
  <c r="AU953"/>
  <c r="AV953"/>
  <c r="BG953"/>
  <c r="BD952"/>
  <c r="AS952"/>
  <c r="AE952"/>
  <c r="AW1048"/>
  <c r="BH1048"/>
  <c r="BG1048"/>
  <c r="AV1048"/>
  <c r="AQ1047"/>
  <c r="BB1047"/>
  <c r="AE1047"/>
  <c r="BC753"/>
  <c r="AR753"/>
  <c r="AR750"/>
  <c r="BC750"/>
  <c r="BD750"/>
  <c r="AS750"/>
  <c r="AP850"/>
  <c r="BA850"/>
  <c r="AO850"/>
  <c r="AW740"/>
  <c r="BH740"/>
  <c r="BB740"/>
  <c r="AQ740"/>
  <c r="AR701"/>
  <c r="BC701"/>
  <c r="BD701"/>
  <c r="AS701"/>
  <c r="BB698"/>
  <c r="AQ698"/>
  <c r="BC698"/>
  <c r="AR698"/>
  <c r="AP876"/>
  <c r="BA876"/>
  <c r="AO876"/>
  <c r="AP606"/>
  <c r="BA606"/>
  <c r="AO606"/>
  <c r="AP590"/>
  <c r="BA590"/>
  <c r="AO590"/>
  <c r="BF727"/>
  <c r="AU727"/>
  <c r="AE722"/>
  <c r="AR722"/>
  <c r="BC722"/>
  <c r="BA570"/>
  <c r="AO570"/>
  <c r="AP570"/>
  <c r="BA501"/>
  <c r="AO501"/>
  <c r="AP501"/>
  <c r="AQ535"/>
  <c r="BB535"/>
  <c r="AQ935"/>
  <c r="BB935"/>
  <c r="BH935"/>
  <c r="AW935"/>
  <c r="AT935"/>
  <c r="BE935"/>
  <c r="BB867"/>
  <c r="AQ867"/>
  <c r="AR867"/>
  <c r="BC867"/>
  <c r="BG866"/>
  <c r="AV866"/>
  <c r="AT958"/>
  <c r="BE958"/>
  <c r="BF958"/>
  <c r="AU958"/>
  <c r="AV957"/>
  <c r="BG957"/>
  <c r="AU957"/>
  <c r="BF957"/>
  <c r="BE788"/>
  <c r="AT788"/>
  <c r="BF788"/>
  <c r="AU788"/>
  <c r="AQ787"/>
  <c r="BB787"/>
  <c r="AT787"/>
  <c r="BE787"/>
  <c r="BC760"/>
  <c r="AR760"/>
  <c r="AV761"/>
  <c r="BG761"/>
  <c r="BD761"/>
  <c r="AS761"/>
  <c r="BF859"/>
  <c r="AU859"/>
  <c r="AS859"/>
  <c r="BD859"/>
  <c r="AV859"/>
  <c r="BG859"/>
  <c r="AE858"/>
  <c r="BB806"/>
  <c r="AQ806"/>
  <c r="AS806"/>
  <c r="BD806"/>
  <c r="BG806"/>
  <c r="AV806"/>
  <c r="AU805"/>
  <c r="BF805"/>
  <c r="AE805"/>
  <c r="BA875"/>
  <c r="AP875"/>
  <c r="AO875"/>
  <c r="AP573"/>
  <c r="AO573"/>
  <c r="BA573"/>
  <c r="BF993"/>
  <c r="AU993"/>
  <c r="BG993"/>
  <c r="AV993"/>
  <c r="AR992"/>
  <c r="BC992"/>
  <c r="AE992"/>
  <c r="AS947"/>
  <c r="BD947"/>
  <c r="BF947"/>
  <c r="AU947"/>
  <c r="AV947"/>
  <c r="BG947"/>
  <c r="BF1050"/>
  <c r="AU1050"/>
  <c r="BC1050"/>
  <c r="AR1050"/>
  <c r="AQ1049"/>
  <c r="BB1049"/>
  <c r="BD1049"/>
  <c r="AS1049"/>
  <c r="AP782"/>
  <c r="BA782"/>
  <c r="AO782"/>
  <c r="AT755"/>
  <c r="BE755"/>
  <c r="BF755"/>
  <c r="AU755"/>
  <c r="AV752"/>
  <c r="BG752"/>
  <c r="AU752"/>
  <c r="BF752"/>
  <c r="AO853"/>
  <c r="AP853"/>
  <c r="BA853"/>
  <c r="BE742"/>
  <c r="AT742"/>
  <c r="BB742"/>
  <c r="AQ742"/>
  <c r="AQ741"/>
  <c r="BB741"/>
  <c r="AP816"/>
  <c r="BA816"/>
  <c r="AO816"/>
  <c r="BH695"/>
  <c r="AW695"/>
  <c r="AQ695"/>
  <c r="BB695"/>
  <c r="AP646"/>
  <c r="BA646"/>
  <c r="AO646"/>
  <c r="BD726"/>
  <c r="AS726"/>
  <c r="BE726"/>
  <c r="AT726"/>
  <c r="AU726"/>
  <c r="BF726"/>
  <c r="AP714"/>
  <c r="BA714"/>
  <c r="AO714"/>
  <c r="AP500"/>
  <c r="BA500"/>
  <c r="AO500"/>
  <c r="AW890"/>
  <c r="BH890"/>
  <c r="AE890"/>
  <c r="AU889"/>
  <c r="BF889"/>
  <c r="BH889"/>
  <c r="AW889"/>
  <c r="AT889"/>
  <c r="BE889"/>
  <c r="BE826"/>
  <c r="AT826"/>
  <c r="BF826"/>
  <c r="AU826"/>
  <c r="AQ825"/>
  <c r="BB825"/>
  <c r="AT825"/>
  <c r="BE825"/>
  <c r="AS799"/>
  <c r="BD799"/>
  <c r="BE799"/>
  <c r="AT799"/>
  <c r="AV799"/>
  <c r="BG799"/>
  <c r="AE796"/>
  <c r="AP776"/>
  <c r="BA776"/>
  <c r="AO776"/>
  <c r="AS915"/>
  <c r="BD915"/>
  <c r="BF915"/>
  <c r="AU915"/>
  <c r="AV915"/>
  <c r="BG915"/>
  <c r="BD914"/>
  <c r="AS914"/>
  <c r="AE914"/>
  <c r="AS737"/>
  <c r="BD737"/>
  <c r="AV737"/>
  <c r="BG737"/>
  <c r="AQ736"/>
  <c r="BB736"/>
  <c r="AT736"/>
  <c r="BE736"/>
  <c r="AP571"/>
  <c r="BA571"/>
  <c r="AO571"/>
  <c r="AT691"/>
  <c r="BE691"/>
  <c r="AS691"/>
  <c r="BD691"/>
  <c r="AV686"/>
  <c r="BG686"/>
  <c r="BH686"/>
  <c r="AW686"/>
  <c r="BH508"/>
  <c r="AW508"/>
  <c r="BE508"/>
  <c r="AT508"/>
  <c r="AP557"/>
  <c r="BA557"/>
  <c r="AO557"/>
  <c r="AP1100"/>
  <c r="BA1100"/>
  <c r="AO1100"/>
  <c r="BB884"/>
  <c r="AQ884"/>
  <c r="AR884"/>
  <c r="BC884"/>
  <c r="AQ827"/>
  <c r="BB827"/>
  <c r="AT827"/>
  <c r="BE827"/>
  <c r="AQ800"/>
  <c r="BB800"/>
  <c r="BC800"/>
  <c r="AR800"/>
  <c r="AW917"/>
  <c r="BH917"/>
  <c r="BE917"/>
  <c r="AT917"/>
  <c r="AU916"/>
  <c r="BF916"/>
  <c r="BC916"/>
  <c r="AR916"/>
  <c r="AR731"/>
  <c r="BC731"/>
  <c r="BD731"/>
  <c r="AS731"/>
  <c r="BB690"/>
  <c r="AQ690"/>
  <c r="AE507"/>
  <c r="BD507"/>
  <c r="AS507"/>
  <c r="BH510"/>
  <c r="AW510"/>
  <c r="BE510"/>
  <c r="AT510"/>
  <c r="AO1101"/>
  <c r="BA1101"/>
  <c r="AP1101"/>
  <c r="BB886"/>
  <c r="AQ886"/>
  <c r="AR886"/>
  <c r="BC886"/>
  <c r="BG885"/>
  <c r="AV885"/>
  <c r="AW822"/>
  <c r="BH822"/>
  <c r="AR822"/>
  <c r="BC822"/>
  <c r="BC821"/>
  <c r="AR821"/>
  <c r="BD821"/>
  <c r="AS821"/>
  <c r="AE795"/>
  <c r="BB795"/>
  <c r="AQ795"/>
  <c r="BD794"/>
  <c r="AS794"/>
  <c r="AU794"/>
  <c r="BF794"/>
  <c r="BE794"/>
  <c r="AT794"/>
  <c r="AS911"/>
  <c r="BD911"/>
  <c r="BE911"/>
  <c r="AT911"/>
  <c r="BE733"/>
  <c r="AT733"/>
  <c r="AV733"/>
  <c r="BG733"/>
  <c r="AT732"/>
  <c r="BE732"/>
  <c r="BF732"/>
  <c r="AU732"/>
  <c r="AW732"/>
  <c r="BH732"/>
  <c r="BA563"/>
  <c r="AO563"/>
  <c r="AP563"/>
  <c r="BA656"/>
  <c r="AP656"/>
  <c r="AO656"/>
  <c r="AE687"/>
  <c r="BG687"/>
  <c r="AV687"/>
  <c r="BD688"/>
  <c r="AS688"/>
  <c r="BE688"/>
  <c r="AT688"/>
  <c r="AU688"/>
  <c r="BF688"/>
  <c r="AP579"/>
  <c r="BA579"/>
  <c r="AO579"/>
  <c r="BB509"/>
  <c r="AQ509"/>
  <c r="AT509"/>
  <c r="BE509"/>
  <c r="BD506"/>
  <c r="AS506"/>
  <c r="AV506"/>
  <c r="BG506"/>
  <c r="AU506"/>
  <c r="BF506"/>
  <c r="AW888"/>
  <c r="BH888"/>
  <c r="BF888"/>
  <c r="AU888"/>
  <c r="AV888"/>
  <c r="BG888"/>
  <c r="BD887"/>
  <c r="AS887"/>
  <c r="AE887"/>
  <c r="AE824"/>
  <c r="BG824"/>
  <c r="AV824"/>
  <c r="BH823"/>
  <c r="AW823"/>
  <c r="AE823"/>
  <c r="AS797"/>
  <c r="BD797"/>
  <c r="BE797"/>
  <c r="AT797"/>
  <c r="AV797"/>
  <c r="BG797"/>
  <c r="AE798"/>
  <c r="AP943"/>
  <c r="BA943"/>
  <c r="AO943"/>
  <c r="AW913"/>
  <c r="BH913"/>
  <c r="BE913"/>
  <c r="AT913"/>
  <c r="AU912"/>
  <c r="BF912"/>
  <c r="BC912"/>
  <c r="AR912"/>
  <c r="AW735"/>
  <c r="BH735"/>
  <c r="AV735"/>
  <c r="BG735"/>
  <c r="BC734"/>
  <c r="AR734"/>
  <c r="AT734"/>
  <c r="BE734"/>
  <c r="AP628"/>
  <c r="BA628"/>
  <c r="AO628"/>
  <c r="AU689"/>
  <c r="BF689"/>
  <c r="AE692"/>
  <c r="AR692"/>
  <c r="BC692"/>
  <c r="AP635"/>
  <c r="BA635"/>
  <c r="AO635"/>
  <c r="AP619"/>
  <c r="BA619"/>
  <c r="AO619"/>
  <c r="BG511"/>
  <c r="AV511"/>
  <c r="AR512"/>
  <c r="BC512"/>
  <c r="BE951"/>
  <c r="AT951"/>
  <c r="AU950"/>
  <c r="BF950"/>
  <c r="BC950"/>
  <c r="AR950"/>
  <c r="AS1046"/>
  <c r="BD1046"/>
  <c r="BC751"/>
  <c r="AR751"/>
  <c r="AR754"/>
  <c r="BC754"/>
  <c r="BD754"/>
  <c r="AS754"/>
  <c r="AS746"/>
  <c r="BD746"/>
  <c r="AV746"/>
  <c r="BG746"/>
  <c r="AQ743"/>
  <c r="BB743"/>
  <c r="AT743"/>
  <c r="BE743"/>
  <c r="AR699"/>
  <c r="BC699"/>
  <c r="BD699"/>
  <c r="AS699"/>
  <c r="BB696"/>
  <c r="AQ696"/>
  <c r="BC696"/>
  <c r="AR696"/>
  <c r="AP662"/>
  <c r="BA662"/>
  <c r="AO662"/>
  <c r="BC725"/>
  <c r="AR725"/>
  <c r="BB725"/>
  <c r="AQ725"/>
  <c r="BH725"/>
  <c r="AW725"/>
  <c r="BB728"/>
  <c r="AQ728"/>
  <c r="AE538"/>
  <c r="BF538"/>
  <c r="AU538"/>
  <c r="AU537"/>
  <c r="BF537"/>
  <c r="BD537"/>
  <c r="AS537"/>
  <c r="AW934"/>
  <c r="BH934"/>
  <c r="AE934"/>
  <c r="AQ933"/>
  <c r="BB933"/>
  <c r="BH933"/>
  <c r="AW933"/>
  <c r="AT933"/>
  <c r="BE933"/>
  <c r="BD872"/>
  <c r="AS872"/>
  <c r="AE872"/>
  <c r="AE956"/>
  <c r="BB956"/>
  <c r="AQ956"/>
  <c r="AW956"/>
  <c r="BH956"/>
  <c r="AP989"/>
  <c r="BA989"/>
  <c r="AO989"/>
  <c r="AW786"/>
  <c r="BH786"/>
  <c r="AR786"/>
  <c r="BC786"/>
  <c r="BC785"/>
  <c r="AR785"/>
  <c r="BD785"/>
  <c r="AS785"/>
  <c r="BG758"/>
  <c r="AV758"/>
  <c r="AS758"/>
  <c r="BD758"/>
  <c r="BF857"/>
  <c r="AU857"/>
  <c r="AS857"/>
  <c r="BD857"/>
  <c r="AV857"/>
  <c r="BG857"/>
  <c r="BF804"/>
  <c r="AU804"/>
  <c r="BC803"/>
  <c r="AR803"/>
  <c r="AQ803"/>
  <c r="BB803"/>
  <c r="BA602"/>
  <c r="AP602"/>
  <c r="AO602"/>
  <c r="BD998"/>
  <c r="AS998"/>
  <c r="AU998"/>
  <c r="BF998"/>
  <c r="BB953"/>
  <c r="AQ953"/>
  <c r="AR953"/>
  <c r="BC953"/>
  <c r="BG952"/>
  <c r="AV952"/>
  <c r="BF1048"/>
  <c r="AU1048"/>
  <c r="BC1048"/>
  <c r="AR1048"/>
  <c r="BC1047"/>
  <c r="AR1047"/>
  <c r="AU1047"/>
  <c r="BF1047"/>
  <c r="AO899"/>
  <c r="BA899"/>
  <c r="AP899"/>
  <c r="AT753"/>
  <c r="BE753"/>
  <c r="BF753"/>
  <c r="AU753"/>
  <c r="AV750"/>
  <c r="BG750"/>
  <c r="AU750"/>
  <c r="BF750"/>
  <c r="AV740"/>
  <c r="BG740"/>
  <c r="AV701"/>
  <c r="BG701"/>
  <c r="AT698"/>
  <c r="BE698"/>
  <c r="BF698"/>
  <c r="AU698"/>
  <c r="AW698"/>
  <c r="BH698"/>
  <c r="AE727"/>
  <c r="BG727"/>
  <c r="AV727"/>
  <c r="BD722"/>
  <c r="AS722"/>
  <c r="BE722"/>
  <c r="AT722"/>
  <c r="AU722"/>
  <c r="BF722"/>
  <c r="BC535"/>
  <c r="AR535"/>
  <c r="AT535"/>
  <c r="BE535"/>
  <c r="BD935"/>
  <c r="AS935"/>
  <c r="AE935"/>
  <c r="AS867"/>
  <c r="BD867"/>
  <c r="BE867"/>
  <c r="AT867"/>
  <c r="AU866"/>
  <c r="BF866"/>
  <c r="BC866"/>
  <c r="AR866"/>
  <c r="AE958"/>
  <c r="BB958"/>
  <c r="AQ958"/>
  <c r="AW958"/>
  <c r="BH958"/>
  <c r="BE957"/>
  <c r="AT957"/>
  <c r="AQ957"/>
  <c r="BB957"/>
  <c r="AE788"/>
  <c r="BG788"/>
  <c r="AV788"/>
  <c r="BH787"/>
  <c r="AW787"/>
  <c r="AE787"/>
  <c r="AE760"/>
  <c r="BF760"/>
  <c r="AU760"/>
  <c r="AR761"/>
  <c r="BC761"/>
  <c r="AU761"/>
  <c r="BF761"/>
  <c r="AW859"/>
  <c r="BH859"/>
  <c r="AR859"/>
  <c r="BC859"/>
  <c r="BD858"/>
  <c r="AS858"/>
  <c r="AV858"/>
  <c r="BG858"/>
  <c r="AT806"/>
  <c r="BE806"/>
  <c r="AR806"/>
  <c r="BC806"/>
  <c r="BG805"/>
  <c r="AV805"/>
  <c r="AP592"/>
  <c r="BA592"/>
  <c r="AO592"/>
  <c r="BA638"/>
  <c r="AP638"/>
  <c r="AO638"/>
  <c r="AT993"/>
  <c r="BE993"/>
  <c r="BC993"/>
  <c r="AR993"/>
  <c r="BH992"/>
  <c r="AW992"/>
  <c r="AU992"/>
  <c r="BF992"/>
  <c r="BB947"/>
  <c r="AQ947"/>
  <c r="AR947"/>
  <c r="BC947"/>
  <c r="AP905"/>
  <c r="BA905"/>
  <c r="AO905"/>
  <c r="BA940"/>
  <c r="AP940"/>
  <c r="AO940"/>
  <c r="AE1050"/>
  <c r="AS1050"/>
  <c r="BD1050"/>
  <c r="BC1049"/>
  <c r="AR1049"/>
  <c r="AU1049"/>
  <c r="BF1049"/>
  <c r="AE755"/>
  <c r="BB755"/>
  <c r="AQ755"/>
  <c r="AW755"/>
  <c r="BH755"/>
  <c r="BE752"/>
  <c r="AT752"/>
  <c r="AQ752"/>
  <c r="BB752"/>
  <c r="AW742"/>
  <c r="BH742"/>
  <c r="AV742"/>
  <c r="BG742"/>
  <c r="BC741"/>
  <c r="AR741"/>
  <c r="AT741"/>
  <c r="BE741"/>
  <c r="AR695"/>
  <c r="BC695"/>
  <c r="BD695"/>
  <c r="AS695"/>
  <c r="BB726"/>
  <c r="AQ726"/>
  <c r="BA715"/>
  <c r="AO715"/>
  <c r="AP715"/>
  <c r="BF890"/>
  <c r="AU890"/>
  <c r="AV890"/>
  <c r="BG890"/>
  <c r="BD889"/>
  <c r="AS889"/>
  <c r="AE889"/>
  <c r="BA906"/>
  <c r="AP906"/>
  <c r="AO906"/>
  <c r="AE826"/>
  <c r="BG826"/>
  <c r="AV826"/>
  <c r="BH825"/>
  <c r="AW825"/>
  <c r="AE825"/>
  <c r="BC799"/>
  <c r="AR799"/>
  <c r="BG796"/>
  <c r="AV796"/>
  <c r="BH796"/>
  <c r="AW796"/>
  <c r="AP848"/>
  <c r="BA848"/>
  <c r="AO848"/>
  <c r="AO851"/>
  <c r="BA851"/>
  <c r="AP851"/>
  <c r="BB915"/>
  <c r="AQ915"/>
  <c r="AR915"/>
  <c r="BC915"/>
  <c r="BG914"/>
  <c r="AV914"/>
  <c r="BE737"/>
  <c r="AT737"/>
  <c r="AR737"/>
  <c r="BC737"/>
  <c r="AU736"/>
  <c r="BF736"/>
  <c r="AE736"/>
  <c r="BH736"/>
  <c r="AW736"/>
  <c r="BA584"/>
  <c r="AP584"/>
  <c r="AO584"/>
  <c r="BF691"/>
  <c r="AU691"/>
  <c r="AE686"/>
  <c r="AR686"/>
  <c r="BC686"/>
  <c r="AR508"/>
  <c r="BC508"/>
  <c r="BA498"/>
  <c r="AO498"/>
  <c r="AP498"/>
  <c r="AP653"/>
  <c r="BA653"/>
  <c r="AO653"/>
  <c r="AP637"/>
  <c r="BA637"/>
  <c r="AO637"/>
  <c r="AP1021"/>
  <c r="BA1021"/>
  <c r="AO1021"/>
  <c r="AS884"/>
  <c r="BD884"/>
  <c r="BE884"/>
  <c r="AT884"/>
  <c r="BH827"/>
  <c r="AW827"/>
  <c r="AE827"/>
  <c r="BD800"/>
  <c r="AS800"/>
  <c r="AU800"/>
  <c r="BF800"/>
  <c r="BE800"/>
  <c r="AT800"/>
  <c r="AE917"/>
  <c r="AQ916"/>
  <c r="BB916"/>
  <c r="BH916"/>
  <c r="AW916"/>
  <c r="AT916"/>
  <c r="BE916"/>
  <c r="AV731"/>
  <c r="BG731"/>
  <c r="AV690"/>
  <c r="BG690"/>
  <c r="BH690"/>
  <c r="AW690"/>
  <c r="AP651"/>
  <c r="BA651"/>
  <c r="AO651"/>
  <c r="BG507"/>
  <c r="AV507"/>
  <c r="AR510"/>
  <c r="BC510"/>
  <c r="AS886"/>
  <c r="BD886"/>
  <c r="BE886"/>
  <c r="AT886"/>
  <c r="AQ885"/>
  <c r="BB885"/>
  <c r="BC885"/>
  <c r="AR885"/>
  <c r="BB822"/>
  <c r="AQ822"/>
  <c r="AS822"/>
  <c r="BD822"/>
  <c r="AU821"/>
  <c r="BF821"/>
  <c r="AV821"/>
  <c r="BG821"/>
  <c r="AS795"/>
  <c r="BD795"/>
  <c r="BE795"/>
  <c r="AT795"/>
  <c r="AV795"/>
  <c r="BG795"/>
  <c r="AE794"/>
  <c r="AW911"/>
  <c r="BH911"/>
  <c r="AE911"/>
  <c r="AE733"/>
  <c r="BF733"/>
  <c r="AU733"/>
  <c r="AE732"/>
  <c r="BD732"/>
  <c r="AS732"/>
  <c r="AP588"/>
  <c r="BA588"/>
  <c r="AO588"/>
  <c r="BC687"/>
  <c r="AR687"/>
  <c r="BB687"/>
  <c r="AQ687"/>
  <c r="BH687"/>
  <c r="AW687"/>
  <c r="BB688"/>
  <c r="AQ688"/>
  <c r="BC509"/>
  <c r="AR509"/>
  <c r="BF509"/>
  <c r="AU509"/>
  <c r="BH509"/>
  <c r="AW509"/>
  <c r="AE506"/>
  <c r="BB506"/>
  <c r="AQ506"/>
  <c r="BA556"/>
  <c r="AO556"/>
  <c r="AP556"/>
  <c r="BA1039"/>
  <c r="AO1039"/>
  <c r="AP1039"/>
  <c r="BB888"/>
  <c r="AQ888"/>
  <c r="AR888"/>
  <c r="BC888"/>
  <c r="BG887"/>
  <c r="AV887"/>
  <c r="AW824"/>
  <c r="BH824"/>
  <c r="AR824"/>
  <c r="BC824"/>
  <c r="BC823"/>
  <c r="AR823"/>
  <c r="BD823"/>
  <c r="AS823"/>
  <c r="BC797"/>
  <c r="AR797"/>
  <c r="BG798"/>
  <c r="AV798"/>
  <c r="BH798"/>
  <c r="AW798"/>
  <c r="AE913"/>
  <c r="AQ912"/>
  <c r="BB912"/>
  <c r="BH912"/>
  <c r="AW912"/>
  <c r="AT912"/>
  <c r="BE912"/>
  <c r="AR735"/>
  <c r="BC735"/>
  <c r="BG734"/>
  <c r="AV734"/>
  <c r="AE734"/>
  <c r="BH734"/>
  <c r="AW734"/>
  <c r="AP564"/>
  <c r="BA564"/>
  <c r="AO564"/>
  <c r="AE689"/>
  <c r="BG689"/>
  <c r="AV689"/>
  <c r="BD692"/>
  <c r="AS692"/>
  <c r="BE692"/>
  <c r="AT692"/>
  <c r="AU692"/>
  <c r="BF692"/>
  <c r="BB511"/>
  <c r="AQ511"/>
  <c r="AT511"/>
  <c r="BE511"/>
  <c r="BD512"/>
  <c r="AS512"/>
  <c r="AV512"/>
  <c r="BG512"/>
  <c r="AU512"/>
  <c r="BF512"/>
  <c r="W2" l="1"/>
  <c r="G65"/>
  <c r="AH65" s="1"/>
  <c r="G101"/>
  <c r="AH101" s="1"/>
  <c r="G137"/>
  <c r="AH137" s="1"/>
  <c r="G173"/>
  <c r="AH173" s="1"/>
  <c r="G344"/>
  <c r="AH344" s="1"/>
  <c r="G479"/>
  <c r="AH479" s="1"/>
  <c r="G452"/>
  <c r="AH452" s="1"/>
  <c r="G398"/>
  <c r="AH398" s="1"/>
  <c r="G56"/>
  <c r="AH56" s="1"/>
  <c r="G74"/>
  <c r="AH74" s="1"/>
  <c r="G110"/>
  <c r="AH110" s="1"/>
  <c r="G146"/>
  <c r="AH146" s="1"/>
  <c r="G182"/>
  <c r="AH182" s="1"/>
  <c r="G380"/>
  <c r="AH380" s="1"/>
  <c r="G29"/>
  <c r="AH29" s="1"/>
  <c r="G83"/>
  <c r="AH83" s="1"/>
  <c r="G119"/>
  <c r="AH119" s="1"/>
  <c r="G155"/>
  <c r="AH155" s="1"/>
  <c r="G191"/>
  <c r="AH191" s="1"/>
  <c r="G362"/>
  <c r="AH362" s="1"/>
  <c r="G47"/>
  <c r="AH47" s="1"/>
  <c r="G371"/>
  <c r="AH371" s="1"/>
  <c r="G407"/>
  <c r="AH407" s="1"/>
  <c r="G434"/>
  <c r="AH434" s="1"/>
  <c r="G209"/>
  <c r="AH209" s="1"/>
  <c r="G20"/>
  <c r="AH20" s="1"/>
  <c r="G92"/>
  <c r="AH92" s="1"/>
  <c r="G128"/>
  <c r="AH128" s="1"/>
  <c r="G164"/>
  <c r="AH164" s="1"/>
  <c r="G200"/>
  <c r="AH200" s="1"/>
  <c r="G488"/>
  <c r="AH488" s="1"/>
  <c r="G290"/>
  <c r="AH290" s="1"/>
  <c r="G254"/>
  <c r="AH254" s="1"/>
  <c r="G11"/>
  <c r="AH11" s="1"/>
  <c r="G461"/>
  <c r="AH461" s="1"/>
  <c r="G218"/>
  <c r="AH218" s="1"/>
  <c r="G425"/>
  <c r="AH425" s="1"/>
  <c r="G353"/>
  <c r="AH353" s="1"/>
  <c r="G326"/>
  <c r="AH326" s="1"/>
  <c r="G389"/>
  <c r="AH389" s="1"/>
  <c r="G470"/>
  <c r="AH470" s="1"/>
  <c r="G443"/>
  <c r="AH443" s="1"/>
  <c r="G416"/>
  <c r="AH416" s="1"/>
  <c r="G38"/>
  <c r="AH38" s="1"/>
  <c r="G272"/>
  <c r="AH272" s="1"/>
  <c r="G227"/>
  <c r="AH227" s="1"/>
  <c r="G245"/>
  <c r="AH245" s="1"/>
  <c r="G299"/>
  <c r="AH299" s="1"/>
  <c r="G317"/>
  <c r="AH317" s="1"/>
  <c r="G308"/>
  <c r="AH308" s="1"/>
  <c r="G263"/>
  <c r="AH263" s="1"/>
  <c r="G335"/>
  <c r="AH335" s="1"/>
  <c r="G281"/>
  <c r="AH281" s="1"/>
  <c r="G236"/>
  <c r="AH236" s="1"/>
  <c r="G2"/>
  <c r="AH2" s="1"/>
  <c r="BA733"/>
  <c r="AO733"/>
  <c r="AP733"/>
  <c r="AP956"/>
  <c r="BA956"/>
  <c r="AO956"/>
  <c r="AO890"/>
  <c r="BA890"/>
  <c r="AP890"/>
  <c r="BA726"/>
  <c r="AP726"/>
  <c r="AO726"/>
  <c r="BA761"/>
  <c r="AP761"/>
  <c r="AO761"/>
  <c r="BA803"/>
  <c r="AO803"/>
  <c r="AP803"/>
  <c r="AO1069"/>
  <c r="AP1069"/>
  <c r="BA1069"/>
  <c r="AO1083"/>
  <c r="BA1083"/>
  <c r="AP1083"/>
  <c r="AO1031"/>
  <c r="BA1031"/>
  <c r="AP1031"/>
  <c r="AO974"/>
  <c r="AP974"/>
  <c r="BA974"/>
  <c r="AO1118"/>
  <c r="BA1118"/>
  <c r="AP1118"/>
  <c r="AP732"/>
  <c r="BA732"/>
  <c r="AO732"/>
  <c r="AP794"/>
  <c r="AO794"/>
  <c r="BA794"/>
  <c r="BA686"/>
  <c r="AP686"/>
  <c r="AO686"/>
  <c r="AO889"/>
  <c r="AP889"/>
  <c r="BA889"/>
  <c r="AO1050"/>
  <c r="BA1050"/>
  <c r="AP1050"/>
  <c r="AP958"/>
  <c r="BA958"/>
  <c r="AO958"/>
  <c r="AP727"/>
  <c r="BA727"/>
  <c r="AO727"/>
  <c r="AP798"/>
  <c r="AO798"/>
  <c r="BA798"/>
  <c r="BA823"/>
  <c r="AO823"/>
  <c r="AP823"/>
  <c r="AO887"/>
  <c r="AP887"/>
  <c r="BA887"/>
  <c r="AO914"/>
  <c r="AP914"/>
  <c r="BA914"/>
  <c r="AO858"/>
  <c r="BA858"/>
  <c r="AP858"/>
  <c r="BA998"/>
  <c r="AO998"/>
  <c r="AP998"/>
  <c r="BA785"/>
  <c r="AO785"/>
  <c r="AP785"/>
  <c r="BA746"/>
  <c r="AO746"/>
  <c r="AP746"/>
  <c r="AO888"/>
  <c r="BA888"/>
  <c r="AP888"/>
  <c r="BA688"/>
  <c r="AP688"/>
  <c r="AO688"/>
  <c r="AO822"/>
  <c r="BA822"/>
  <c r="AP822"/>
  <c r="AO806"/>
  <c r="BA806"/>
  <c r="AP806"/>
  <c r="AO1046"/>
  <c r="BA1046"/>
  <c r="AP1046"/>
  <c r="BA512"/>
  <c r="AP512"/>
  <c r="AO512"/>
  <c r="BA735"/>
  <c r="AO735"/>
  <c r="AP735"/>
  <c r="BA701"/>
  <c r="AO701"/>
  <c r="AP701"/>
  <c r="AO1048"/>
  <c r="BA1048"/>
  <c r="AP1048"/>
  <c r="AP764"/>
  <c r="BA764"/>
  <c r="AO764"/>
  <c r="AP539"/>
  <c r="AO539"/>
  <c r="BA539"/>
  <c r="AO995"/>
  <c r="AP995"/>
  <c r="BA995"/>
  <c r="BA534"/>
  <c r="AO534"/>
  <c r="AP534"/>
  <c r="AO1354"/>
  <c r="BA1354"/>
  <c r="AP1354"/>
  <c r="BA1165"/>
  <c r="AO1165"/>
  <c r="AP1165"/>
  <c r="AO1016"/>
  <c r="BA1016"/>
  <c r="AP1016"/>
  <c r="AO1124"/>
  <c r="BA1124"/>
  <c r="AP1124"/>
  <c r="AO1183"/>
  <c r="BA1183"/>
  <c r="AP1183"/>
  <c r="AO1228"/>
  <c r="BA1228"/>
  <c r="AP1228"/>
  <c r="AP525"/>
  <c r="BA525"/>
  <c r="AO525"/>
  <c r="BA1268"/>
  <c r="AP1268"/>
  <c r="AO1268"/>
  <c r="AP1363"/>
  <c r="BA1363"/>
  <c r="AO1363"/>
  <c r="BA770"/>
  <c r="AP770"/>
  <c r="AO770"/>
  <c r="AO997"/>
  <c r="AP997"/>
  <c r="BA997"/>
  <c r="AP749"/>
  <c r="BA749"/>
  <c r="AO749"/>
  <c r="BA1013"/>
  <c r="AO1013"/>
  <c r="AP1013"/>
  <c r="AO1185"/>
  <c r="BA1185"/>
  <c r="AP1185"/>
  <c r="AO1033"/>
  <c r="AP1033"/>
  <c r="BA1033"/>
  <c r="AO1137"/>
  <c r="AP1137"/>
  <c r="BA1137"/>
  <c r="AP527"/>
  <c r="BA527"/>
  <c r="AO527"/>
  <c r="AO840"/>
  <c r="BA840"/>
  <c r="AP840"/>
  <c r="AO1136"/>
  <c r="AP1136"/>
  <c r="BA1136"/>
  <c r="AP1365"/>
  <c r="BA1365"/>
  <c r="AO1365"/>
  <c r="AP922"/>
  <c r="BA922"/>
  <c r="AO922"/>
  <c r="BA1115"/>
  <c r="AP1115"/>
  <c r="AO1115"/>
  <c r="AO976"/>
  <c r="AP976"/>
  <c r="BA976"/>
  <c r="AP832"/>
  <c r="AO832"/>
  <c r="BA832"/>
  <c r="BA1109"/>
  <c r="AP1109"/>
  <c r="AO1109"/>
  <c r="AO1247"/>
  <c r="AP1247"/>
  <c r="BA1247"/>
  <c r="AP1339"/>
  <c r="BA1339"/>
  <c r="AO1339"/>
  <c r="AO1084"/>
  <c r="AP1084"/>
  <c r="BA1084"/>
  <c r="AO808"/>
  <c r="BA808"/>
  <c r="AP808"/>
  <c r="BA530"/>
  <c r="AO530"/>
  <c r="AP530"/>
  <c r="AO1319"/>
  <c r="AP1319"/>
  <c r="BA1319"/>
  <c r="AP709"/>
  <c r="BA709"/>
  <c r="AO709"/>
  <c r="AO833"/>
  <c r="AP833"/>
  <c r="BA833"/>
  <c r="AO1250"/>
  <c r="AP1250"/>
  <c r="BA1250"/>
  <c r="AO1357"/>
  <c r="AP1357"/>
  <c r="BA1357"/>
  <c r="AO1086"/>
  <c r="AP1086"/>
  <c r="BA1086"/>
  <c r="BA1003"/>
  <c r="AO1003"/>
  <c r="AP1003"/>
  <c r="AO1203"/>
  <c r="BA1203"/>
  <c r="AP1203"/>
  <c r="AO1294"/>
  <c r="AP1294"/>
  <c r="BA1294"/>
  <c r="AO831"/>
  <c r="BA831"/>
  <c r="AP831"/>
  <c r="BA925"/>
  <c r="AP925"/>
  <c r="AO925"/>
  <c r="BA1111"/>
  <c r="AP1111"/>
  <c r="AO1111"/>
  <c r="BA979"/>
  <c r="AO979"/>
  <c r="AP979"/>
  <c r="AO1245"/>
  <c r="AP1245"/>
  <c r="BA1245"/>
  <c r="AO1199"/>
  <c r="BA1199"/>
  <c r="AP1199"/>
  <c r="AO1290"/>
  <c r="AP1290"/>
  <c r="BA1290"/>
  <c r="AO1320"/>
  <c r="BA1320"/>
  <c r="AP1320"/>
  <c r="BA1266"/>
  <c r="AP1266"/>
  <c r="AO1266"/>
  <c r="AP1274"/>
  <c r="AO1274"/>
  <c r="BA1274"/>
  <c r="AO1273"/>
  <c r="AP1273"/>
  <c r="BA1273"/>
  <c r="BA708"/>
  <c r="AP708"/>
  <c r="AO708"/>
  <c r="AP771"/>
  <c r="BA771"/>
  <c r="AO771"/>
  <c r="BA975"/>
  <c r="AO975"/>
  <c r="AP975"/>
  <c r="AP1121"/>
  <c r="BA1121"/>
  <c r="AO1121"/>
  <c r="AO1122"/>
  <c r="BA1122"/>
  <c r="AP1122"/>
  <c r="AO1030"/>
  <c r="AP1030"/>
  <c r="BA1030"/>
  <c r="AO1295"/>
  <c r="BA1295"/>
  <c r="AP1295"/>
  <c r="BA524"/>
  <c r="AO524"/>
  <c r="AP524"/>
  <c r="BA1169"/>
  <c r="AO1169"/>
  <c r="AP1169"/>
  <c r="AP1263"/>
  <c r="BA1263"/>
  <c r="AO1263"/>
  <c r="AP1119"/>
  <c r="BA1119"/>
  <c r="AO1119"/>
  <c r="AO1187"/>
  <c r="BA1187"/>
  <c r="AP1187"/>
  <c r="AP1361"/>
  <c r="BA1361"/>
  <c r="AO1361"/>
  <c r="AO1277"/>
  <c r="BA1277"/>
  <c r="AP1277"/>
  <c r="AO1321"/>
  <c r="AP1321"/>
  <c r="BA1321"/>
  <c r="AO1322"/>
  <c r="BA1322"/>
  <c r="AP1322"/>
  <c r="AP736"/>
  <c r="BA736"/>
  <c r="AO736"/>
  <c r="AO826"/>
  <c r="BA826"/>
  <c r="AP826"/>
  <c r="AP755"/>
  <c r="BA755"/>
  <c r="AO755"/>
  <c r="AO788"/>
  <c r="BA788"/>
  <c r="AP788"/>
  <c r="AO935"/>
  <c r="AP935"/>
  <c r="BA935"/>
  <c r="AO872"/>
  <c r="AP872"/>
  <c r="BA872"/>
  <c r="AP758"/>
  <c r="BA758"/>
  <c r="AO758"/>
  <c r="AP751"/>
  <c r="BA751"/>
  <c r="AO751"/>
  <c r="BA731"/>
  <c r="AO731"/>
  <c r="AP731"/>
  <c r="AP800"/>
  <c r="AO800"/>
  <c r="BA800"/>
  <c r="AP691"/>
  <c r="BA691"/>
  <c r="AO691"/>
  <c r="AP535"/>
  <c r="BA535"/>
  <c r="AO535"/>
  <c r="BA789"/>
  <c r="AO789"/>
  <c r="AP789"/>
  <c r="BA1034"/>
  <c r="AO1034"/>
  <c r="AP1034"/>
  <c r="BA839"/>
  <c r="AO839"/>
  <c r="AP839"/>
  <c r="BA923"/>
  <c r="AP923"/>
  <c r="AO923"/>
  <c r="AP1087"/>
  <c r="BA1087"/>
  <c r="AO1087"/>
  <c r="BA526"/>
  <c r="AO526"/>
  <c r="AP526"/>
  <c r="BA921"/>
  <c r="AP921"/>
  <c r="AO921"/>
  <c r="AO1164"/>
  <c r="BA1164"/>
  <c r="AP1164"/>
  <c r="AO844"/>
  <c r="BA844"/>
  <c r="AP844"/>
  <c r="AO1120"/>
  <c r="BA1120"/>
  <c r="AP1120"/>
  <c r="AO962"/>
  <c r="AP962"/>
  <c r="BA962"/>
  <c r="BA528"/>
  <c r="AO528"/>
  <c r="AP528"/>
  <c r="AP920"/>
  <c r="BA920"/>
  <c r="AO920"/>
  <c r="AO860"/>
  <c r="BA860"/>
  <c r="AP860"/>
  <c r="BA772"/>
  <c r="AP772"/>
  <c r="AO772"/>
  <c r="AP1267"/>
  <c r="BA1267"/>
  <c r="AO1267"/>
  <c r="AO1248"/>
  <c r="AP1248"/>
  <c r="BA1248"/>
  <c r="AP700"/>
  <c r="BA700"/>
  <c r="AO700"/>
  <c r="AP745"/>
  <c r="AO745"/>
  <c r="BA745"/>
  <c r="AO949"/>
  <c r="BA949"/>
  <c r="AP949"/>
  <c r="AO1353"/>
  <c r="AP1353"/>
  <c r="BA1353"/>
  <c r="AO978"/>
  <c r="AP978"/>
  <c r="BA978"/>
  <c r="AP1123"/>
  <c r="BA1123"/>
  <c r="AO1123"/>
  <c r="AP1231"/>
  <c r="AO1231"/>
  <c r="BA1231"/>
  <c r="AO1205"/>
  <c r="BA1205"/>
  <c r="AP1205"/>
  <c r="AO1358"/>
  <c r="BA1358"/>
  <c r="AP1358"/>
  <c r="AO1232"/>
  <c r="BA1232"/>
  <c r="AP1232"/>
  <c r="AO1200"/>
  <c r="BA1200"/>
  <c r="AP1200"/>
  <c r="AO1068"/>
  <c r="BA1068"/>
  <c r="AP1068"/>
  <c r="AP734"/>
  <c r="AO734"/>
  <c r="BA734"/>
  <c r="AO913"/>
  <c r="BA913"/>
  <c r="AP913"/>
  <c r="AP760"/>
  <c r="BA760"/>
  <c r="AO760"/>
  <c r="BA538"/>
  <c r="AO538"/>
  <c r="AP538"/>
  <c r="W3"/>
  <c r="AO824"/>
  <c r="BA824"/>
  <c r="AP824"/>
  <c r="AP687"/>
  <c r="BA687"/>
  <c r="AO687"/>
  <c r="AP507"/>
  <c r="AO507"/>
  <c r="BA507"/>
  <c r="BA992"/>
  <c r="AO992"/>
  <c r="AP992"/>
  <c r="BA805"/>
  <c r="AO805"/>
  <c r="AP805"/>
  <c r="BA722"/>
  <c r="AP722"/>
  <c r="AO722"/>
  <c r="BA1047"/>
  <c r="AP1047"/>
  <c r="AO1047"/>
  <c r="AO952"/>
  <c r="AP952"/>
  <c r="BA952"/>
  <c r="AO786"/>
  <c r="BA786"/>
  <c r="AP786"/>
  <c r="BA821"/>
  <c r="AO821"/>
  <c r="AP821"/>
  <c r="BA510"/>
  <c r="AP510"/>
  <c r="AO510"/>
  <c r="AO915"/>
  <c r="BA915"/>
  <c r="AP915"/>
  <c r="AO799"/>
  <c r="AP799"/>
  <c r="BA799"/>
  <c r="BA742"/>
  <c r="AO742"/>
  <c r="AP742"/>
  <c r="AO947"/>
  <c r="BA947"/>
  <c r="AP947"/>
  <c r="AO859"/>
  <c r="BA859"/>
  <c r="AP859"/>
  <c r="AO866"/>
  <c r="AP866"/>
  <c r="BA866"/>
  <c r="AO953"/>
  <c r="BA953"/>
  <c r="AP953"/>
  <c r="AP696"/>
  <c r="BA696"/>
  <c r="AO696"/>
  <c r="AO886"/>
  <c r="BA886"/>
  <c r="AP886"/>
  <c r="AO884"/>
  <c r="BA884"/>
  <c r="AP884"/>
  <c r="AP741"/>
  <c r="AO741"/>
  <c r="BA741"/>
  <c r="BA957"/>
  <c r="AP957"/>
  <c r="AO957"/>
  <c r="BA740"/>
  <c r="AO740"/>
  <c r="AP740"/>
  <c r="AP743"/>
  <c r="BA743"/>
  <c r="AO743"/>
  <c r="AO951"/>
  <c r="BA951"/>
  <c r="AP951"/>
  <c r="AP961"/>
  <c r="AO961"/>
  <c r="BA961"/>
  <c r="AO931"/>
  <c r="AP931"/>
  <c r="BA931"/>
  <c r="AO1052"/>
  <c r="BA1052"/>
  <c r="AP1052"/>
  <c r="AO929"/>
  <c r="AP929"/>
  <c r="BA929"/>
  <c r="AO1246"/>
  <c r="AP1246"/>
  <c r="BA1246"/>
  <c r="AO1066"/>
  <c r="BA1066"/>
  <c r="AP1066"/>
  <c r="AO1275"/>
  <c r="BA1275"/>
  <c r="AP1275"/>
  <c r="AP773"/>
  <c r="BA773"/>
  <c r="AO773"/>
  <c r="AO1166"/>
  <c r="BA1166"/>
  <c r="AP1166"/>
  <c r="BA1182"/>
  <c r="AO1182"/>
  <c r="AP1182"/>
  <c r="BA1366"/>
  <c r="AP1366"/>
  <c r="AO1366"/>
  <c r="AP1114"/>
  <c r="AO1114"/>
  <c r="BA1114"/>
  <c r="AO1010"/>
  <c r="AP1010"/>
  <c r="BA1010"/>
  <c r="AO1142"/>
  <c r="BA1142"/>
  <c r="AP1142"/>
  <c r="BA807"/>
  <c r="AO807"/>
  <c r="AP807"/>
  <c r="AO930"/>
  <c r="BA930"/>
  <c r="AP930"/>
  <c r="AO842"/>
  <c r="BA842"/>
  <c r="AP842"/>
  <c r="AO1218"/>
  <c r="BA1218"/>
  <c r="AP1218"/>
  <c r="AO980"/>
  <c r="AP980"/>
  <c r="BA980"/>
  <c r="BA1184"/>
  <c r="AO1184"/>
  <c r="AP1184"/>
  <c r="AO1082"/>
  <c r="AP1082"/>
  <c r="BA1082"/>
  <c r="AO1352"/>
  <c r="BA1352"/>
  <c r="AP1352"/>
  <c r="AP1002"/>
  <c r="BA1002"/>
  <c r="AO1002"/>
  <c r="AO1202"/>
  <c r="BA1202"/>
  <c r="AP1202"/>
  <c r="AO1355"/>
  <c r="AP1355"/>
  <c r="BA1355"/>
  <c r="AP1276"/>
  <c r="BA1276"/>
  <c r="AO1276"/>
  <c r="BA763"/>
  <c r="AP763"/>
  <c r="AO763"/>
  <c r="BA744"/>
  <c r="AO744"/>
  <c r="AP744"/>
  <c r="AP1110"/>
  <c r="BA1110"/>
  <c r="AO1110"/>
  <c r="BA1223"/>
  <c r="AP1223"/>
  <c r="AO1223"/>
  <c r="AO1335"/>
  <c r="BA1335"/>
  <c r="AP1335"/>
  <c r="AO1085"/>
  <c r="BA1085"/>
  <c r="AP1085"/>
  <c r="AP1272"/>
  <c r="BA1272"/>
  <c r="AO1272"/>
  <c r="AP1227"/>
  <c r="AO1227"/>
  <c r="BA1227"/>
  <c r="AO1230"/>
  <c r="BA1230"/>
  <c r="AP1230"/>
  <c r="AO1138"/>
  <c r="AP1138"/>
  <c r="BA1138"/>
  <c r="AO1204"/>
  <c r="BA1204"/>
  <c r="AP1204"/>
  <c r="BA536"/>
  <c r="AO536"/>
  <c r="AP536"/>
  <c r="BA724"/>
  <c r="AP724"/>
  <c r="AO724"/>
  <c r="BA697"/>
  <c r="AO697"/>
  <c r="AP697"/>
  <c r="AP762"/>
  <c r="BA762"/>
  <c r="AO762"/>
  <c r="AO960"/>
  <c r="BA960"/>
  <c r="AP960"/>
  <c r="BA1007"/>
  <c r="AO1007"/>
  <c r="AP1007"/>
  <c r="BA1113"/>
  <c r="AP1113"/>
  <c r="AO1113"/>
  <c r="BA1221"/>
  <c r="AP1221"/>
  <c r="AO1221"/>
  <c r="AO1014"/>
  <c r="BA1014"/>
  <c r="AP1014"/>
  <c r="AO1271"/>
  <c r="BA1271"/>
  <c r="AP1271"/>
  <c r="BA706"/>
  <c r="AP706"/>
  <c r="AO706"/>
  <c r="AO1217"/>
  <c r="BA1217"/>
  <c r="AP1217"/>
  <c r="BA1186"/>
  <c r="AO1186"/>
  <c r="AP1186"/>
  <c r="AO1067"/>
  <c r="AP1067"/>
  <c r="BA1067"/>
  <c r="AO1140"/>
  <c r="AP1140"/>
  <c r="BA1140"/>
  <c r="AO1139"/>
  <c r="AP1139"/>
  <c r="BA1139"/>
  <c r="AP689"/>
  <c r="AO689"/>
  <c r="BA689"/>
  <c r="AO911"/>
  <c r="BA911"/>
  <c r="AP911"/>
  <c r="AO917"/>
  <c r="BA917"/>
  <c r="AP917"/>
  <c r="BA827"/>
  <c r="AO827"/>
  <c r="AP827"/>
  <c r="BA754"/>
  <c r="AP754"/>
  <c r="AO754"/>
  <c r="AO797"/>
  <c r="BA797"/>
  <c r="AP797"/>
  <c r="BA695"/>
  <c r="AO695"/>
  <c r="AP695"/>
  <c r="BA750"/>
  <c r="AP750"/>
  <c r="AO750"/>
  <c r="AO950"/>
  <c r="AP950"/>
  <c r="BA950"/>
  <c r="BA690"/>
  <c r="AP690"/>
  <c r="AO690"/>
  <c r="AO867"/>
  <c r="BA867"/>
  <c r="AP867"/>
  <c r="AP533"/>
  <c r="AO533"/>
  <c r="BA533"/>
  <c r="BA704"/>
  <c r="AP704"/>
  <c r="AO704"/>
  <c r="AO1318"/>
  <c r="AP1318"/>
  <c r="BA1318"/>
  <c r="AP1337"/>
  <c r="BA1337"/>
  <c r="AO1337"/>
  <c r="AP830"/>
  <c r="AO830"/>
  <c r="BA830"/>
  <c r="AP1222"/>
  <c r="BA1222"/>
  <c r="AO1222"/>
  <c r="BA1005"/>
  <c r="AO1005"/>
  <c r="AP1005"/>
  <c r="AO1028"/>
  <c r="AP1028"/>
  <c r="BA1028"/>
  <c r="AO870"/>
  <c r="AP870"/>
  <c r="BA870"/>
  <c r="AP723"/>
  <c r="BA723"/>
  <c r="AO723"/>
  <c r="BA994"/>
  <c r="AO994"/>
  <c r="AP994"/>
  <c r="AO868"/>
  <c r="AP868"/>
  <c r="BA868"/>
  <c r="AO1289"/>
  <c r="BA1289"/>
  <c r="AP1289"/>
  <c r="AP1004"/>
  <c r="BA1004"/>
  <c r="AO1004"/>
  <c r="AO1226"/>
  <c r="BA1226"/>
  <c r="AP1226"/>
  <c r="AO1356"/>
  <c r="BA1356"/>
  <c r="AP1356"/>
  <c r="AO1338"/>
  <c r="BA1338"/>
  <c r="AP1338"/>
  <c r="AO861"/>
  <c r="BA861"/>
  <c r="AP861"/>
  <c r="AO869"/>
  <c r="BA869"/>
  <c r="AP869"/>
  <c r="AP705"/>
  <c r="BA705"/>
  <c r="AO705"/>
  <c r="AO1168"/>
  <c r="BA1168"/>
  <c r="AP1168"/>
  <c r="AO1065"/>
  <c r="AP1065"/>
  <c r="BA1065"/>
  <c r="AO1219"/>
  <c r="BA1219"/>
  <c r="AP1219"/>
  <c r="AP1265"/>
  <c r="BA1265"/>
  <c r="AO1265"/>
  <c r="BA1362"/>
  <c r="AP1362"/>
  <c r="AO1362"/>
  <c r="BA843"/>
  <c r="AO843"/>
  <c r="AP843"/>
  <c r="AO1088"/>
  <c r="BA1088"/>
  <c r="AP1088"/>
  <c r="BA1001"/>
  <c r="AO1001"/>
  <c r="AP1001"/>
  <c r="BA506"/>
  <c r="AP506"/>
  <c r="AO506"/>
  <c r="BA825"/>
  <c r="AO825"/>
  <c r="AP825"/>
  <c r="BA787"/>
  <c r="AO787"/>
  <c r="AP787"/>
  <c r="AO934"/>
  <c r="BA934"/>
  <c r="AP934"/>
  <c r="BA692"/>
  <c r="AP692"/>
  <c r="AO692"/>
  <c r="AO795"/>
  <c r="AP795"/>
  <c r="BA795"/>
  <c r="AP796"/>
  <c r="AO796"/>
  <c r="BA796"/>
  <c r="AO857"/>
  <c r="BA857"/>
  <c r="AP857"/>
  <c r="AP537"/>
  <c r="AO537"/>
  <c r="BA537"/>
  <c r="AP725"/>
  <c r="AO725"/>
  <c r="BA725"/>
  <c r="AP511"/>
  <c r="BA511"/>
  <c r="AO511"/>
  <c r="AO885"/>
  <c r="AP885"/>
  <c r="BA885"/>
  <c r="BA508"/>
  <c r="AP508"/>
  <c r="AO508"/>
  <c r="BA1049"/>
  <c r="AO1049"/>
  <c r="AP1049"/>
  <c r="BA728"/>
  <c r="AP728"/>
  <c r="AO728"/>
  <c r="BA699"/>
  <c r="AO699"/>
  <c r="AP699"/>
  <c r="BA996"/>
  <c r="AO996"/>
  <c r="AP996"/>
  <c r="AO912"/>
  <c r="AP912"/>
  <c r="BA912"/>
  <c r="AP509"/>
  <c r="BA509"/>
  <c r="AO509"/>
  <c r="AO916"/>
  <c r="AP916"/>
  <c r="BA916"/>
  <c r="BA737"/>
  <c r="AO737"/>
  <c r="AP737"/>
  <c r="BA752"/>
  <c r="AP752"/>
  <c r="AO752"/>
  <c r="AO993"/>
  <c r="AP993"/>
  <c r="BA993"/>
  <c r="AP698"/>
  <c r="BA698"/>
  <c r="AO698"/>
  <c r="AP753"/>
  <c r="BA753"/>
  <c r="AO753"/>
  <c r="AO804"/>
  <c r="BA804"/>
  <c r="AP804"/>
  <c r="AO933"/>
  <c r="AP933"/>
  <c r="BA933"/>
  <c r="AO862"/>
  <c r="AP862"/>
  <c r="BA862"/>
  <c r="AO790"/>
  <c r="BA790"/>
  <c r="AP790"/>
  <c r="BA841"/>
  <c r="AO841"/>
  <c r="AP841"/>
  <c r="AO1291"/>
  <c r="BA1291"/>
  <c r="AP1291"/>
  <c r="AO1244"/>
  <c r="AP1244"/>
  <c r="BA1244"/>
  <c r="AO1336"/>
  <c r="BA1336"/>
  <c r="AP1336"/>
  <c r="AP1032"/>
  <c r="BA1032"/>
  <c r="AO1032"/>
  <c r="BA1163"/>
  <c r="AO1163"/>
  <c r="AP1163"/>
  <c r="AO1334"/>
  <c r="AP1334"/>
  <c r="BA1334"/>
  <c r="AO1340"/>
  <c r="AP1340"/>
  <c r="BA1340"/>
  <c r="AO1029"/>
  <c r="BA1029"/>
  <c r="AP1029"/>
  <c r="AP1112"/>
  <c r="AO1112"/>
  <c r="BA1112"/>
  <c r="AO1220"/>
  <c r="BA1220"/>
  <c r="AP1220"/>
  <c r="BA1015"/>
  <c r="AO1015"/>
  <c r="AP1015"/>
  <c r="AO863"/>
  <c r="BA863"/>
  <c r="AP863"/>
  <c r="AO932"/>
  <c r="BA932"/>
  <c r="AP932"/>
  <c r="BA759"/>
  <c r="AP759"/>
  <c r="AO759"/>
  <c r="AP959"/>
  <c r="AO959"/>
  <c r="BA959"/>
  <c r="AP926"/>
  <c r="BA926"/>
  <c r="AO926"/>
  <c r="BA1364"/>
  <c r="AP1364"/>
  <c r="AO1364"/>
  <c r="BA977"/>
  <c r="AO977"/>
  <c r="AP977"/>
  <c r="AP836"/>
  <c r="AO836"/>
  <c r="BA836"/>
  <c r="AO1181"/>
  <c r="BA1181"/>
  <c r="AP1181"/>
  <c r="AO1249"/>
  <c r="AP1249"/>
  <c r="BA1249"/>
  <c r="AO1070"/>
  <c r="BA1070"/>
  <c r="AP1070"/>
  <c r="AO1316"/>
  <c r="AP1316"/>
  <c r="BA1316"/>
  <c r="AP769"/>
  <c r="BA769"/>
  <c r="AO769"/>
  <c r="BA1264"/>
  <c r="AP1264"/>
  <c r="AO1264"/>
  <c r="BA1011"/>
  <c r="AO1011"/>
  <c r="AP1011"/>
  <c r="AO1201"/>
  <c r="BA1201"/>
  <c r="AP1201"/>
  <c r="BA1051"/>
  <c r="AO1051"/>
  <c r="AP1051"/>
  <c r="AO948"/>
  <c r="AP948"/>
  <c r="BA948"/>
  <c r="AP529"/>
  <c r="BA529"/>
  <c r="AO529"/>
  <c r="AP1367"/>
  <c r="BA1367"/>
  <c r="AO1367"/>
  <c r="AO835"/>
  <c r="BA835"/>
  <c r="AP835"/>
  <c r="AP924"/>
  <c r="BA924"/>
  <c r="AO924"/>
  <c r="AO1012"/>
  <c r="BA1012"/>
  <c r="AP1012"/>
  <c r="BA768"/>
  <c r="AP768"/>
  <c r="AO768"/>
  <c r="AP707"/>
  <c r="BA707"/>
  <c r="AO707"/>
  <c r="BA809"/>
  <c r="AO809"/>
  <c r="AP809"/>
  <c r="BA791"/>
  <c r="AO791"/>
  <c r="AP791"/>
  <c r="AO871"/>
  <c r="BA871"/>
  <c r="AP871"/>
  <c r="AP767"/>
  <c r="BA767"/>
  <c r="AO767"/>
  <c r="AP834"/>
  <c r="AO834"/>
  <c r="BA834"/>
  <c r="BA1167"/>
  <c r="AO1167"/>
  <c r="AP1167"/>
  <c r="BA1262"/>
  <c r="AP1262"/>
  <c r="AO1262"/>
  <c r="AP1006"/>
  <c r="BA1006"/>
  <c r="AO1006"/>
  <c r="BA710"/>
  <c r="AP710"/>
  <c r="AO710"/>
  <c r="AO1064"/>
  <c r="BA1064"/>
  <c r="AP1064"/>
  <c r="AO1317"/>
  <c r="AP1317"/>
  <c r="BA1317"/>
  <c r="BA845"/>
  <c r="AO845"/>
  <c r="AP845"/>
  <c r="AO1141"/>
  <c r="AP1141"/>
  <c r="BA1141"/>
  <c r="AO1293"/>
  <c r="BA1293"/>
  <c r="AP1293"/>
  <c r="AO1292"/>
  <c r="AP1292"/>
  <c r="BA1292"/>
  <c r="AP1229"/>
  <c r="BA1229"/>
  <c r="AO1229"/>
  <c r="AB3"/>
  <c r="AB7" l="1"/>
  <c r="BD308"/>
  <c r="AS308"/>
  <c r="AS443"/>
  <c r="BD443"/>
  <c r="BD200"/>
  <c r="AS200"/>
  <c r="BD371"/>
  <c r="AS371"/>
  <c r="BD380"/>
  <c r="AS380"/>
  <c r="BD479"/>
  <c r="AS479"/>
  <c r="W4"/>
  <c r="AB5"/>
  <c r="W7"/>
  <c r="G426"/>
  <c r="AH426" s="1"/>
  <c r="G435"/>
  <c r="AH435" s="1"/>
  <c r="G111"/>
  <c r="AH111" s="1"/>
  <c r="G138"/>
  <c r="AH138" s="1"/>
  <c r="G120"/>
  <c r="AH120" s="1"/>
  <c r="G255"/>
  <c r="AH255" s="1"/>
  <c r="G381"/>
  <c r="AH381" s="1"/>
  <c r="G489"/>
  <c r="AH489" s="1"/>
  <c r="G48"/>
  <c r="AH48" s="1"/>
  <c r="G21"/>
  <c r="AH21" s="1"/>
  <c r="G471"/>
  <c r="AH471" s="1"/>
  <c r="G363"/>
  <c r="AH363" s="1"/>
  <c r="G408"/>
  <c r="AH408" s="1"/>
  <c r="G165"/>
  <c r="AH165" s="1"/>
  <c r="G57"/>
  <c r="AH57" s="1"/>
  <c r="G12"/>
  <c r="AH12" s="1"/>
  <c r="G183"/>
  <c r="AH183" s="1"/>
  <c r="G291"/>
  <c r="AH291" s="1"/>
  <c r="G399"/>
  <c r="AH399" s="1"/>
  <c r="G93"/>
  <c r="AH93" s="1"/>
  <c r="G210"/>
  <c r="AH210" s="1"/>
  <c r="G192"/>
  <c r="AH192" s="1"/>
  <c r="G444"/>
  <c r="AH444" s="1"/>
  <c r="G372"/>
  <c r="AH372" s="1"/>
  <c r="G453"/>
  <c r="AH453" s="1"/>
  <c r="G345"/>
  <c r="AH345" s="1"/>
  <c r="G201"/>
  <c r="AH201" s="1"/>
  <c r="G66"/>
  <c r="AH66" s="1"/>
  <c r="G39"/>
  <c r="AH39" s="1"/>
  <c r="G480"/>
  <c r="AH480" s="1"/>
  <c r="G462"/>
  <c r="AH462" s="1"/>
  <c r="G147"/>
  <c r="AH147" s="1"/>
  <c r="G174"/>
  <c r="AH174" s="1"/>
  <c r="G354"/>
  <c r="AH354" s="1"/>
  <c r="G129"/>
  <c r="AH129" s="1"/>
  <c r="G75"/>
  <c r="AH75" s="1"/>
  <c r="G102"/>
  <c r="AH102" s="1"/>
  <c r="G390"/>
  <c r="AH390" s="1"/>
  <c r="G156"/>
  <c r="AH156" s="1"/>
  <c r="G417"/>
  <c r="AH417" s="1"/>
  <c r="G219"/>
  <c r="AH219" s="1"/>
  <c r="G30"/>
  <c r="AH30" s="1"/>
  <c r="G84"/>
  <c r="AH84" s="1"/>
  <c r="G327"/>
  <c r="AH327" s="1"/>
  <c r="G246"/>
  <c r="AH246" s="1"/>
  <c r="G300"/>
  <c r="AH300" s="1"/>
  <c r="G318"/>
  <c r="AH318" s="1"/>
  <c r="G309"/>
  <c r="AH309" s="1"/>
  <c r="G264"/>
  <c r="AH264" s="1"/>
  <c r="G3"/>
  <c r="AH3" s="1"/>
  <c r="G273"/>
  <c r="AH273" s="1"/>
  <c r="G228"/>
  <c r="AH228" s="1"/>
  <c r="G336"/>
  <c r="AH336" s="1"/>
  <c r="G282"/>
  <c r="AH282" s="1"/>
  <c r="G237"/>
  <c r="AH237" s="1"/>
  <c r="W8"/>
  <c r="BD281"/>
  <c r="AS281"/>
  <c r="BD317"/>
  <c r="AS317"/>
  <c r="BD272"/>
  <c r="AS272"/>
  <c r="BD470"/>
  <c r="AS470"/>
  <c r="AS425"/>
  <c r="BD425"/>
  <c r="BD254"/>
  <c r="AS254"/>
  <c r="BD164"/>
  <c r="AS164"/>
  <c r="BD209"/>
  <c r="AS209"/>
  <c r="BD47"/>
  <c r="AS47"/>
  <c r="BD119"/>
  <c r="AS119"/>
  <c r="BD182"/>
  <c r="AS182"/>
  <c r="BD56"/>
  <c r="AS56"/>
  <c r="BD344"/>
  <c r="AS344"/>
  <c r="BD65"/>
  <c r="AS65"/>
  <c r="AB4"/>
  <c r="BD353"/>
  <c r="AS353"/>
  <c r="BD74"/>
  <c r="AS74"/>
  <c r="AB6"/>
  <c r="AS2"/>
  <c r="BD2"/>
  <c r="BD263"/>
  <c r="AS263"/>
  <c r="BD245"/>
  <c r="AS245"/>
  <c r="BD416"/>
  <c r="AS416"/>
  <c r="BD326"/>
  <c r="AS326"/>
  <c r="BD461"/>
  <c r="AS461"/>
  <c r="BD488"/>
  <c r="AS488"/>
  <c r="BD92"/>
  <c r="AS92"/>
  <c r="BD407"/>
  <c r="AS407"/>
  <c r="BD191"/>
  <c r="AS191"/>
  <c r="BD29"/>
  <c r="AS29"/>
  <c r="BD110"/>
  <c r="AS110"/>
  <c r="BD452"/>
  <c r="AS452"/>
  <c r="BD137"/>
  <c r="AS137"/>
  <c r="AB8"/>
  <c r="BD236"/>
  <c r="AS236"/>
  <c r="BD227"/>
  <c r="AS227"/>
  <c r="BD11"/>
  <c r="AS11"/>
  <c r="BD20"/>
  <c r="AS20"/>
  <c r="BD155"/>
  <c r="AS155"/>
  <c r="BD101"/>
  <c r="AS101"/>
  <c r="W5"/>
  <c r="W6"/>
  <c r="BD335"/>
  <c r="AS335"/>
  <c r="BD299"/>
  <c r="AS299"/>
  <c r="BD38"/>
  <c r="AS38"/>
  <c r="BD389"/>
  <c r="AS389"/>
  <c r="BD218"/>
  <c r="AS218"/>
  <c r="BD290"/>
  <c r="AS290"/>
  <c r="BD128"/>
  <c r="AS128"/>
  <c r="BD434"/>
  <c r="AS434"/>
  <c r="BD362"/>
  <c r="AS362"/>
  <c r="BD83"/>
  <c r="AS83"/>
  <c r="BD146"/>
  <c r="AS146"/>
  <c r="BD398"/>
  <c r="AS398"/>
  <c r="BD173"/>
  <c r="AS173"/>
  <c r="AS327" l="1"/>
  <c r="BD327"/>
  <c r="AS75"/>
  <c r="BD75"/>
  <c r="AS372"/>
  <c r="BD372"/>
  <c r="AS363"/>
  <c r="BD363"/>
  <c r="AS237"/>
  <c r="BD237"/>
  <c r="AS273"/>
  <c r="BD273"/>
  <c r="AS318"/>
  <c r="BD318"/>
  <c r="AS84"/>
  <c r="BD84"/>
  <c r="AS156"/>
  <c r="BD156"/>
  <c r="AS129"/>
  <c r="BD129"/>
  <c r="AS462"/>
  <c r="BD462"/>
  <c r="AS201"/>
  <c r="BD201"/>
  <c r="BD444"/>
  <c r="AS444"/>
  <c r="AS399"/>
  <c r="BD399"/>
  <c r="AS57"/>
  <c r="BD57"/>
  <c r="AS471"/>
  <c r="BD471"/>
  <c r="AS381"/>
  <c r="BD381"/>
  <c r="AS111"/>
  <c r="BD111"/>
  <c r="G67"/>
  <c r="AH67" s="1"/>
  <c r="G94"/>
  <c r="AH94" s="1"/>
  <c r="G130"/>
  <c r="AH130" s="1"/>
  <c r="G166"/>
  <c r="AH166" s="1"/>
  <c r="G202"/>
  <c r="AH202" s="1"/>
  <c r="G13"/>
  <c r="AH13" s="1"/>
  <c r="G346"/>
  <c r="AH346" s="1"/>
  <c r="G436"/>
  <c r="AH436" s="1"/>
  <c r="G454"/>
  <c r="AH454" s="1"/>
  <c r="G490"/>
  <c r="AH490" s="1"/>
  <c r="G31"/>
  <c r="AH31" s="1"/>
  <c r="G382"/>
  <c r="AH382" s="1"/>
  <c r="G103"/>
  <c r="AH103" s="1"/>
  <c r="G139"/>
  <c r="AH139" s="1"/>
  <c r="G175"/>
  <c r="AH175" s="1"/>
  <c r="G76"/>
  <c r="AH76" s="1"/>
  <c r="G112"/>
  <c r="AH112" s="1"/>
  <c r="G148"/>
  <c r="AH148" s="1"/>
  <c r="G184"/>
  <c r="AH184" s="1"/>
  <c r="G49"/>
  <c r="AH49" s="1"/>
  <c r="G85"/>
  <c r="AH85" s="1"/>
  <c r="G121"/>
  <c r="AH121" s="1"/>
  <c r="G157"/>
  <c r="AH157" s="1"/>
  <c r="G193"/>
  <c r="AH193" s="1"/>
  <c r="G472"/>
  <c r="AH472" s="1"/>
  <c r="G22"/>
  <c r="AH22" s="1"/>
  <c r="G391"/>
  <c r="AH391" s="1"/>
  <c r="G418"/>
  <c r="AH418" s="1"/>
  <c r="G427"/>
  <c r="AH427" s="1"/>
  <c r="G409"/>
  <c r="AH409" s="1"/>
  <c r="G463"/>
  <c r="AH463" s="1"/>
  <c r="G256"/>
  <c r="AH256" s="1"/>
  <c r="G355"/>
  <c r="AH355" s="1"/>
  <c r="G220"/>
  <c r="AH220" s="1"/>
  <c r="G328"/>
  <c r="AH328" s="1"/>
  <c r="G211"/>
  <c r="AH211" s="1"/>
  <c r="G400"/>
  <c r="AH400" s="1"/>
  <c r="G40"/>
  <c r="AH40" s="1"/>
  <c r="G364"/>
  <c r="AH364" s="1"/>
  <c r="G58"/>
  <c r="AH58" s="1"/>
  <c r="G292"/>
  <c r="AH292" s="1"/>
  <c r="G373"/>
  <c r="AH373" s="1"/>
  <c r="G445"/>
  <c r="AH445" s="1"/>
  <c r="G481"/>
  <c r="AH481" s="1"/>
  <c r="G310"/>
  <c r="AH310" s="1"/>
  <c r="G274"/>
  <c r="AH274" s="1"/>
  <c r="G229"/>
  <c r="AH229" s="1"/>
  <c r="G247"/>
  <c r="AH247" s="1"/>
  <c r="G301"/>
  <c r="AH301" s="1"/>
  <c r="G238"/>
  <c r="AH238" s="1"/>
  <c r="G283"/>
  <c r="AH283" s="1"/>
  <c r="G4"/>
  <c r="AH4" s="1"/>
  <c r="G337"/>
  <c r="AH337" s="1"/>
  <c r="G319"/>
  <c r="AH319" s="1"/>
  <c r="G265"/>
  <c r="AH265" s="1"/>
  <c r="AS309"/>
  <c r="BD309"/>
  <c r="AS147"/>
  <c r="BD147"/>
  <c r="AS93"/>
  <c r="BD93"/>
  <c r="AS489"/>
  <c r="BD489"/>
  <c r="G78"/>
  <c r="AH78" s="1"/>
  <c r="G114"/>
  <c r="AH114" s="1"/>
  <c r="G150"/>
  <c r="AH150" s="1"/>
  <c r="G186"/>
  <c r="AH186" s="1"/>
  <c r="G366"/>
  <c r="AH366" s="1"/>
  <c r="G87"/>
  <c r="AH87" s="1"/>
  <c r="G123"/>
  <c r="AH123" s="1"/>
  <c r="G159"/>
  <c r="AH159" s="1"/>
  <c r="G195"/>
  <c r="AH195" s="1"/>
  <c r="G402"/>
  <c r="AH402" s="1"/>
  <c r="G465"/>
  <c r="AH465" s="1"/>
  <c r="G348"/>
  <c r="AH348" s="1"/>
  <c r="G474"/>
  <c r="AH474" s="1"/>
  <c r="G96"/>
  <c r="AH96" s="1"/>
  <c r="G132"/>
  <c r="AH132" s="1"/>
  <c r="G168"/>
  <c r="AH168" s="1"/>
  <c r="G204"/>
  <c r="AH204" s="1"/>
  <c r="G483"/>
  <c r="AH483" s="1"/>
  <c r="G384"/>
  <c r="AH384" s="1"/>
  <c r="G492"/>
  <c r="AH492" s="1"/>
  <c r="G69"/>
  <c r="AH69" s="1"/>
  <c r="G105"/>
  <c r="AH105" s="1"/>
  <c r="G141"/>
  <c r="AH141" s="1"/>
  <c r="G177"/>
  <c r="AH177" s="1"/>
  <c r="G438"/>
  <c r="AH438" s="1"/>
  <c r="G411"/>
  <c r="AH411" s="1"/>
  <c r="G33"/>
  <c r="AH33" s="1"/>
  <c r="G420"/>
  <c r="AH420" s="1"/>
  <c r="G60"/>
  <c r="AH60" s="1"/>
  <c r="G222"/>
  <c r="AH222" s="1"/>
  <c r="G375"/>
  <c r="AH375" s="1"/>
  <c r="G15"/>
  <c r="AH15" s="1"/>
  <c r="G393"/>
  <c r="AH393" s="1"/>
  <c r="G447"/>
  <c r="AH447" s="1"/>
  <c r="G42"/>
  <c r="AH42" s="1"/>
  <c r="G429"/>
  <c r="AH429" s="1"/>
  <c r="G330"/>
  <c r="AH330" s="1"/>
  <c r="G456"/>
  <c r="AH456" s="1"/>
  <c r="G258"/>
  <c r="AH258" s="1"/>
  <c r="G213"/>
  <c r="AH213" s="1"/>
  <c r="G51"/>
  <c r="AH51" s="1"/>
  <c r="G24"/>
  <c r="AH24" s="1"/>
  <c r="G294"/>
  <c r="AH294" s="1"/>
  <c r="G357"/>
  <c r="AH357" s="1"/>
  <c r="G312"/>
  <c r="AH312" s="1"/>
  <c r="G249"/>
  <c r="AH249" s="1"/>
  <c r="G285"/>
  <c r="AH285" s="1"/>
  <c r="G276"/>
  <c r="AH276" s="1"/>
  <c r="G231"/>
  <c r="AH231" s="1"/>
  <c r="G303"/>
  <c r="AH303" s="1"/>
  <c r="G267"/>
  <c r="AH267" s="1"/>
  <c r="G6"/>
  <c r="AH6" s="1"/>
  <c r="G339"/>
  <c r="AH339" s="1"/>
  <c r="G240"/>
  <c r="AH240" s="1"/>
  <c r="G321"/>
  <c r="AH321" s="1"/>
  <c r="AS336"/>
  <c r="BD336"/>
  <c r="AS264"/>
  <c r="BD264"/>
  <c r="AS246"/>
  <c r="BD246"/>
  <c r="AS219"/>
  <c r="BD219"/>
  <c r="AS102"/>
  <c r="BD102"/>
  <c r="AS174"/>
  <c r="BD174"/>
  <c r="AS39"/>
  <c r="BD39"/>
  <c r="AS453"/>
  <c r="BD453"/>
  <c r="AS210"/>
  <c r="BD210"/>
  <c r="AS183"/>
  <c r="BD183"/>
  <c r="AS408"/>
  <c r="BD408"/>
  <c r="AS48"/>
  <c r="BD48"/>
  <c r="AS120"/>
  <c r="BD120"/>
  <c r="BD426"/>
  <c r="AS426"/>
  <c r="G430"/>
  <c r="AH430" s="1"/>
  <c r="G439"/>
  <c r="AH439" s="1"/>
  <c r="G421"/>
  <c r="AH421" s="1"/>
  <c r="G358"/>
  <c r="AH358" s="1"/>
  <c r="G133"/>
  <c r="AH133" s="1"/>
  <c r="G376"/>
  <c r="AH376" s="1"/>
  <c r="G466"/>
  <c r="AH466" s="1"/>
  <c r="G151"/>
  <c r="AH151" s="1"/>
  <c r="G178"/>
  <c r="AH178" s="1"/>
  <c r="G457"/>
  <c r="AH457" s="1"/>
  <c r="G70"/>
  <c r="AH70" s="1"/>
  <c r="G34"/>
  <c r="AH34" s="1"/>
  <c r="G43"/>
  <c r="AH43" s="1"/>
  <c r="G160"/>
  <c r="AH160" s="1"/>
  <c r="G448"/>
  <c r="AH448" s="1"/>
  <c r="G79"/>
  <c r="AH79" s="1"/>
  <c r="G106"/>
  <c r="AH106" s="1"/>
  <c r="G394"/>
  <c r="AH394" s="1"/>
  <c r="G349"/>
  <c r="AH349" s="1"/>
  <c r="G88"/>
  <c r="AH88" s="1"/>
  <c r="G331"/>
  <c r="AH331" s="1"/>
  <c r="G484"/>
  <c r="AH484" s="1"/>
  <c r="G223"/>
  <c r="AH223" s="1"/>
  <c r="G205"/>
  <c r="AH205" s="1"/>
  <c r="G214"/>
  <c r="AH214" s="1"/>
  <c r="G25"/>
  <c r="AH25" s="1"/>
  <c r="G475"/>
  <c r="AH475" s="1"/>
  <c r="G124"/>
  <c r="AH124" s="1"/>
  <c r="G295"/>
  <c r="AH295" s="1"/>
  <c r="G385"/>
  <c r="AH385" s="1"/>
  <c r="G187"/>
  <c r="AH187" s="1"/>
  <c r="G52"/>
  <c r="AH52" s="1"/>
  <c r="G367"/>
  <c r="AH367" s="1"/>
  <c r="G169"/>
  <c r="AH169" s="1"/>
  <c r="G16"/>
  <c r="AH16" s="1"/>
  <c r="G493"/>
  <c r="AH493" s="1"/>
  <c r="G115"/>
  <c r="AH115" s="1"/>
  <c r="G142"/>
  <c r="AH142" s="1"/>
  <c r="G403"/>
  <c r="AH403" s="1"/>
  <c r="G412"/>
  <c r="AH412" s="1"/>
  <c r="G97"/>
  <c r="AH97" s="1"/>
  <c r="G196"/>
  <c r="AH196" s="1"/>
  <c r="G259"/>
  <c r="AH259" s="1"/>
  <c r="G61"/>
  <c r="AH61" s="1"/>
  <c r="G250"/>
  <c r="AH250" s="1"/>
  <c r="G286"/>
  <c r="AH286" s="1"/>
  <c r="G7"/>
  <c r="AH7" s="1"/>
  <c r="G232"/>
  <c r="AH232" s="1"/>
  <c r="G304"/>
  <c r="AH304" s="1"/>
  <c r="G241"/>
  <c r="AH241" s="1"/>
  <c r="G313"/>
  <c r="AH313" s="1"/>
  <c r="G277"/>
  <c r="AH277" s="1"/>
  <c r="G268"/>
  <c r="AH268" s="1"/>
  <c r="G340"/>
  <c r="AH340" s="1"/>
  <c r="G322"/>
  <c r="AH322" s="1"/>
  <c r="G428"/>
  <c r="AH428" s="1"/>
  <c r="G437"/>
  <c r="AH437" s="1"/>
  <c r="G473"/>
  <c r="AH473" s="1"/>
  <c r="G365"/>
  <c r="AH365" s="1"/>
  <c r="G212"/>
  <c r="AH212" s="1"/>
  <c r="G257"/>
  <c r="AH257" s="1"/>
  <c r="G59"/>
  <c r="AH59" s="1"/>
  <c r="G14"/>
  <c r="AH14" s="1"/>
  <c r="G482"/>
  <c r="AH482" s="1"/>
  <c r="G374"/>
  <c r="AH374" s="1"/>
  <c r="G149"/>
  <c r="AH149" s="1"/>
  <c r="G419"/>
  <c r="AH419" s="1"/>
  <c r="G392"/>
  <c r="AH392" s="1"/>
  <c r="G401"/>
  <c r="AH401" s="1"/>
  <c r="G410"/>
  <c r="AH410" s="1"/>
  <c r="G167"/>
  <c r="AH167" s="1"/>
  <c r="G194"/>
  <c r="AH194" s="1"/>
  <c r="G464"/>
  <c r="AH464" s="1"/>
  <c r="G77"/>
  <c r="AH77" s="1"/>
  <c r="G176"/>
  <c r="AH176" s="1"/>
  <c r="G221"/>
  <c r="AH221" s="1"/>
  <c r="G95"/>
  <c r="AH95" s="1"/>
  <c r="G122"/>
  <c r="AH122" s="1"/>
  <c r="G104"/>
  <c r="AH104" s="1"/>
  <c r="G356"/>
  <c r="AH356" s="1"/>
  <c r="G131"/>
  <c r="AH131" s="1"/>
  <c r="G158"/>
  <c r="AH158" s="1"/>
  <c r="G113"/>
  <c r="AH113" s="1"/>
  <c r="G347"/>
  <c r="AH347" s="1"/>
  <c r="G68"/>
  <c r="AH68" s="1"/>
  <c r="G32"/>
  <c r="AH32" s="1"/>
  <c r="G86"/>
  <c r="AH86" s="1"/>
  <c r="G491"/>
  <c r="AH491" s="1"/>
  <c r="G446"/>
  <c r="AH446" s="1"/>
  <c r="G383"/>
  <c r="AH383" s="1"/>
  <c r="G140"/>
  <c r="AH140" s="1"/>
  <c r="G293"/>
  <c r="AH293" s="1"/>
  <c r="G50"/>
  <c r="AH50" s="1"/>
  <c r="G455"/>
  <c r="AH455" s="1"/>
  <c r="G203"/>
  <c r="AH203" s="1"/>
  <c r="G41"/>
  <c r="AH41" s="1"/>
  <c r="G329"/>
  <c r="AH329" s="1"/>
  <c r="G185"/>
  <c r="AH185" s="1"/>
  <c r="G23"/>
  <c r="AH23" s="1"/>
  <c r="G230"/>
  <c r="AH230" s="1"/>
  <c r="G248"/>
  <c r="AH248" s="1"/>
  <c r="G338"/>
  <c r="AH338" s="1"/>
  <c r="G275"/>
  <c r="AH275" s="1"/>
  <c r="G302"/>
  <c r="AH302" s="1"/>
  <c r="G311"/>
  <c r="AH311" s="1"/>
  <c r="G5"/>
  <c r="AH5" s="1"/>
  <c r="G320"/>
  <c r="AH320" s="1"/>
  <c r="G266"/>
  <c r="AH266" s="1"/>
  <c r="G239"/>
  <c r="AH239" s="1"/>
  <c r="G284"/>
  <c r="AH284" s="1"/>
  <c r="AS228"/>
  <c r="BD228"/>
  <c r="AS417"/>
  <c r="BD417"/>
  <c r="AS66"/>
  <c r="BD66"/>
  <c r="AS12"/>
  <c r="BD12"/>
  <c r="AS138"/>
  <c r="BD138"/>
  <c r="G53"/>
  <c r="AH53" s="1"/>
  <c r="G71"/>
  <c r="AH71" s="1"/>
  <c r="G107"/>
  <c r="AH107" s="1"/>
  <c r="G143"/>
  <c r="AH143" s="1"/>
  <c r="G179"/>
  <c r="AH179" s="1"/>
  <c r="G386"/>
  <c r="AH386" s="1"/>
  <c r="G458"/>
  <c r="AH458" s="1"/>
  <c r="G44"/>
  <c r="AH44" s="1"/>
  <c r="G80"/>
  <c r="AH80" s="1"/>
  <c r="G116"/>
  <c r="AH116" s="1"/>
  <c r="G152"/>
  <c r="AH152" s="1"/>
  <c r="G188"/>
  <c r="AH188" s="1"/>
  <c r="G404"/>
  <c r="AH404" s="1"/>
  <c r="G485"/>
  <c r="AH485" s="1"/>
  <c r="G440"/>
  <c r="AH440" s="1"/>
  <c r="G350"/>
  <c r="AH350" s="1"/>
  <c r="G35"/>
  <c r="AH35" s="1"/>
  <c r="G89"/>
  <c r="AH89" s="1"/>
  <c r="G125"/>
  <c r="AH125" s="1"/>
  <c r="G161"/>
  <c r="AH161" s="1"/>
  <c r="G197"/>
  <c r="AH197" s="1"/>
  <c r="G476"/>
  <c r="AH476" s="1"/>
  <c r="G98"/>
  <c r="AH98" s="1"/>
  <c r="G134"/>
  <c r="AH134" s="1"/>
  <c r="G170"/>
  <c r="AH170" s="1"/>
  <c r="G206"/>
  <c r="AH206" s="1"/>
  <c r="G368"/>
  <c r="AH368" s="1"/>
  <c r="G431"/>
  <c r="AH431" s="1"/>
  <c r="G449"/>
  <c r="AH449" s="1"/>
  <c r="G494"/>
  <c r="AH494" s="1"/>
  <c r="G332"/>
  <c r="AH332" s="1"/>
  <c r="G26"/>
  <c r="AH26" s="1"/>
  <c r="G413"/>
  <c r="AH413" s="1"/>
  <c r="G296"/>
  <c r="AH296" s="1"/>
  <c r="G359"/>
  <c r="AH359" s="1"/>
  <c r="G215"/>
  <c r="AH215" s="1"/>
  <c r="G260"/>
  <c r="AH260" s="1"/>
  <c r="G422"/>
  <c r="AH422" s="1"/>
  <c r="G395"/>
  <c r="AH395" s="1"/>
  <c r="G17"/>
  <c r="AH17" s="1"/>
  <c r="G224"/>
  <c r="AH224" s="1"/>
  <c r="G62"/>
  <c r="AH62" s="1"/>
  <c r="G377"/>
  <c r="AH377" s="1"/>
  <c r="G467"/>
  <c r="AH467" s="1"/>
  <c r="G278"/>
  <c r="AH278" s="1"/>
  <c r="G323"/>
  <c r="AH323" s="1"/>
  <c r="G269"/>
  <c r="AH269" s="1"/>
  <c r="G305"/>
  <c r="AH305" s="1"/>
  <c r="G242"/>
  <c r="AH242" s="1"/>
  <c r="G233"/>
  <c r="AH233" s="1"/>
  <c r="G287"/>
  <c r="AH287" s="1"/>
  <c r="G8"/>
  <c r="AH8" s="1"/>
  <c r="G251"/>
  <c r="AH251" s="1"/>
  <c r="G314"/>
  <c r="AH314" s="1"/>
  <c r="G341"/>
  <c r="AH341" s="1"/>
  <c r="AS282"/>
  <c r="BD282"/>
  <c r="BD3"/>
  <c r="AS3"/>
  <c r="AS300"/>
  <c r="BD300"/>
  <c r="AS30"/>
  <c r="BD30"/>
  <c r="AS390"/>
  <c r="BD390"/>
  <c r="AS354"/>
  <c r="BD354"/>
  <c r="AS480"/>
  <c r="BD480"/>
  <c r="AS345"/>
  <c r="BD345"/>
  <c r="AS192"/>
  <c r="BD192"/>
  <c r="AS291"/>
  <c r="BD291"/>
  <c r="AS165"/>
  <c r="BD165"/>
  <c r="AS21"/>
  <c r="BD21"/>
  <c r="AS255"/>
  <c r="BD255"/>
  <c r="BD435"/>
  <c r="AS435"/>
  <c r="BD323" l="1"/>
  <c r="AS323"/>
  <c r="BD422"/>
  <c r="AS422"/>
  <c r="BD206"/>
  <c r="AS206"/>
  <c r="BD116"/>
  <c r="AS116"/>
  <c r="AS302"/>
  <c r="BD302"/>
  <c r="AS293"/>
  <c r="BD293"/>
  <c r="AS356"/>
  <c r="BD356"/>
  <c r="AS392"/>
  <c r="BD392"/>
  <c r="BD212"/>
  <c r="AS212"/>
  <c r="BD428"/>
  <c r="AS428"/>
  <c r="AS277"/>
  <c r="BD277"/>
  <c r="AS412"/>
  <c r="BD412"/>
  <c r="AS493"/>
  <c r="BD493"/>
  <c r="AS205"/>
  <c r="BD205"/>
  <c r="AS34"/>
  <c r="BD34"/>
  <c r="AS151"/>
  <c r="BD151"/>
  <c r="BD240"/>
  <c r="AS240"/>
  <c r="BD24"/>
  <c r="AS24"/>
  <c r="AS447"/>
  <c r="BD447"/>
  <c r="BD105"/>
  <c r="AS105"/>
  <c r="BD402"/>
  <c r="AS402"/>
  <c r="BD310"/>
  <c r="AS310"/>
  <c r="BD400"/>
  <c r="AS400"/>
  <c r="BD472"/>
  <c r="AS472"/>
  <c r="BD103"/>
  <c r="AS103"/>
  <c r="BD67"/>
  <c r="AS67"/>
  <c r="BD251"/>
  <c r="AS251"/>
  <c r="BD242"/>
  <c r="AS242"/>
  <c r="BD278"/>
  <c r="AS278"/>
  <c r="BD224"/>
  <c r="AS224"/>
  <c r="BD260"/>
  <c r="AS260"/>
  <c r="AS413"/>
  <c r="BD413"/>
  <c r="BD449"/>
  <c r="AS449"/>
  <c r="BD170"/>
  <c r="AS170"/>
  <c r="BD197"/>
  <c r="AS197"/>
  <c r="BD35"/>
  <c r="AS35"/>
  <c r="BD404"/>
  <c r="AS404"/>
  <c r="BD80"/>
  <c r="AS80"/>
  <c r="BD179"/>
  <c r="AS179"/>
  <c r="BD53"/>
  <c r="AS53"/>
  <c r="AS320"/>
  <c r="BD320"/>
  <c r="AS275"/>
  <c r="BD275"/>
  <c r="AS23"/>
  <c r="BD23"/>
  <c r="AS203"/>
  <c r="BD203"/>
  <c r="AS140"/>
  <c r="BD140"/>
  <c r="AS86"/>
  <c r="BD86"/>
  <c r="AS113"/>
  <c r="BD113"/>
  <c r="AS104"/>
  <c r="BD104"/>
  <c r="AS176"/>
  <c r="BD176"/>
  <c r="AS167"/>
  <c r="BD167"/>
  <c r="BD419"/>
  <c r="AS419"/>
  <c r="AS14"/>
  <c r="BD14"/>
  <c r="AS365"/>
  <c r="BD365"/>
  <c r="AS322"/>
  <c r="BD322"/>
  <c r="AS313"/>
  <c r="BD313"/>
  <c r="AS7"/>
  <c r="BD7"/>
  <c r="AS259"/>
  <c r="BD259"/>
  <c r="AS403"/>
  <c r="BD403"/>
  <c r="AS16"/>
  <c r="BD16"/>
  <c r="AS187"/>
  <c r="BD187"/>
  <c r="AS475"/>
  <c r="BD475"/>
  <c r="AS223"/>
  <c r="BD223"/>
  <c r="AS349"/>
  <c r="BD349"/>
  <c r="BD448"/>
  <c r="AS448"/>
  <c r="AS70"/>
  <c r="BD70"/>
  <c r="AS466"/>
  <c r="BD466"/>
  <c r="AS421"/>
  <c r="BD421"/>
  <c r="BD339"/>
  <c r="AS339"/>
  <c r="BD231"/>
  <c r="AS231"/>
  <c r="BD312"/>
  <c r="AS312"/>
  <c r="BD51"/>
  <c r="AS51"/>
  <c r="BD330"/>
  <c r="AS330"/>
  <c r="BD393"/>
  <c r="AS393"/>
  <c r="BD60"/>
  <c r="AS60"/>
  <c r="BD438"/>
  <c r="AS438"/>
  <c r="BD69"/>
  <c r="AS69"/>
  <c r="BD204"/>
  <c r="AS204"/>
  <c r="BD474"/>
  <c r="AS474"/>
  <c r="BD195"/>
  <c r="AS195"/>
  <c r="BD366"/>
  <c r="AS366"/>
  <c r="BD78"/>
  <c r="AS78"/>
  <c r="BD4"/>
  <c r="AS4"/>
  <c r="BD247"/>
  <c r="AS247"/>
  <c r="BD481"/>
  <c r="AS481"/>
  <c r="BD58"/>
  <c r="AS58"/>
  <c r="BD211"/>
  <c r="AS211"/>
  <c r="BD256"/>
  <c r="AS256"/>
  <c r="BD418"/>
  <c r="AS418"/>
  <c r="BD193"/>
  <c r="AS193"/>
  <c r="BD49"/>
  <c r="AS49"/>
  <c r="BD76"/>
  <c r="AS76"/>
  <c r="BD382"/>
  <c r="AS382"/>
  <c r="BD436"/>
  <c r="AS436"/>
  <c r="BD166"/>
  <c r="AS166"/>
  <c r="BD233"/>
  <c r="AS233"/>
  <c r="BD296"/>
  <c r="AS296"/>
  <c r="BD89"/>
  <c r="AS89"/>
  <c r="BD386"/>
  <c r="AS386"/>
  <c r="AS230"/>
  <c r="BD230"/>
  <c r="AS347"/>
  <c r="BD347"/>
  <c r="AS194"/>
  <c r="BD194"/>
  <c r="AS232"/>
  <c r="BD232"/>
  <c r="AS124"/>
  <c r="BD124"/>
  <c r="AS79"/>
  <c r="BD79"/>
  <c r="AS358"/>
  <c r="BD358"/>
  <c r="BD249"/>
  <c r="AS249"/>
  <c r="BD222"/>
  <c r="AS222"/>
  <c r="BD483"/>
  <c r="AS483"/>
  <c r="BD87"/>
  <c r="AS87"/>
  <c r="BD292"/>
  <c r="AS292"/>
  <c r="AS427"/>
  <c r="BD427"/>
  <c r="BD112"/>
  <c r="AS112"/>
  <c r="BD202"/>
  <c r="AS202"/>
  <c r="BD341"/>
  <c r="AS341"/>
  <c r="BD287"/>
  <c r="AS287"/>
  <c r="BD269"/>
  <c r="AS269"/>
  <c r="BD377"/>
  <c r="AS377"/>
  <c r="BD395"/>
  <c r="AS395"/>
  <c r="BD359"/>
  <c r="AS359"/>
  <c r="BD332"/>
  <c r="AS332"/>
  <c r="BD368"/>
  <c r="AS368"/>
  <c r="BD98"/>
  <c r="AS98"/>
  <c r="BD125"/>
  <c r="AS125"/>
  <c r="BD440"/>
  <c r="AS440"/>
  <c r="BD152"/>
  <c r="AS152"/>
  <c r="BD458"/>
  <c r="AS458"/>
  <c r="BD107"/>
  <c r="AS107"/>
  <c r="AS239"/>
  <c r="BD239"/>
  <c r="AS311"/>
  <c r="BD311"/>
  <c r="AS248"/>
  <c r="BD248"/>
  <c r="AS329"/>
  <c r="BD329"/>
  <c r="AS50"/>
  <c r="BD50"/>
  <c r="BD446"/>
  <c r="AS446"/>
  <c r="AS68"/>
  <c r="BD68"/>
  <c r="AS131"/>
  <c r="BD131"/>
  <c r="AS95"/>
  <c r="BD95"/>
  <c r="AS464"/>
  <c r="BD464"/>
  <c r="AS401"/>
  <c r="BD401"/>
  <c r="AS374"/>
  <c r="BD374"/>
  <c r="AS257"/>
  <c r="BD257"/>
  <c r="BD437"/>
  <c r="AS437"/>
  <c r="AS268"/>
  <c r="BD268"/>
  <c r="AS304"/>
  <c r="BD304"/>
  <c r="AS250"/>
  <c r="BD250"/>
  <c r="AS97"/>
  <c r="BD97"/>
  <c r="AS115"/>
  <c r="BD115"/>
  <c r="AS367"/>
  <c r="BD367"/>
  <c r="AS295"/>
  <c r="BD295"/>
  <c r="AS214"/>
  <c r="BD214"/>
  <c r="AS331"/>
  <c r="BD331"/>
  <c r="AS106"/>
  <c r="BD106"/>
  <c r="AS43"/>
  <c r="BD43"/>
  <c r="AS178"/>
  <c r="BD178"/>
  <c r="AS133"/>
  <c r="BD133"/>
  <c r="BD430"/>
  <c r="AS430"/>
  <c r="BD321"/>
  <c r="AS321"/>
  <c r="BD267"/>
  <c r="AS267"/>
  <c r="BD285"/>
  <c r="AS285"/>
  <c r="BD294"/>
  <c r="AS294"/>
  <c r="BD258"/>
  <c r="AS258"/>
  <c r="BD42"/>
  <c r="AS42"/>
  <c r="BD375"/>
  <c r="AS375"/>
  <c r="BD33"/>
  <c r="AS33"/>
  <c r="BD141"/>
  <c r="AS141"/>
  <c r="BD384"/>
  <c r="AS384"/>
  <c r="BD132"/>
  <c r="AS132"/>
  <c r="BD465"/>
  <c r="AS465"/>
  <c r="BD123"/>
  <c r="AS123"/>
  <c r="BD150"/>
  <c r="AS150"/>
  <c r="BD319"/>
  <c r="AS319"/>
  <c r="BD238"/>
  <c r="AS238"/>
  <c r="BD274"/>
  <c r="AS274"/>
  <c r="BD373"/>
  <c r="AS373"/>
  <c r="BD40"/>
  <c r="AS40"/>
  <c r="BD220"/>
  <c r="AS220"/>
  <c r="BD409"/>
  <c r="AS409"/>
  <c r="BD22"/>
  <c r="AS22"/>
  <c r="BD121"/>
  <c r="AS121"/>
  <c r="BD148"/>
  <c r="AS148"/>
  <c r="BD139"/>
  <c r="AS139"/>
  <c r="BD490"/>
  <c r="AS490"/>
  <c r="BD13"/>
  <c r="AS13"/>
  <c r="BD94"/>
  <c r="AS94"/>
  <c r="BD314"/>
  <c r="AS314"/>
  <c r="BD62"/>
  <c r="AS62"/>
  <c r="BD494"/>
  <c r="AS494"/>
  <c r="BD476"/>
  <c r="AS476"/>
  <c r="BD485"/>
  <c r="AS485"/>
  <c r="BD71"/>
  <c r="AS71"/>
  <c r="AS266"/>
  <c r="BD266"/>
  <c r="AS41"/>
  <c r="BD41"/>
  <c r="AS491"/>
  <c r="BD491"/>
  <c r="AS221"/>
  <c r="BD221"/>
  <c r="AS482"/>
  <c r="BD482"/>
  <c r="AS61"/>
  <c r="BD61"/>
  <c r="AS52"/>
  <c r="BD52"/>
  <c r="AS88"/>
  <c r="BD88"/>
  <c r="BD303"/>
  <c r="AS303"/>
  <c r="BD456"/>
  <c r="AS456"/>
  <c r="BD411"/>
  <c r="AS411"/>
  <c r="BD96"/>
  <c r="AS96"/>
  <c r="BD114"/>
  <c r="AS114"/>
  <c r="BD337"/>
  <c r="AS337"/>
  <c r="BD301"/>
  <c r="AS301"/>
  <c r="BD355"/>
  <c r="AS355"/>
  <c r="BD85"/>
  <c r="AS85"/>
  <c r="BD454"/>
  <c r="AS454"/>
  <c r="BD8"/>
  <c r="AS8"/>
  <c r="BD305"/>
  <c r="AS305"/>
  <c r="BD467"/>
  <c r="AS467"/>
  <c r="BD17"/>
  <c r="AS17"/>
  <c r="BD215"/>
  <c r="AS215"/>
  <c r="BD26"/>
  <c r="AS26"/>
  <c r="AS431"/>
  <c r="BD431"/>
  <c r="BD134"/>
  <c r="AS134"/>
  <c r="BD161"/>
  <c r="AS161"/>
  <c r="BD350"/>
  <c r="AS350"/>
  <c r="BD188"/>
  <c r="AS188"/>
  <c r="BD44"/>
  <c r="AS44"/>
  <c r="BD143"/>
  <c r="AS143"/>
  <c r="AS284"/>
  <c r="BD284"/>
  <c r="AS5"/>
  <c r="BD5"/>
  <c r="AS338"/>
  <c r="BD338"/>
  <c r="AS185"/>
  <c r="BD185"/>
  <c r="AS455"/>
  <c r="BD455"/>
  <c r="AS383"/>
  <c r="BD383"/>
  <c r="AS32"/>
  <c r="BD32"/>
  <c r="AS158"/>
  <c r="BD158"/>
  <c r="AS122"/>
  <c r="BD122"/>
  <c r="AS77"/>
  <c r="BD77"/>
  <c r="AS410"/>
  <c r="BD410"/>
  <c r="AS149"/>
  <c r="BD149"/>
  <c r="AS59"/>
  <c r="BD59"/>
  <c r="AS473"/>
  <c r="BD473"/>
  <c r="AS340"/>
  <c r="BD340"/>
  <c r="AS241"/>
  <c r="BD241"/>
  <c r="AS286"/>
  <c r="BD286"/>
  <c r="AS196"/>
  <c r="BD196"/>
  <c r="AS142"/>
  <c r="BD142"/>
  <c r="AS169"/>
  <c r="BD169"/>
  <c r="AS385"/>
  <c r="BD385"/>
  <c r="AS25"/>
  <c r="BD25"/>
  <c r="AS484"/>
  <c r="BD484"/>
  <c r="AS394"/>
  <c r="BD394"/>
  <c r="AS160"/>
  <c r="BD160"/>
  <c r="AS457"/>
  <c r="BD457"/>
  <c r="AS376"/>
  <c r="BD376"/>
  <c r="BD439"/>
  <c r="AS439"/>
  <c r="BD6"/>
  <c r="AS6"/>
  <c r="BD276"/>
  <c r="AS276"/>
  <c r="BD357"/>
  <c r="AS357"/>
  <c r="BD213"/>
  <c r="AS213"/>
  <c r="AS429"/>
  <c r="BD429"/>
  <c r="BD15"/>
  <c r="AS15"/>
  <c r="BD420"/>
  <c r="AS420"/>
  <c r="BD177"/>
  <c r="AS177"/>
  <c r="BD492"/>
  <c r="AS492"/>
  <c r="BD168"/>
  <c r="AS168"/>
  <c r="BD348"/>
  <c r="AS348"/>
  <c r="BD159"/>
  <c r="AS159"/>
  <c r="BD186"/>
  <c r="AS186"/>
  <c r="BD265"/>
  <c r="AS265"/>
  <c r="BD283"/>
  <c r="AS283"/>
  <c r="BD229"/>
  <c r="AS229"/>
  <c r="AS445"/>
  <c r="BD445"/>
  <c r="BD364"/>
  <c r="AS364"/>
  <c r="BD328"/>
  <c r="AS328"/>
  <c r="BD463"/>
  <c r="AS463"/>
  <c r="BD391"/>
  <c r="AS391"/>
  <c r="BD157"/>
  <c r="AS157"/>
  <c r="BD184"/>
  <c r="AS184"/>
  <c r="BD175"/>
  <c r="AS175"/>
  <c r="BD31"/>
  <c r="AS31"/>
  <c r="BD346"/>
  <c r="AS346"/>
  <c r="BD130"/>
  <c r="AS130"/>
  <c r="AA7" l="1"/>
  <c r="Z4"/>
  <c r="K430"/>
  <c r="AL430" s="1"/>
  <c r="K439"/>
  <c r="AL439" s="1"/>
  <c r="K484"/>
  <c r="AL484" s="1"/>
  <c r="K448"/>
  <c r="AL448" s="1"/>
  <c r="K457"/>
  <c r="AL457" s="1"/>
  <c r="K205"/>
  <c r="AL205" s="1"/>
  <c r="K214"/>
  <c r="AL214" s="1"/>
  <c r="K331"/>
  <c r="AL331" s="1"/>
  <c r="K421"/>
  <c r="AL421" s="1"/>
  <c r="K223"/>
  <c r="AL223" s="1"/>
  <c r="K358"/>
  <c r="AL358" s="1"/>
  <c r="K133"/>
  <c r="AL133" s="1"/>
  <c r="K376"/>
  <c r="AL376" s="1"/>
  <c r="K466"/>
  <c r="AL466" s="1"/>
  <c r="K151"/>
  <c r="AL151" s="1"/>
  <c r="K178"/>
  <c r="AL178" s="1"/>
  <c r="K70"/>
  <c r="AL70" s="1"/>
  <c r="K160"/>
  <c r="AL160" s="1"/>
  <c r="K79"/>
  <c r="AL79" s="1"/>
  <c r="K106"/>
  <c r="AL106" s="1"/>
  <c r="K394"/>
  <c r="AL394" s="1"/>
  <c r="K349"/>
  <c r="AL349" s="1"/>
  <c r="K34"/>
  <c r="AL34" s="1"/>
  <c r="K43"/>
  <c r="AL43" s="1"/>
  <c r="K88"/>
  <c r="AL88" s="1"/>
  <c r="K493"/>
  <c r="AL493" s="1"/>
  <c r="K115"/>
  <c r="AL115" s="1"/>
  <c r="K142"/>
  <c r="AL142" s="1"/>
  <c r="K403"/>
  <c r="AL403" s="1"/>
  <c r="K412"/>
  <c r="AL412" s="1"/>
  <c r="K97"/>
  <c r="AL97" s="1"/>
  <c r="K196"/>
  <c r="AL196" s="1"/>
  <c r="K52"/>
  <c r="AL52" s="1"/>
  <c r="K475"/>
  <c r="AL475" s="1"/>
  <c r="K124"/>
  <c r="AL124" s="1"/>
  <c r="K259"/>
  <c r="AL259" s="1"/>
  <c r="K16"/>
  <c r="AL16" s="1"/>
  <c r="K61"/>
  <c r="AL61" s="1"/>
  <c r="K385"/>
  <c r="AL385" s="1"/>
  <c r="K187"/>
  <c r="AL187" s="1"/>
  <c r="K295"/>
  <c r="AL295" s="1"/>
  <c r="K25"/>
  <c r="AL25" s="1"/>
  <c r="K367"/>
  <c r="AL367" s="1"/>
  <c r="K169"/>
  <c r="AL169" s="1"/>
  <c r="K241"/>
  <c r="AL241" s="1"/>
  <c r="K7"/>
  <c r="AL7" s="1"/>
  <c r="K313"/>
  <c r="AL313" s="1"/>
  <c r="K250"/>
  <c r="AL250" s="1"/>
  <c r="K277"/>
  <c r="AL277" s="1"/>
  <c r="K286"/>
  <c r="AL286" s="1"/>
  <c r="K232"/>
  <c r="AL232" s="1"/>
  <c r="K304"/>
  <c r="AL304" s="1"/>
  <c r="K268"/>
  <c r="AL268" s="1"/>
  <c r="K340"/>
  <c r="AL340" s="1"/>
  <c r="K322"/>
  <c r="AL322" s="1"/>
  <c r="V5"/>
  <c r="T6"/>
  <c r="U7"/>
  <c r="X6"/>
  <c r="Y5"/>
  <c r="X4"/>
  <c r="V7"/>
  <c r="X7"/>
  <c r="Y7"/>
  <c r="T5"/>
  <c r="T4"/>
  <c r="T7"/>
  <c r="Z7"/>
  <c r="AA8" l="1"/>
  <c r="Z8"/>
  <c r="Y8"/>
  <c r="J439"/>
  <c r="AK439" s="1"/>
  <c r="J430"/>
  <c r="AK430" s="1"/>
  <c r="J466"/>
  <c r="AK466" s="1"/>
  <c r="J358"/>
  <c r="AK358" s="1"/>
  <c r="J133"/>
  <c r="AK133" s="1"/>
  <c r="J43"/>
  <c r="AK43" s="1"/>
  <c r="J331"/>
  <c r="AK331" s="1"/>
  <c r="J448"/>
  <c r="AK448" s="1"/>
  <c r="J376"/>
  <c r="AK376" s="1"/>
  <c r="J151"/>
  <c r="AK151" s="1"/>
  <c r="J178"/>
  <c r="AK178" s="1"/>
  <c r="J223"/>
  <c r="AK223" s="1"/>
  <c r="J70"/>
  <c r="AK70" s="1"/>
  <c r="J160"/>
  <c r="AK160" s="1"/>
  <c r="J484"/>
  <c r="AK484" s="1"/>
  <c r="J79"/>
  <c r="AK79" s="1"/>
  <c r="J421"/>
  <c r="AK421" s="1"/>
  <c r="J106"/>
  <c r="AK106" s="1"/>
  <c r="J394"/>
  <c r="AK394" s="1"/>
  <c r="J349"/>
  <c r="AK349" s="1"/>
  <c r="J88"/>
  <c r="AK88" s="1"/>
  <c r="J457"/>
  <c r="AK457" s="1"/>
  <c r="J205"/>
  <c r="AK205" s="1"/>
  <c r="J34"/>
  <c r="AK34" s="1"/>
  <c r="J214"/>
  <c r="AK214" s="1"/>
  <c r="J124"/>
  <c r="AK124" s="1"/>
  <c r="J259"/>
  <c r="AK259" s="1"/>
  <c r="J61"/>
  <c r="AK61" s="1"/>
  <c r="J493"/>
  <c r="AK493" s="1"/>
  <c r="J385"/>
  <c r="AK385" s="1"/>
  <c r="J187"/>
  <c r="AK187" s="1"/>
  <c r="J25"/>
  <c r="AK25" s="1"/>
  <c r="J367"/>
  <c r="AK367" s="1"/>
  <c r="J169"/>
  <c r="AK169" s="1"/>
  <c r="J115"/>
  <c r="AK115" s="1"/>
  <c r="J142"/>
  <c r="AK142" s="1"/>
  <c r="J52"/>
  <c r="AK52" s="1"/>
  <c r="J295"/>
  <c r="AK295" s="1"/>
  <c r="J475"/>
  <c r="AK475" s="1"/>
  <c r="J403"/>
  <c r="AK403" s="1"/>
  <c r="J412"/>
  <c r="AK412" s="1"/>
  <c r="J97"/>
  <c r="AK97" s="1"/>
  <c r="J196"/>
  <c r="AK196" s="1"/>
  <c r="J16"/>
  <c r="AK16" s="1"/>
  <c r="J232"/>
  <c r="AK232" s="1"/>
  <c r="J250"/>
  <c r="AK250" s="1"/>
  <c r="J304"/>
  <c r="AK304" s="1"/>
  <c r="J286"/>
  <c r="AK286" s="1"/>
  <c r="J241"/>
  <c r="AK241" s="1"/>
  <c r="J7"/>
  <c r="AK7" s="1"/>
  <c r="J313"/>
  <c r="AK313" s="1"/>
  <c r="J277"/>
  <c r="AK277" s="1"/>
  <c r="J340"/>
  <c r="AK340" s="1"/>
  <c r="J322"/>
  <c r="AK322" s="1"/>
  <c r="J268"/>
  <c r="AK268" s="1"/>
  <c r="AA5"/>
  <c r="D437"/>
  <c r="D428"/>
  <c r="D401"/>
  <c r="D167"/>
  <c r="D122"/>
  <c r="D257"/>
  <c r="D77"/>
  <c r="D104"/>
  <c r="D95"/>
  <c r="D221"/>
  <c r="D473"/>
  <c r="D59"/>
  <c r="D14"/>
  <c r="D482"/>
  <c r="D374"/>
  <c r="D419"/>
  <c r="D392"/>
  <c r="D365"/>
  <c r="D410"/>
  <c r="D212"/>
  <c r="D194"/>
  <c r="D464"/>
  <c r="D149"/>
  <c r="D176"/>
  <c r="D455"/>
  <c r="D293"/>
  <c r="D23"/>
  <c r="D356"/>
  <c r="D203"/>
  <c r="D158"/>
  <c r="D185"/>
  <c r="D131"/>
  <c r="D68"/>
  <c r="D32"/>
  <c r="D86"/>
  <c r="D329"/>
  <c r="D491"/>
  <c r="D113"/>
  <c r="D140"/>
  <c r="D347"/>
  <c r="D41"/>
  <c r="D446"/>
  <c r="D383"/>
  <c r="D50"/>
  <c r="D311"/>
  <c r="D248"/>
  <c r="D338"/>
  <c r="D275"/>
  <c r="D230"/>
  <c r="D302"/>
  <c r="D284"/>
  <c r="D5"/>
  <c r="D320"/>
  <c r="D239"/>
  <c r="D266"/>
  <c r="Y2"/>
  <c r="U2"/>
  <c r="AA6"/>
  <c r="I439"/>
  <c r="AJ439" s="1"/>
  <c r="I430"/>
  <c r="AJ430" s="1"/>
  <c r="I484"/>
  <c r="AJ484" s="1"/>
  <c r="I448"/>
  <c r="AJ448" s="1"/>
  <c r="I79"/>
  <c r="AJ79" s="1"/>
  <c r="I421"/>
  <c r="AJ421" s="1"/>
  <c r="I106"/>
  <c r="AJ106" s="1"/>
  <c r="I394"/>
  <c r="AJ394" s="1"/>
  <c r="I349"/>
  <c r="AJ349" s="1"/>
  <c r="I88"/>
  <c r="AJ88" s="1"/>
  <c r="I457"/>
  <c r="AJ457" s="1"/>
  <c r="I205"/>
  <c r="AJ205" s="1"/>
  <c r="I34"/>
  <c r="AJ34" s="1"/>
  <c r="I214"/>
  <c r="AJ214" s="1"/>
  <c r="I331"/>
  <c r="AJ331" s="1"/>
  <c r="I466"/>
  <c r="AJ466" s="1"/>
  <c r="I223"/>
  <c r="AJ223" s="1"/>
  <c r="I358"/>
  <c r="AJ358" s="1"/>
  <c r="I133"/>
  <c r="AJ133" s="1"/>
  <c r="I43"/>
  <c r="AJ43" s="1"/>
  <c r="I376"/>
  <c r="AJ376" s="1"/>
  <c r="I151"/>
  <c r="AJ151" s="1"/>
  <c r="I178"/>
  <c r="AJ178" s="1"/>
  <c r="I70"/>
  <c r="AJ70" s="1"/>
  <c r="I160"/>
  <c r="AJ160" s="1"/>
  <c r="I493"/>
  <c r="AJ493" s="1"/>
  <c r="I385"/>
  <c r="AJ385" s="1"/>
  <c r="I187"/>
  <c r="AJ187" s="1"/>
  <c r="I295"/>
  <c r="AJ295" s="1"/>
  <c r="I25"/>
  <c r="AJ25" s="1"/>
  <c r="I367"/>
  <c r="AJ367" s="1"/>
  <c r="I169"/>
  <c r="AJ169" s="1"/>
  <c r="I115"/>
  <c r="AJ115" s="1"/>
  <c r="I142"/>
  <c r="AJ142" s="1"/>
  <c r="I52"/>
  <c r="AJ52" s="1"/>
  <c r="I475"/>
  <c r="AJ475" s="1"/>
  <c r="I403"/>
  <c r="AJ403" s="1"/>
  <c r="I412"/>
  <c r="AJ412" s="1"/>
  <c r="I97"/>
  <c r="AJ97" s="1"/>
  <c r="I196"/>
  <c r="AJ196" s="1"/>
  <c r="I16"/>
  <c r="AJ16" s="1"/>
  <c r="I124"/>
  <c r="AJ124" s="1"/>
  <c r="I259"/>
  <c r="AJ259" s="1"/>
  <c r="I61"/>
  <c r="AJ61" s="1"/>
  <c r="I241"/>
  <c r="AJ241" s="1"/>
  <c r="I7"/>
  <c r="AJ7" s="1"/>
  <c r="I313"/>
  <c r="AJ313" s="1"/>
  <c r="I232"/>
  <c r="AJ232" s="1"/>
  <c r="I304"/>
  <c r="AJ304" s="1"/>
  <c r="I277"/>
  <c r="AJ277" s="1"/>
  <c r="I250"/>
  <c r="AJ250" s="1"/>
  <c r="I286"/>
  <c r="AJ286" s="1"/>
  <c r="I322"/>
  <c r="AJ322" s="1"/>
  <c r="I340"/>
  <c r="AJ340" s="1"/>
  <c r="I268"/>
  <c r="AJ268" s="1"/>
  <c r="AA4"/>
  <c r="E430"/>
  <c r="AF430" s="1"/>
  <c r="E439"/>
  <c r="AF439" s="1"/>
  <c r="E223"/>
  <c r="AF223" s="1"/>
  <c r="E457"/>
  <c r="AF457" s="1"/>
  <c r="E205"/>
  <c r="AF205" s="1"/>
  <c r="E34"/>
  <c r="AF34" s="1"/>
  <c r="E466"/>
  <c r="AF466" s="1"/>
  <c r="E358"/>
  <c r="AF358" s="1"/>
  <c r="E133"/>
  <c r="AF133" s="1"/>
  <c r="E43"/>
  <c r="AF43" s="1"/>
  <c r="E376"/>
  <c r="AF376" s="1"/>
  <c r="E151"/>
  <c r="AF151" s="1"/>
  <c r="E178"/>
  <c r="AF178" s="1"/>
  <c r="E70"/>
  <c r="AF70" s="1"/>
  <c r="E160"/>
  <c r="AF160" s="1"/>
  <c r="E484"/>
  <c r="AF484" s="1"/>
  <c r="E448"/>
  <c r="AF448" s="1"/>
  <c r="E79"/>
  <c r="AF79" s="1"/>
  <c r="E421"/>
  <c r="AF421" s="1"/>
  <c r="E106"/>
  <c r="AF106" s="1"/>
  <c r="E394"/>
  <c r="AF394" s="1"/>
  <c r="E349"/>
  <c r="AF349" s="1"/>
  <c r="E214"/>
  <c r="AF214" s="1"/>
  <c r="E88"/>
  <c r="AF88" s="1"/>
  <c r="E331"/>
  <c r="AF331" s="1"/>
  <c r="E115"/>
  <c r="AF115" s="1"/>
  <c r="E142"/>
  <c r="AF142" s="1"/>
  <c r="E52"/>
  <c r="AF52" s="1"/>
  <c r="E475"/>
  <c r="AF475" s="1"/>
  <c r="E403"/>
  <c r="AF403" s="1"/>
  <c r="E412"/>
  <c r="AF412" s="1"/>
  <c r="E97"/>
  <c r="AF97" s="1"/>
  <c r="E196"/>
  <c r="AF196" s="1"/>
  <c r="E259"/>
  <c r="AF259" s="1"/>
  <c r="E16"/>
  <c r="AF16" s="1"/>
  <c r="E124"/>
  <c r="AF124" s="1"/>
  <c r="E295"/>
  <c r="AF295" s="1"/>
  <c r="E61"/>
  <c r="AF61" s="1"/>
  <c r="E493"/>
  <c r="AF493" s="1"/>
  <c r="E385"/>
  <c r="AF385" s="1"/>
  <c r="E187"/>
  <c r="AF187" s="1"/>
  <c r="E25"/>
  <c r="AF25" s="1"/>
  <c r="E367"/>
  <c r="AF367" s="1"/>
  <c r="E169"/>
  <c r="AF169" s="1"/>
  <c r="E313"/>
  <c r="AF313" s="1"/>
  <c r="E250"/>
  <c r="AF250" s="1"/>
  <c r="E277"/>
  <c r="AF277" s="1"/>
  <c r="E286"/>
  <c r="AF286" s="1"/>
  <c r="E232"/>
  <c r="AF232" s="1"/>
  <c r="E304"/>
  <c r="AF304" s="1"/>
  <c r="E241"/>
  <c r="AF241" s="1"/>
  <c r="E7"/>
  <c r="AF7" s="1"/>
  <c r="E268"/>
  <c r="AF268" s="1"/>
  <c r="E340"/>
  <c r="AF340" s="1"/>
  <c r="E322"/>
  <c r="AF322" s="1"/>
  <c r="AW322"/>
  <c r="BH322"/>
  <c r="AW232"/>
  <c r="BH232"/>
  <c r="AW313"/>
  <c r="BH313"/>
  <c r="AW367"/>
  <c r="BH367"/>
  <c r="AW385"/>
  <c r="BH385"/>
  <c r="AW124"/>
  <c r="BH124"/>
  <c r="AW97"/>
  <c r="BH97"/>
  <c r="AW115"/>
  <c r="BH115"/>
  <c r="AW34"/>
  <c r="BH34"/>
  <c r="AW79"/>
  <c r="BH79"/>
  <c r="AW151"/>
  <c r="BH151"/>
  <c r="AW358"/>
  <c r="BH358"/>
  <c r="AW214"/>
  <c r="BH214"/>
  <c r="AW484"/>
  <c r="BH484"/>
  <c r="J202"/>
  <c r="AK202" s="1"/>
  <c r="J184"/>
  <c r="AK184" s="1"/>
  <c r="J166"/>
  <c r="AK166" s="1"/>
  <c r="J148"/>
  <c r="AK148" s="1"/>
  <c r="J130"/>
  <c r="AK130" s="1"/>
  <c r="J112"/>
  <c r="AK112" s="1"/>
  <c r="J94"/>
  <c r="AK94" s="1"/>
  <c r="J76"/>
  <c r="AK76" s="1"/>
  <c r="J382"/>
  <c r="AK382" s="1"/>
  <c r="J472"/>
  <c r="AK472" s="1"/>
  <c r="J67"/>
  <c r="AK67" s="1"/>
  <c r="J85"/>
  <c r="AK85" s="1"/>
  <c r="J103"/>
  <c r="AK103" s="1"/>
  <c r="J121"/>
  <c r="AK121" s="1"/>
  <c r="J139"/>
  <c r="AK139" s="1"/>
  <c r="J157"/>
  <c r="AK157" s="1"/>
  <c r="J175"/>
  <c r="AK175" s="1"/>
  <c r="J193"/>
  <c r="AK193" s="1"/>
  <c r="J490"/>
  <c r="AK490" s="1"/>
  <c r="J13"/>
  <c r="AK13" s="1"/>
  <c r="J49"/>
  <c r="AK49" s="1"/>
  <c r="J454"/>
  <c r="AK454" s="1"/>
  <c r="J31"/>
  <c r="AK31" s="1"/>
  <c r="J346"/>
  <c r="AK346" s="1"/>
  <c r="J436"/>
  <c r="AK436" s="1"/>
  <c r="J427"/>
  <c r="AK427" s="1"/>
  <c r="J256"/>
  <c r="AK256" s="1"/>
  <c r="J391"/>
  <c r="AK391" s="1"/>
  <c r="J220"/>
  <c r="AK220" s="1"/>
  <c r="J409"/>
  <c r="AK409" s="1"/>
  <c r="J22"/>
  <c r="AK22" s="1"/>
  <c r="J463"/>
  <c r="AK463" s="1"/>
  <c r="J355"/>
  <c r="AK355" s="1"/>
  <c r="J418"/>
  <c r="AK418" s="1"/>
  <c r="J445"/>
  <c r="AK445" s="1"/>
  <c r="J481"/>
  <c r="AK481" s="1"/>
  <c r="J400"/>
  <c r="AK400" s="1"/>
  <c r="J58"/>
  <c r="AK58" s="1"/>
  <c r="J292"/>
  <c r="AK292" s="1"/>
  <c r="J364"/>
  <c r="AK364" s="1"/>
  <c r="J40"/>
  <c r="AK40" s="1"/>
  <c r="J328"/>
  <c r="AK328" s="1"/>
  <c r="J373"/>
  <c r="AK373" s="1"/>
  <c r="J211"/>
  <c r="AK211" s="1"/>
  <c r="J229"/>
  <c r="AK229" s="1"/>
  <c r="J301"/>
  <c r="AK301" s="1"/>
  <c r="J238"/>
  <c r="AK238" s="1"/>
  <c r="J310"/>
  <c r="AK310" s="1"/>
  <c r="J274"/>
  <c r="AK274" s="1"/>
  <c r="J247"/>
  <c r="AK247" s="1"/>
  <c r="J319"/>
  <c r="AK319" s="1"/>
  <c r="J4"/>
  <c r="AK4" s="1"/>
  <c r="J265"/>
  <c r="AK265" s="1"/>
  <c r="J283"/>
  <c r="AK283" s="1"/>
  <c r="J337"/>
  <c r="AK337" s="1"/>
  <c r="Z5"/>
  <c r="Z2"/>
  <c r="V2"/>
  <c r="Y6"/>
  <c r="U4"/>
  <c r="V4"/>
  <c r="V8"/>
  <c r="H438"/>
  <c r="AI438" s="1"/>
  <c r="H96"/>
  <c r="AI96" s="1"/>
  <c r="H132"/>
  <c r="AI132" s="1"/>
  <c r="H168"/>
  <c r="AI168" s="1"/>
  <c r="H204"/>
  <c r="AI204" s="1"/>
  <c r="H483"/>
  <c r="AI483" s="1"/>
  <c r="H384"/>
  <c r="AI384" s="1"/>
  <c r="H492"/>
  <c r="AI492" s="1"/>
  <c r="H69"/>
  <c r="AI69" s="1"/>
  <c r="H105"/>
  <c r="AI105" s="1"/>
  <c r="H141"/>
  <c r="AI141" s="1"/>
  <c r="H177"/>
  <c r="AI177" s="1"/>
  <c r="H411"/>
  <c r="AI411" s="1"/>
  <c r="H78"/>
  <c r="AI78" s="1"/>
  <c r="H114"/>
  <c r="AI114" s="1"/>
  <c r="H150"/>
  <c r="AI150" s="1"/>
  <c r="H186"/>
  <c r="AI186" s="1"/>
  <c r="H366"/>
  <c r="AI366" s="1"/>
  <c r="H87"/>
  <c r="AI87" s="1"/>
  <c r="H123"/>
  <c r="AI123" s="1"/>
  <c r="H159"/>
  <c r="AI159" s="1"/>
  <c r="H195"/>
  <c r="AI195" s="1"/>
  <c r="H402"/>
  <c r="AI402" s="1"/>
  <c r="H465"/>
  <c r="AI465" s="1"/>
  <c r="H348"/>
  <c r="AI348" s="1"/>
  <c r="H474"/>
  <c r="AI474" s="1"/>
  <c r="H447"/>
  <c r="AI447" s="1"/>
  <c r="H42"/>
  <c r="AI42" s="1"/>
  <c r="H330"/>
  <c r="AI330" s="1"/>
  <c r="H33"/>
  <c r="AI33" s="1"/>
  <c r="H60"/>
  <c r="AI60" s="1"/>
  <c r="H222"/>
  <c r="AI222" s="1"/>
  <c r="H375"/>
  <c r="AI375" s="1"/>
  <c r="H15"/>
  <c r="AI15" s="1"/>
  <c r="H393"/>
  <c r="AI393" s="1"/>
  <c r="H420"/>
  <c r="AI420" s="1"/>
  <c r="H429"/>
  <c r="AI429" s="1"/>
  <c r="H24"/>
  <c r="AI24" s="1"/>
  <c r="H294"/>
  <c r="AI294" s="1"/>
  <c r="H357"/>
  <c r="AI357" s="1"/>
  <c r="H213"/>
  <c r="AI213" s="1"/>
  <c r="H456"/>
  <c r="AI456" s="1"/>
  <c r="H258"/>
  <c r="AI258" s="1"/>
  <c r="H51"/>
  <c r="AI51" s="1"/>
  <c r="H312"/>
  <c r="AI312" s="1"/>
  <c r="H231"/>
  <c r="AI231" s="1"/>
  <c r="H249"/>
  <c r="AI249" s="1"/>
  <c r="H303"/>
  <c r="AI303" s="1"/>
  <c r="H285"/>
  <c r="AI285" s="1"/>
  <c r="H276"/>
  <c r="AI276" s="1"/>
  <c r="H6"/>
  <c r="AI6" s="1"/>
  <c r="H339"/>
  <c r="AI339" s="1"/>
  <c r="H240"/>
  <c r="AI240" s="1"/>
  <c r="H321"/>
  <c r="AI321" s="1"/>
  <c r="H267"/>
  <c r="AI267" s="1"/>
  <c r="F428"/>
  <c r="AG428" s="1"/>
  <c r="F437"/>
  <c r="AG437" s="1"/>
  <c r="F365"/>
  <c r="AG365" s="1"/>
  <c r="F212"/>
  <c r="AG212" s="1"/>
  <c r="F374"/>
  <c r="AG374" s="1"/>
  <c r="F464"/>
  <c r="AG464" s="1"/>
  <c r="F149"/>
  <c r="AG149" s="1"/>
  <c r="F392"/>
  <c r="AG392" s="1"/>
  <c r="F401"/>
  <c r="AG401" s="1"/>
  <c r="F410"/>
  <c r="AG410" s="1"/>
  <c r="F167"/>
  <c r="AG167" s="1"/>
  <c r="F194"/>
  <c r="AG194" s="1"/>
  <c r="F59"/>
  <c r="AG59" s="1"/>
  <c r="F77"/>
  <c r="AG77" s="1"/>
  <c r="F176"/>
  <c r="AG176" s="1"/>
  <c r="F95"/>
  <c r="AG95" s="1"/>
  <c r="F122"/>
  <c r="AG122" s="1"/>
  <c r="F257"/>
  <c r="AG257" s="1"/>
  <c r="F419"/>
  <c r="AG419" s="1"/>
  <c r="F104"/>
  <c r="AG104" s="1"/>
  <c r="F473"/>
  <c r="AG473" s="1"/>
  <c r="F14"/>
  <c r="AG14" s="1"/>
  <c r="F482"/>
  <c r="AG482" s="1"/>
  <c r="F221"/>
  <c r="AG221" s="1"/>
  <c r="F347"/>
  <c r="AG347" s="1"/>
  <c r="F68"/>
  <c r="AG68" s="1"/>
  <c r="F41"/>
  <c r="AG41" s="1"/>
  <c r="F86"/>
  <c r="AG86" s="1"/>
  <c r="F329"/>
  <c r="AG329" s="1"/>
  <c r="F383"/>
  <c r="AG383" s="1"/>
  <c r="F140"/>
  <c r="AG140" s="1"/>
  <c r="F50"/>
  <c r="AG50" s="1"/>
  <c r="F455"/>
  <c r="AG455" s="1"/>
  <c r="F203"/>
  <c r="AG203" s="1"/>
  <c r="F32"/>
  <c r="AG32" s="1"/>
  <c r="F446"/>
  <c r="AG446" s="1"/>
  <c r="F185"/>
  <c r="AG185" s="1"/>
  <c r="F293"/>
  <c r="AG293" s="1"/>
  <c r="F356"/>
  <c r="AG356" s="1"/>
  <c r="F131"/>
  <c r="AG131" s="1"/>
  <c r="F158"/>
  <c r="AG158" s="1"/>
  <c r="F491"/>
  <c r="AG491" s="1"/>
  <c r="F113"/>
  <c r="AG113" s="1"/>
  <c r="F23"/>
  <c r="AG23" s="1"/>
  <c r="F275"/>
  <c r="AG275" s="1"/>
  <c r="F230"/>
  <c r="AG230" s="1"/>
  <c r="F311"/>
  <c r="AG311" s="1"/>
  <c r="F302"/>
  <c r="AG302" s="1"/>
  <c r="F248"/>
  <c r="AG248" s="1"/>
  <c r="F338"/>
  <c r="AG338" s="1"/>
  <c r="F320"/>
  <c r="AG320" s="1"/>
  <c r="F239"/>
  <c r="AG239" s="1"/>
  <c r="F284"/>
  <c r="AG284" s="1"/>
  <c r="F5"/>
  <c r="AG5" s="1"/>
  <c r="F266"/>
  <c r="AG266" s="1"/>
  <c r="AW304"/>
  <c r="BH304"/>
  <c r="AW250"/>
  <c r="BH250"/>
  <c r="AW169"/>
  <c r="BH169"/>
  <c r="AW187"/>
  <c r="BH187"/>
  <c r="AW259"/>
  <c r="BH259"/>
  <c r="AW196"/>
  <c r="BH196"/>
  <c r="AW142"/>
  <c r="BH142"/>
  <c r="AW43"/>
  <c r="BH43"/>
  <c r="AW106"/>
  <c r="BH106"/>
  <c r="AW178"/>
  <c r="BH178"/>
  <c r="AW133"/>
  <c r="BH133"/>
  <c r="AW331"/>
  <c r="BH331"/>
  <c r="BH448"/>
  <c r="AW448"/>
  <c r="U5"/>
  <c r="U8"/>
  <c r="X2"/>
  <c r="U6"/>
  <c r="F430"/>
  <c r="AG430" s="1"/>
  <c r="F439"/>
  <c r="AG439" s="1"/>
  <c r="F376"/>
  <c r="AG376" s="1"/>
  <c r="F151"/>
  <c r="AG151" s="1"/>
  <c r="F421"/>
  <c r="AG421" s="1"/>
  <c r="F178"/>
  <c r="AG178" s="1"/>
  <c r="F223"/>
  <c r="AG223" s="1"/>
  <c r="F70"/>
  <c r="AG70" s="1"/>
  <c r="F160"/>
  <c r="AG160" s="1"/>
  <c r="F484"/>
  <c r="AG484" s="1"/>
  <c r="F79"/>
  <c r="AG79" s="1"/>
  <c r="F106"/>
  <c r="AG106" s="1"/>
  <c r="F394"/>
  <c r="AG394" s="1"/>
  <c r="F349"/>
  <c r="AG349" s="1"/>
  <c r="F88"/>
  <c r="AG88" s="1"/>
  <c r="F457"/>
  <c r="AG457" s="1"/>
  <c r="F205"/>
  <c r="AG205" s="1"/>
  <c r="F34"/>
  <c r="AG34" s="1"/>
  <c r="F214"/>
  <c r="AG214" s="1"/>
  <c r="F448"/>
  <c r="AG448" s="1"/>
  <c r="F466"/>
  <c r="AG466" s="1"/>
  <c r="F358"/>
  <c r="AG358" s="1"/>
  <c r="F133"/>
  <c r="AG133" s="1"/>
  <c r="F43"/>
  <c r="AG43" s="1"/>
  <c r="F331"/>
  <c r="AG331" s="1"/>
  <c r="F259"/>
  <c r="AG259" s="1"/>
  <c r="F61"/>
  <c r="AG61" s="1"/>
  <c r="F493"/>
  <c r="AG493" s="1"/>
  <c r="F385"/>
  <c r="AG385" s="1"/>
  <c r="F187"/>
  <c r="AG187" s="1"/>
  <c r="F25"/>
  <c r="AG25" s="1"/>
  <c r="F367"/>
  <c r="AG367" s="1"/>
  <c r="F169"/>
  <c r="AG169" s="1"/>
  <c r="F115"/>
  <c r="AG115" s="1"/>
  <c r="F142"/>
  <c r="AG142" s="1"/>
  <c r="F52"/>
  <c r="AG52" s="1"/>
  <c r="F295"/>
  <c r="AG295" s="1"/>
  <c r="F475"/>
  <c r="AG475" s="1"/>
  <c r="F403"/>
  <c r="AG403" s="1"/>
  <c r="F412"/>
  <c r="AG412" s="1"/>
  <c r="F97"/>
  <c r="AG97" s="1"/>
  <c r="F196"/>
  <c r="AG196" s="1"/>
  <c r="F16"/>
  <c r="AG16" s="1"/>
  <c r="F124"/>
  <c r="AG124" s="1"/>
  <c r="F241"/>
  <c r="AG241" s="1"/>
  <c r="F7"/>
  <c r="AG7" s="1"/>
  <c r="F313"/>
  <c r="AG313" s="1"/>
  <c r="F277"/>
  <c r="AG277" s="1"/>
  <c r="F232"/>
  <c r="AG232" s="1"/>
  <c r="F250"/>
  <c r="AG250" s="1"/>
  <c r="F304"/>
  <c r="AG304" s="1"/>
  <c r="F286"/>
  <c r="AG286" s="1"/>
  <c r="F322"/>
  <c r="AG322" s="1"/>
  <c r="F268"/>
  <c r="AG268" s="1"/>
  <c r="F340"/>
  <c r="AG340" s="1"/>
  <c r="H436"/>
  <c r="AI436" s="1"/>
  <c r="H76"/>
  <c r="AI76" s="1"/>
  <c r="H112"/>
  <c r="AI112" s="1"/>
  <c r="H148"/>
  <c r="AI148" s="1"/>
  <c r="H184"/>
  <c r="AI184" s="1"/>
  <c r="H49"/>
  <c r="AI49" s="1"/>
  <c r="H85"/>
  <c r="AI85" s="1"/>
  <c r="H121"/>
  <c r="AI121" s="1"/>
  <c r="H157"/>
  <c r="AI157" s="1"/>
  <c r="H193"/>
  <c r="AI193" s="1"/>
  <c r="H472"/>
  <c r="AI472" s="1"/>
  <c r="H67"/>
  <c r="AI67" s="1"/>
  <c r="H94"/>
  <c r="AI94" s="1"/>
  <c r="H130"/>
  <c r="AI130" s="1"/>
  <c r="H166"/>
  <c r="AI166" s="1"/>
  <c r="H202"/>
  <c r="AI202" s="1"/>
  <c r="H13"/>
  <c r="AI13" s="1"/>
  <c r="H346"/>
  <c r="AI346" s="1"/>
  <c r="H454"/>
  <c r="AI454" s="1"/>
  <c r="H490"/>
  <c r="AI490" s="1"/>
  <c r="H31"/>
  <c r="AI31" s="1"/>
  <c r="H382"/>
  <c r="AI382" s="1"/>
  <c r="H103"/>
  <c r="AI103" s="1"/>
  <c r="H139"/>
  <c r="AI139" s="1"/>
  <c r="H175"/>
  <c r="AI175" s="1"/>
  <c r="H409"/>
  <c r="AI409" s="1"/>
  <c r="H463"/>
  <c r="AI463" s="1"/>
  <c r="H256"/>
  <c r="AI256" s="1"/>
  <c r="H418"/>
  <c r="AI418" s="1"/>
  <c r="H355"/>
  <c r="AI355" s="1"/>
  <c r="H220"/>
  <c r="AI220" s="1"/>
  <c r="H427"/>
  <c r="AI427" s="1"/>
  <c r="H22"/>
  <c r="AI22" s="1"/>
  <c r="H391"/>
  <c r="AI391" s="1"/>
  <c r="H364"/>
  <c r="AI364" s="1"/>
  <c r="H58"/>
  <c r="AI58" s="1"/>
  <c r="H292"/>
  <c r="AI292" s="1"/>
  <c r="H373"/>
  <c r="AI373" s="1"/>
  <c r="H445"/>
  <c r="AI445" s="1"/>
  <c r="H481"/>
  <c r="AI481" s="1"/>
  <c r="H328"/>
  <c r="AI328" s="1"/>
  <c r="H211"/>
  <c r="AI211" s="1"/>
  <c r="H400"/>
  <c r="AI400" s="1"/>
  <c r="H40"/>
  <c r="AI40" s="1"/>
  <c r="H310"/>
  <c r="AI310" s="1"/>
  <c r="H274"/>
  <c r="AI274" s="1"/>
  <c r="H301"/>
  <c r="AI301" s="1"/>
  <c r="H247"/>
  <c r="AI247" s="1"/>
  <c r="H229"/>
  <c r="AI229" s="1"/>
  <c r="H238"/>
  <c r="AI238" s="1"/>
  <c r="H283"/>
  <c r="AI283" s="1"/>
  <c r="H265"/>
  <c r="AI265" s="1"/>
  <c r="H337"/>
  <c r="AI337" s="1"/>
  <c r="H4"/>
  <c r="AI4" s="1"/>
  <c r="H319"/>
  <c r="AI319" s="1"/>
  <c r="X5"/>
  <c r="U3"/>
  <c r="AW268"/>
  <c r="BH268"/>
  <c r="AW277"/>
  <c r="BH277"/>
  <c r="AW241"/>
  <c r="BH241"/>
  <c r="AW295"/>
  <c r="BH295"/>
  <c r="AW16"/>
  <c r="BH16"/>
  <c r="AW52"/>
  <c r="BH52"/>
  <c r="AW403"/>
  <c r="BH403"/>
  <c r="AW88"/>
  <c r="BH88"/>
  <c r="AW394"/>
  <c r="BH394"/>
  <c r="AW70"/>
  <c r="BH70"/>
  <c r="AW376"/>
  <c r="BH376"/>
  <c r="BH421"/>
  <c r="AW421"/>
  <c r="AW457"/>
  <c r="BH457"/>
  <c r="BH430"/>
  <c r="AW430"/>
  <c r="D439"/>
  <c r="D430"/>
  <c r="D484"/>
  <c r="D448"/>
  <c r="D106"/>
  <c r="D349"/>
  <c r="D205"/>
  <c r="D214"/>
  <c r="D88"/>
  <c r="D331"/>
  <c r="D421"/>
  <c r="D223"/>
  <c r="D358"/>
  <c r="D133"/>
  <c r="D34"/>
  <c r="D376"/>
  <c r="D466"/>
  <c r="D151"/>
  <c r="D457"/>
  <c r="D43"/>
  <c r="D79"/>
  <c r="D178"/>
  <c r="D394"/>
  <c r="D70"/>
  <c r="D160"/>
  <c r="D493"/>
  <c r="D385"/>
  <c r="D115"/>
  <c r="D367"/>
  <c r="D412"/>
  <c r="D97"/>
  <c r="D61"/>
  <c r="D142"/>
  <c r="D25"/>
  <c r="D475"/>
  <c r="D403"/>
  <c r="D196"/>
  <c r="D259"/>
  <c r="D124"/>
  <c r="D187"/>
  <c r="D52"/>
  <c r="D295"/>
  <c r="D169"/>
  <c r="D16"/>
  <c r="D313"/>
  <c r="D232"/>
  <c r="D304"/>
  <c r="D277"/>
  <c r="D250"/>
  <c r="D286"/>
  <c r="D7"/>
  <c r="D241"/>
  <c r="D340"/>
  <c r="D268"/>
  <c r="D322"/>
  <c r="D85"/>
  <c r="D121"/>
  <c r="D157"/>
  <c r="D193"/>
  <c r="D436"/>
  <c r="D472"/>
  <c r="D67"/>
  <c r="D94"/>
  <c r="D130"/>
  <c r="D166"/>
  <c r="D202"/>
  <c r="D13"/>
  <c r="D346"/>
  <c r="D454"/>
  <c r="D490"/>
  <c r="D31"/>
  <c r="D382"/>
  <c r="D103"/>
  <c r="D139"/>
  <c r="D175"/>
  <c r="D76"/>
  <c r="D112"/>
  <c r="D148"/>
  <c r="D184"/>
  <c r="D49"/>
  <c r="D427"/>
  <c r="D355"/>
  <c r="D220"/>
  <c r="D22"/>
  <c r="D391"/>
  <c r="D418"/>
  <c r="D409"/>
  <c r="D463"/>
  <c r="D256"/>
  <c r="D373"/>
  <c r="D481"/>
  <c r="D328"/>
  <c r="D445"/>
  <c r="D211"/>
  <c r="D400"/>
  <c r="D40"/>
  <c r="D364"/>
  <c r="D58"/>
  <c r="D292"/>
  <c r="D247"/>
  <c r="D229"/>
  <c r="D238"/>
  <c r="D310"/>
  <c r="D274"/>
  <c r="D301"/>
  <c r="D319"/>
  <c r="D4"/>
  <c r="D283"/>
  <c r="D265"/>
  <c r="D337"/>
  <c r="AA2"/>
  <c r="T2"/>
  <c r="V6"/>
  <c r="Z6"/>
  <c r="H439"/>
  <c r="AI439" s="1"/>
  <c r="H430"/>
  <c r="AI430" s="1"/>
  <c r="H79"/>
  <c r="AI79" s="1"/>
  <c r="H394"/>
  <c r="AI394" s="1"/>
  <c r="H34"/>
  <c r="AI34" s="1"/>
  <c r="H43"/>
  <c r="AI43" s="1"/>
  <c r="H484"/>
  <c r="AI484" s="1"/>
  <c r="H457"/>
  <c r="AI457" s="1"/>
  <c r="H205"/>
  <c r="AI205" s="1"/>
  <c r="H448"/>
  <c r="AI448" s="1"/>
  <c r="H178"/>
  <c r="AI178" s="1"/>
  <c r="H358"/>
  <c r="AI358" s="1"/>
  <c r="H133"/>
  <c r="AI133" s="1"/>
  <c r="H70"/>
  <c r="AI70" s="1"/>
  <c r="H214"/>
  <c r="AI214" s="1"/>
  <c r="H160"/>
  <c r="AI160" s="1"/>
  <c r="H331"/>
  <c r="AI331" s="1"/>
  <c r="H376"/>
  <c r="AI376" s="1"/>
  <c r="H466"/>
  <c r="AI466" s="1"/>
  <c r="H151"/>
  <c r="AI151" s="1"/>
  <c r="H421"/>
  <c r="AI421" s="1"/>
  <c r="H106"/>
  <c r="AI106" s="1"/>
  <c r="H223"/>
  <c r="AI223" s="1"/>
  <c r="H349"/>
  <c r="AI349" s="1"/>
  <c r="H88"/>
  <c r="AI88" s="1"/>
  <c r="H187"/>
  <c r="AI187" s="1"/>
  <c r="H142"/>
  <c r="AI142" s="1"/>
  <c r="H25"/>
  <c r="AI25" s="1"/>
  <c r="H403"/>
  <c r="AI403" s="1"/>
  <c r="H169"/>
  <c r="AI169" s="1"/>
  <c r="H196"/>
  <c r="AI196" s="1"/>
  <c r="H493"/>
  <c r="AI493" s="1"/>
  <c r="H115"/>
  <c r="AI115" s="1"/>
  <c r="H52"/>
  <c r="AI52" s="1"/>
  <c r="H295"/>
  <c r="AI295" s="1"/>
  <c r="H412"/>
  <c r="AI412" s="1"/>
  <c r="H97"/>
  <c r="AI97" s="1"/>
  <c r="H124"/>
  <c r="AI124" s="1"/>
  <c r="H16"/>
  <c r="AI16" s="1"/>
  <c r="H475"/>
  <c r="AI475" s="1"/>
  <c r="H385"/>
  <c r="AI385" s="1"/>
  <c r="H367"/>
  <c r="AI367" s="1"/>
  <c r="H259"/>
  <c r="AI259" s="1"/>
  <c r="H61"/>
  <c r="AI61" s="1"/>
  <c r="H232"/>
  <c r="AI232" s="1"/>
  <c r="H304"/>
  <c r="AI304" s="1"/>
  <c r="H7"/>
  <c r="AI7" s="1"/>
  <c r="H241"/>
  <c r="AI241" s="1"/>
  <c r="H313"/>
  <c r="AI313" s="1"/>
  <c r="H250"/>
  <c r="AI250" s="1"/>
  <c r="H277"/>
  <c r="AI277" s="1"/>
  <c r="H286"/>
  <c r="AI286" s="1"/>
  <c r="H322"/>
  <c r="AI322" s="1"/>
  <c r="H268"/>
  <c r="AI268" s="1"/>
  <c r="H340"/>
  <c r="AI340" s="1"/>
  <c r="Y4"/>
  <c r="I428"/>
  <c r="AJ428" s="1"/>
  <c r="I437"/>
  <c r="AJ437" s="1"/>
  <c r="I401"/>
  <c r="AJ401" s="1"/>
  <c r="I410"/>
  <c r="AJ410" s="1"/>
  <c r="I167"/>
  <c r="AJ167" s="1"/>
  <c r="I194"/>
  <c r="AJ194" s="1"/>
  <c r="I59"/>
  <c r="AJ59" s="1"/>
  <c r="I77"/>
  <c r="AJ77" s="1"/>
  <c r="I176"/>
  <c r="AJ176" s="1"/>
  <c r="I221"/>
  <c r="AJ221" s="1"/>
  <c r="I95"/>
  <c r="AJ95" s="1"/>
  <c r="I122"/>
  <c r="AJ122" s="1"/>
  <c r="I419"/>
  <c r="AJ419" s="1"/>
  <c r="I104"/>
  <c r="AJ104" s="1"/>
  <c r="I473"/>
  <c r="AJ473" s="1"/>
  <c r="I14"/>
  <c r="AJ14" s="1"/>
  <c r="I482"/>
  <c r="AJ482" s="1"/>
  <c r="I365"/>
  <c r="AJ365" s="1"/>
  <c r="I212"/>
  <c r="AJ212" s="1"/>
  <c r="I257"/>
  <c r="AJ257" s="1"/>
  <c r="I374"/>
  <c r="AJ374" s="1"/>
  <c r="I464"/>
  <c r="AJ464" s="1"/>
  <c r="I149"/>
  <c r="AJ149" s="1"/>
  <c r="I392"/>
  <c r="AJ392" s="1"/>
  <c r="I455"/>
  <c r="AJ455" s="1"/>
  <c r="I203"/>
  <c r="AJ203" s="1"/>
  <c r="I32"/>
  <c r="AJ32" s="1"/>
  <c r="I329"/>
  <c r="AJ329" s="1"/>
  <c r="I185"/>
  <c r="AJ185" s="1"/>
  <c r="I356"/>
  <c r="AJ356" s="1"/>
  <c r="I131"/>
  <c r="AJ131" s="1"/>
  <c r="I158"/>
  <c r="AJ158" s="1"/>
  <c r="I491"/>
  <c r="AJ491" s="1"/>
  <c r="I113"/>
  <c r="AJ113" s="1"/>
  <c r="I23"/>
  <c r="AJ23" s="1"/>
  <c r="I347"/>
  <c r="AJ347" s="1"/>
  <c r="I68"/>
  <c r="AJ68" s="1"/>
  <c r="I41"/>
  <c r="AJ41" s="1"/>
  <c r="I86"/>
  <c r="AJ86" s="1"/>
  <c r="I446"/>
  <c r="AJ446" s="1"/>
  <c r="I383"/>
  <c r="AJ383" s="1"/>
  <c r="I140"/>
  <c r="AJ140" s="1"/>
  <c r="I50"/>
  <c r="AJ50" s="1"/>
  <c r="I293"/>
  <c r="AJ293" s="1"/>
  <c r="I302"/>
  <c r="AJ302" s="1"/>
  <c r="I311"/>
  <c r="AJ311" s="1"/>
  <c r="I248"/>
  <c r="AJ248" s="1"/>
  <c r="I338"/>
  <c r="AJ338" s="1"/>
  <c r="I275"/>
  <c r="AJ275" s="1"/>
  <c r="I230"/>
  <c r="AJ230" s="1"/>
  <c r="I239"/>
  <c r="AJ239" s="1"/>
  <c r="I266"/>
  <c r="AJ266" s="1"/>
  <c r="I284"/>
  <c r="AJ284" s="1"/>
  <c r="I5"/>
  <c r="AJ5" s="1"/>
  <c r="I320"/>
  <c r="AJ320" s="1"/>
  <c r="D69"/>
  <c r="D105"/>
  <c r="D141"/>
  <c r="D177"/>
  <c r="D411"/>
  <c r="D78"/>
  <c r="D114"/>
  <c r="D150"/>
  <c r="D186"/>
  <c r="D366"/>
  <c r="D87"/>
  <c r="D123"/>
  <c r="D159"/>
  <c r="D195"/>
  <c r="D402"/>
  <c r="D465"/>
  <c r="D348"/>
  <c r="D474"/>
  <c r="D96"/>
  <c r="D132"/>
  <c r="D168"/>
  <c r="D204"/>
  <c r="D483"/>
  <c r="D384"/>
  <c r="D438"/>
  <c r="D492"/>
  <c r="D447"/>
  <c r="D330"/>
  <c r="D33"/>
  <c r="D420"/>
  <c r="D60"/>
  <c r="D222"/>
  <c r="D429"/>
  <c r="D375"/>
  <c r="D15"/>
  <c r="D393"/>
  <c r="D42"/>
  <c r="D357"/>
  <c r="D213"/>
  <c r="D456"/>
  <c r="D258"/>
  <c r="D51"/>
  <c r="D24"/>
  <c r="D294"/>
  <c r="D231"/>
  <c r="D249"/>
  <c r="D303"/>
  <c r="D285"/>
  <c r="D276"/>
  <c r="D312"/>
  <c r="D240"/>
  <c r="D321"/>
  <c r="D267"/>
  <c r="D6"/>
  <c r="D339"/>
  <c r="AW340"/>
  <c r="BH340"/>
  <c r="AW286"/>
  <c r="BH286"/>
  <c r="AW7"/>
  <c r="BH7"/>
  <c r="AW25"/>
  <c r="BH25"/>
  <c r="AW61"/>
  <c r="BH61"/>
  <c r="AW475"/>
  <c r="BH475"/>
  <c r="AW412"/>
  <c r="BH412"/>
  <c r="AW493"/>
  <c r="BH493"/>
  <c r="AW349"/>
  <c r="BH349"/>
  <c r="AW160"/>
  <c r="BH160"/>
  <c r="AW466"/>
  <c r="BH466"/>
  <c r="AW223"/>
  <c r="BH223"/>
  <c r="AW205"/>
  <c r="BH205"/>
  <c r="BH439"/>
  <c r="AW439"/>
  <c r="AE339" l="1"/>
  <c r="AE24"/>
  <c r="AE60"/>
  <c r="AE96"/>
  <c r="AE321"/>
  <c r="AE456"/>
  <c r="AE222"/>
  <c r="AE330"/>
  <c r="AE132"/>
  <c r="AE465"/>
  <c r="AE150"/>
  <c r="AE177"/>
  <c r="X8"/>
  <c r="BF5"/>
  <c r="BF230"/>
  <c r="AU230"/>
  <c r="BF311"/>
  <c r="BF140"/>
  <c r="AU140"/>
  <c r="BF41"/>
  <c r="AU41"/>
  <c r="BF113"/>
  <c r="AU113"/>
  <c r="BF356"/>
  <c r="AU356"/>
  <c r="BF203"/>
  <c r="BF464"/>
  <c r="AU464"/>
  <c r="BF365"/>
  <c r="AU365"/>
  <c r="BF104"/>
  <c r="AU104"/>
  <c r="BF221"/>
  <c r="AU221"/>
  <c r="BF194"/>
  <c r="AU194"/>
  <c r="BF437"/>
  <c r="AU437"/>
  <c r="I382"/>
  <c r="AJ382" s="1"/>
  <c r="I103"/>
  <c r="AJ103" s="1"/>
  <c r="I139"/>
  <c r="AJ139" s="1"/>
  <c r="I175"/>
  <c r="AJ175" s="1"/>
  <c r="I490"/>
  <c r="AJ490" s="1"/>
  <c r="I76"/>
  <c r="AJ76" s="1"/>
  <c r="I112"/>
  <c r="AJ112" s="1"/>
  <c r="I148"/>
  <c r="AJ148" s="1"/>
  <c r="I184"/>
  <c r="AJ184" s="1"/>
  <c r="I436"/>
  <c r="AJ436" s="1"/>
  <c r="I31"/>
  <c r="AJ31" s="1"/>
  <c r="I85"/>
  <c r="AJ85" s="1"/>
  <c r="I121"/>
  <c r="AJ121" s="1"/>
  <c r="I157"/>
  <c r="AJ157" s="1"/>
  <c r="I193"/>
  <c r="AJ193" s="1"/>
  <c r="I13"/>
  <c r="AJ13" s="1"/>
  <c r="I49"/>
  <c r="AJ49" s="1"/>
  <c r="I94"/>
  <c r="AJ94" s="1"/>
  <c r="I130"/>
  <c r="AJ130" s="1"/>
  <c r="I166"/>
  <c r="AJ166" s="1"/>
  <c r="I202"/>
  <c r="AJ202" s="1"/>
  <c r="I67"/>
  <c r="AJ67" s="1"/>
  <c r="I346"/>
  <c r="AJ346" s="1"/>
  <c r="I454"/>
  <c r="AJ454" s="1"/>
  <c r="I472"/>
  <c r="AJ472" s="1"/>
  <c r="I391"/>
  <c r="AJ391" s="1"/>
  <c r="I427"/>
  <c r="AJ427" s="1"/>
  <c r="I409"/>
  <c r="AJ409" s="1"/>
  <c r="I463"/>
  <c r="AJ463" s="1"/>
  <c r="I256"/>
  <c r="AJ256" s="1"/>
  <c r="I355"/>
  <c r="AJ355" s="1"/>
  <c r="I22"/>
  <c r="AJ22" s="1"/>
  <c r="I418"/>
  <c r="AJ418" s="1"/>
  <c r="I220"/>
  <c r="AJ220" s="1"/>
  <c r="I328"/>
  <c r="AJ328" s="1"/>
  <c r="I445"/>
  <c r="AJ445" s="1"/>
  <c r="I400"/>
  <c r="AJ400" s="1"/>
  <c r="I364"/>
  <c r="AJ364" s="1"/>
  <c r="I58"/>
  <c r="AJ58" s="1"/>
  <c r="I373"/>
  <c r="AJ373" s="1"/>
  <c r="I40"/>
  <c r="AJ40" s="1"/>
  <c r="I292"/>
  <c r="AJ292" s="1"/>
  <c r="I481"/>
  <c r="AJ481" s="1"/>
  <c r="I211"/>
  <c r="AJ211" s="1"/>
  <c r="I310"/>
  <c r="AJ310" s="1"/>
  <c r="I247"/>
  <c r="AJ247" s="1"/>
  <c r="I274"/>
  <c r="AJ274" s="1"/>
  <c r="I301"/>
  <c r="AJ301" s="1"/>
  <c r="I229"/>
  <c r="AJ229" s="1"/>
  <c r="I238"/>
  <c r="AJ238" s="1"/>
  <c r="I265"/>
  <c r="AJ265" s="1"/>
  <c r="I319"/>
  <c r="AJ319" s="1"/>
  <c r="I4"/>
  <c r="AJ4" s="1"/>
  <c r="I337"/>
  <c r="AJ337" s="1"/>
  <c r="I283"/>
  <c r="AJ283" s="1"/>
  <c r="BE286"/>
  <c r="BE241"/>
  <c r="AT241"/>
  <c r="BE61"/>
  <c r="AT61"/>
  <c r="BE475"/>
  <c r="AT475"/>
  <c r="AT412"/>
  <c r="BE412"/>
  <c r="BE493"/>
  <c r="AT493"/>
  <c r="BE25"/>
  <c r="AT25"/>
  <c r="AT349"/>
  <c r="BE349"/>
  <c r="AT151"/>
  <c r="BE151"/>
  <c r="AT160"/>
  <c r="BE160"/>
  <c r="AT358"/>
  <c r="BE358"/>
  <c r="BE457"/>
  <c r="AT457"/>
  <c r="BE394"/>
  <c r="AE337"/>
  <c r="AE319"/>
  <c r="AE238"/>
  <c r="AE58"/>
  <c r="AE211"/>
  <c r="AE373"/>
  <c r="AE418"/>
  <c r="AE355"/>
  <c r="AE148"/>
  <c r="AE139"/>
  <c r="AE490"/>
  <c r="AE202"/>
  <c r="AE67"/>
  <c r="AE157"/>
  <c r="AE268"/>
  <c r="AE286"/>
  <c r="AE232"/>
  <c r="AE295"/>
  <c r="AE259"/>
  <c r="AE25"/>
  <c r="AE412"/>
  <c r="AE493"/>
  <c r="AE178"/>
  <c r="AE151"/>
  <c r="AE133"/>
  <c r="AE331"/>
  <c r="AE349"/>
  <c r="AE430"/>
  <c r="AT319"/>
  <c r="BE319"/>
  <c r="AT283"/>
  <c r="BE283"/>
  <c r="AT301"/>
  <c r="BE301"/>
  <c r="BE400"/>
  <c r="AT445"/>
  <c r="BE445"/>
  <c r="BE364"/>
  <c r="AT364"/>
  <c r="BE220"/>
  <c r="AT220"/>
  <c r="AT463"/>
  <c r="BE463"/>
  <c r="BE103"/>
  <c r="AT103"/>
  <c r="AT454"/>
  <c r="BE454"/>
  <c r="BE166"/>
  <c r="AT472"/>
  <c r="BE472"/>
  <c r="BE85"/>
  <c r="AT85"/>
  <c r="BE112"/>
  <c r="AT112"/>
  <c r="AR268"/>
  <c r="BC268"/>
  <c r="AR250"/>
  <c r="BC250"/>
  <c r="AR7"/>
  <c r="BC7"/>
  <c r="BC196"/>
  <c r="AR196"/>
  <c r="AR475"/>
  <c r="BC475"/>
  <c r="BC115"/>
  <c r="BC187"/>
  <c r="BC259"/>
  <c r="AR259"/>
  <c r="BC358"/>
  <c r="AR358"/>
  <c r="AR34"/>
  <c r="BC34"/>
  <c r="BC349"/>
  <c r="AR349"/>
  <c r="AR484"/>
  <c r="BC484"/>
  <c r="BC178"/>
  <c r="AR178"/>
  <c r="AR439"/>
  <c r="BC439"/>
  <c r="BC239"/>
  <c r="AR239"/>
  <c r="AR302"/>
  <c r="BC302"/>
  <c r="AR23"/>
  <c r="BC23"/>
  <c r="BC131"/>
  <c r="AR131"/>
  <c r="BC446"/>
  <c r="AR50"/>
  <c r="BC50"/>
  <c r="BC86"/>
  <c r="AR86"/>
  <c r="BC221"/>
  <c r="BC104"/>
  <c r="AR104"/>
  <c r="BC95"/>
  <c r="AR95"/>
  <c r="BC194"/>
  <c r="AR194"/>
  <c r="BC392"/>
  <c r="AR212"/>
  <c r="BC212"/>
  <c r="T3"/>
  <c r="Y3"/>
  <c r="AT321"/>
  <c r="BE321"/>
  <c r="BE276"/>
  <c r="AT276"/>
  <c r="AT231"/>
  <c r="BE231"/>
  <c r="AT456"/>
  <c r="BE456"/>
  <c r="AT24"/>
  <c r="BE24"/>
  <c r="AT15"/>
  <c r="BE15"/>
  <c r="AT33"/>
  <c r="BE33"/>
  <c r="AT474"/>
  <c r="BE474"/>
  <c r="BE195"/>
  <c r="AT195"/>
  <c r="BE366"/>
  <c r="AT366"/>
  <c r="BE78"/>
  <c r="AT78"/>
  <c r="BE105"/>
  <c r="AT105"/>
  <c r="AT483"/>
  <c r="BE483"/>
  <c r="BE96"/>
  <c r="AT96"/>
  <c r="J437"/>
  <c r="AK437" s="1"/>
  <c r="J428"/>
  <c r="AK428" s="1"/>
  <c r="J473"/>
  <c r="AK473" s="1"/>
  <c r="J14"/>
  <c r="AK14" s="1"/>
  <c r="J482"/>
  <c r="AK482" s="1"/>
  <c r="J221"/>
  <c r="AK221" s="1"/>
  <c r="J365"/>
  <c r="AK365" s="1"/>
  <c r="J212"/>
  <c r="AK212" s="1"/>
  <c r="J374"/>
  <c r="AK374" s="1"/>
  <c r="J464"/>
  <c r="AK464" s="1"/>
  <c r="J149"/>
  <c r="AK149" s="1"/>
  <c r="J392"/>
  <c r="AK392" s="1"/>
  <c r="J401"/>
  <c r="AK401" s="1"/>
  <c r="J410"/>
  <c r="AK410" s="1"/>
  <c r="J167"/>
  <c r="AK167" s="1"/>
  <c r="J194"/>
  <c r="AK194" s="1"/>
  <c r="J59"/>
  <c r="AK59" s="1"/>
  <c r="J77"/>
  <c r="AK77" s="1"/>
  <c r="J176"/>
  <c r="AK176" s="1"/>
  <c r="J95"/>
  <c r="AK95" s="1"/>
  <c r="J122"/>
  <c r="AK122" s="1"/>
  <c r="J257"/>
  <c r="AK257" s="1"/>
  <c r="J419"/>
  <c r="AK419" s="1"/>
  <c r="J104"/>
  <c r="AK104" s="1"/>
  <c r="J356"/>
  <c r="AK356" s="1"/>
  <c r="J131"/>
  <c r="AK131" s="1"/>
  <c r="J158"/>
  <c r="AK158" s="1"/>
  <c r="J491"/>
  <c r="AK491" s="1"/>
  <c r="J446"/>
  <c r="AK446" s="1"/>
  <c r="J113"/>
  <c r="AK113" s="1"/>
  <c r="J23"/>
  <c r="AK23" s="1"/>
  <c r="J347"/>
  <c r="AK347" s="1"/>
  <c r="J68"/>
  <c r="AK68" s="1"/>
  <c r="J41"/>
  <c r="AK41" s="1"/>
  <c r="J86"/>
  <c r="AK86" s="1"/>
  <c r="J329"/>
  <c r="AK329" s="1"/>
  <c r="J383"/>
  <c r="AK383" s="1"/>
  <c r="J140"/>
  <c r="AK140" s="1"/>
  <c r="J50"/>
  <c r="AK50" s="1"/>
  <c r="J455"/>
  <c r="AK455" s="1"/>
  <c r="J203"/>
  <c r="AK203" s="1"/>
  <c r="J32"/>
  <c r="AK32" s="1"/>
  <c r="J185"/>
  <c r="AK185" s="1"/>
  <c r="J293"/>
  <c r="AK293" s="1"/>
  <c r="J248"/>
  <c r="AK248" s="1"/>
  <c r="J338"/>
  <c r="AK338" s="1"/>
  <c r="J275"/>
  <c r="AK275" s="1"/>
  <c r="J230"/>
  <c r="AK230" s="1"/>
  <c r="J311"/>
  <c r="AK311" s="1"/>
  <c r="J302"/>
  <c r="AK302" s="1"/>
  <c r="J5"/>
  <c r="AK5" s="1"/>
  <c r="J320"/>
  <c r="AK320" s="1"/>
  <c r="J239"/>
  <c r="AK239" s="1"/>
  <c r="J284"/>
  <c r="AK284" s="1"/>
  <c r="J266"/>
  <c r="AK266" s="1"/>
  <c r="BG283"/>
  <c r="BG247"/>
  <c r="AV247"/>
  <c r="BG301"/>
  <c r="AV301"/>
  <c r="BG328"/>
  <c r="AV328"/>
  <c r="BG58"/>
  <c r="AV58"/>
  <c r="BG418"/>
  <c r="AV418"/>
  <c r="AV409"/>
  <c r="BG409"/>
  <c r="BG427"/>
  <c r="AV427"/>
  <c r="BG454"/>
  <c r="AV454"/>
  <c r="AV193"/>
  <c r="BG193"/>
  <c r="AV121"/>
  <c r="BG121"/>
  <c r="BG472"/>
  <c r="AV472"/>
  <c r="AV112"/>
  <c r="BG112"/>
  <c r="AV184"/>
  <c r="BG184"/>
  <c r="BB340"/>
  <c r="AQ340"/>
  <c r="BB304"/>
  <c r="AQ304"/>
  <c r="BB250"/>
  <c r="AQ250"/>
  <c r="BB25"/>
  <c r="AQ25"/>
  <c r="BB61"/>
  <c r="AQ61"/>
  <c r="BB259"/>
  <c r="AQ259"/>
  <c r="BB403"/>
  <c r="BB115"/>
  <c r="BB349"/>
  <c r="BB79"/>
  <c r="BB70"/>
  <c r="BB43"/>
  <c r="AQ43"/>
  <c r="BB34"/>
  <c r="AQ34"/>
  <c r="AQ439"/>
  <c r="BB439"/>
  <c r="BF286"/>
  <c r="AU286"/>
  <c r="BF232"/>
  <c r="AU232"/>
  <c r="BF61"/>
  <c r="AU61"/>
  <c r="BF196"/>
  <c r="AU196"/>
  <c r="BF475"/>
  <c r="AU475"/>
  <c r="BF169"/>
  <c r="AU169"/>
  <c r="BF187"/>
  <c r="AU187"/>
  <c r="BF70"/>
  <c r="AU70"/>
  <c r="BF43"/>
  <c r="AU43"/>
  <c r="BF466"/>
  <c r="AU466"/>
  <c r="BF205"/>
  <c r="AU205"/>
  <c r="BF394"/>
  <c r="AU394"/>
  <c r="AU448"/>
  <c r="BF448"/>
  <c r="AE320"/>
  <c r="AE230"/>
  <c r="AE311"/>
  <c r="AE41"/>
  <c r="AE491"/>
  <c r="AE68"/>
  <c r="AE203"/>
  <c r="AE455"/>
  <c r="AE194"/>
  <c r="AE392"/>
  <c r="AE14"/>
  <c r="AE95"/>
  <c r="AE122"/>
  <c r="AE437"/>
  <c r="BG268"/>
  <c r="AV268"/>
  <c r="AV313"/>
  <c r="BG313"/>
  <c r="BG304"/>
  <c r="AV304"/>
  <c r="BG196"/>
  <c r="AV196"/>
  <c r="AV475"/>
  <c r="BG475"/>
  <c r="BG115"/>
  <c r="AV115"/>
  <c r="BG187"/>
  <c r="AV187"/>
  <c r="AV259"/>
  <c r="BG259"/>
  <c r="BG205"/>
  <c r="AV205"/>
  <c r="BG394"/>
  <c r="AV394"/>
  <c r="AV484"/>
  <c r="BG484"/>
  <c r="BG178"/>
  <c r="AV178"/>
  <c r="AV331"/>
  <c r="BG331"/>
  <c r="AV466"/>
  <c r="BG466"/>
  <c r="AE303"/>
  <c r="AE213"/>
  <c r="AE483"/>
  <c r="AE402"/>
  <c r="AE285"/>
  <c r="AE294"/>
  <c r="AE393"/>
  <c r="AE384"/>
  <c r="AE123"/>
  <c r="AE267"/>
  <c r="AE276"/>
  <c r="AE231"/>
  <c r="AE258"/>
  <c r="AE42"/>
  <c r="AE429"/>
  <c r="AE33"/>
  <c r="AE438"/>
  <c r="AE168"/>
  <c r="AE348"/>
  <c r="AE159"/>
  <c r="AE186"/>
  <c r="AE411"/>
  <c r="AE69"/>
  <c r="BF320"/>
  <c r="AU320"/>
  <c r="BF239"/>
  <c r="AU239"/>
  <c r="BF248"/>
  <c r="AU248"/>
  <c r="BF50"/>
  <c r="AU50"/>
  <c r="BF86"/>
  <c r="AU86"/>
  <c r="BF23"/>
  <c r="AU23"/>
  <c r="BF131"/>
  <c r="AU131"/>
  <c r="BF32"/>
  <c r="BF149"/>
  <c r="BF212"/>
  <c r="BF473"/>
  <c r="AU473"/>
  <c r="BF95"/>
  <c r="AU95"/>
  <c r="BF59"/>
  <c r="AU59"/>
  <c r="BF401"/>
  <c r="AU401"/>
  <c r="AT322"/>
  <c r="BE322"/>
  <c r="BE313"/>
  <c r="AT313"/>
  <c r="BE232"/>
  <c r="AT232"/>
  <c r="AT385"/>
  <c r="BE385"/>
  <c r="AT97"/>
  <c r="BE97"/>
  <c r="AT115"/>
  <c r="BE115"/>
  <c r="AT403"/>
  <c r="BE403"/>
  <c r="AT88"/>
  <c r="BE88"/>
  <c r="BE421"/>
  <c r="AT421"/>
  <c r="BE331"/>
  <c r="AT331"/>
  <c r="AT133"/>
  <c r="BE133"/>
  <c r="AT205"/>
  <c r="BE205"/>
  <c r="BE34"/>
  <c r="AT34"/>
  <c r="BE439"/>
  <c r="AT439"/>
  <c r="F384"/>
  <c r="AG384" s="1"/>
  <c r="F348"/>
  <c r="AG348" s="1"/>
  <c r="F411"/>
  <c r="AG411" s="1"/>
  <c r="F78"/>
  <c r="AG78" s="1"/>
  <c r="F150"/>
  <c r="AG150" s="1"/>
  <c r="F366"/>
  <c r="AG366" s="1"/>
  <c r="F483"/>
  <c r="AG483" s="1"/>
  <c r="F492"/>
  <c r="AG492" s="1"/>
  <c r="F132"/>
  <c r="AG132" s="1"/>
  <c r="F204"/>
  <c r="AG204" s="1"/>
  <c r="F402"/>
  <c r="AG402" s="1"/>
  <c r="F438"/>
  <c r="AG438" s="1"/>
  <c r="F114"/>
  <c r="AG114" s="1"/>
  <c r="F186"/>
  <c r="AG186" s="1"/>
  <c r="F96"/>
  <c r="AG96" s="1"/>
  <c r="F168"/>
  <c r="AG168" s="1"/>
  <c r="F465"/>
  <c r="AG465" s="1"/>
  <c r="F69"/>
  <c r="AG69" s="1"/>
  <c r="F87"/>
  <c r="AG87" s="1"/>
  <c r="F105"/>
  <c r="AG105" s="1"/>
  <c r="F123"/>
  <c r="AG123" s="1"/>
  <c r="F141"/>
  <c r="AG141" s="1"/>
  <c r="F159"/>
  <c r="AG159" s="1"/>
  <c r="F177"/>
  <c r="AG177" s="1"/>
  <c r="F195"/>
  <c r="AG195" s="1"/>
  <c r="F474"/>
  <c r="AG474" s="1"/>
  <c r="F420"/>
  <c r="AG420" s="1"/>
  <c r="F429"/>
  <c r="AG429" s="1"/>
  <c r="F15"/>
  <c r="AG15" s="1"/>
  <c r="F330"/>
  <c r="AG330" s="1"/>
  <c r="F447"/>
  <c r="AG447" s="1"/>
  <c r="F222"/>
  <c r="AG222" s="1"/>
  <c r="F33"/>
  <c r="AG33" s="1"/>
  <c r="F42"/>
  <c r="AG42" s="1"/>
  <c r="F60"/>
  <c r="AG60" s="1"/>
  <c r="F375"/>
  <c r="AG375" s="1"/>
  <c r="F393"/>
  <c r="AG393" s="1"/>
  <c r="F24"/>
  <c r="AG24" s="1"/>
  <c r="F51"/>
  <c r="AG51" s="1"/>
  <c r="F258"/>
  <c r="AG258" s="1"/>
  <c r="F357"/>
  <c r="AG357" s="1"/>
  <c r="F213"/>
  <c r="AG213" s="1"/>
  <c r="F294"/>
  <c r="AG294" s="1"/>
  <c r="F456"/>
  <c r="AG456" s="1"/>
  <c r="F312"/>
  <c r="AG312" s="1"/>
  <c r="F249"/>
  <c r="AG249" s="1"/>
  <c r="F285"/>
  <c r="AG285" s="1"/>
  <c r="F276"/>
  <c r="AG276" s="1"/>
  <c r="F231"/>
  <c r="AG231" s="1"/>
  <c r="F303"/>
  <c r="AG303" s="1"/>
  <c r="F240"/>
  <c r="AG240" s="1"/>
  <c r="F321"/>
  <c r="AG321" s="1"/>
  <c r="F267"/>
  <c r="AG267" s="1"/>
  <c r="F339"/>
  <c r="AG339" s="1"/>
  <c r="F6"/>
  <c r="AG6" s="1"/>
  <c r="K209"/>
  <c r="AL209" s="1"/>
  <c r="K20"/>
  <c r="AL20" s="1"/>
  <c r="K92"/>
  <c r="AL92" s="1"/>
  <c r="K128"/>
  <c r="AL128" s="1"/>
  <c r="K164"/>
  <c r="AL164" s="1"/>
  <c r="K200"/>
  <c r="AL200" s="1"/>
  <c r="K65"/>
  <c r="AL65" s="1"/>
  <c r="K101"/>
  <c r="AL101" s="1"/>
  <c r="K137"/>
  <c r="AL137" s="1"/>
  <c r="K173"/>
  <c r="AL173" s="1"/>
  <c r="K344"/>
  <c r="AL344" s="1"/>
  <c r="K479"/>
  <c r="AL479" s="1"/>
  <c r="K452"/>
  <c r="AL452" s="1"/>
  <c r="K398"/>
  <c r="AL398" s="1"/>
  <c r="K56"/>
  <c r="AL56" s="1"/>
  <c r="K74"/>
  <c r="AL74" s="1"/>
  <c r="K110"/>
  <c r="AL110" s="1"/>
  <c r="K146"/>
  <c r="AL146" s="1"/>
  <c r="K182"/>
  <c r="AL182" s="1"/>
  <c r="K380"/>
  <c r="AL380" s="1"/>
  <c r="K29"/>
  <c r="AL29" s="1"/>
  <c r="K83"/>
  <c r="AL83" s="1"/>
  <c r="K119"/>
  <c r="AL119" s="1"/>
  <c r="K155"/>
  <c r="AL155" s="1"/>
  <c r="K191"/>
  <c r="AL191" s="1"/>
  <c r="K362"/>
  <c r="AL362" s="1"/>
  <c r="K47"/>
  <c r="AL47" s="1"/>
  <c r="K371"/>
  <c r="AL371" s="1"/>
  <c r="K407"/>
  <c r="AL407" s="1"/>
  <c r="K434"/>
  <c r="AL434" s="1"/>
  <c r="K11"/>
  <c r="AL11" s="1"/>
  <c r="K461"/>
  <c r="AL461" s="1"/>
  <c r="K488"/>
  <c r="AL488" s="1"/>
  <c r="K290"/>
  <c r="AL290" s="1"/>
  <c r="K254"/>
  <c r="AL254" s="1"/>
  <c r="K443"/>
  <c r="AL443" s="1"/>
  <c r="K416"/>
  <c r="AL416" s="1"/>
  <c r="K38"/>
  <c r="AL38" s="1"/>
  <c r="K425"/>
  <c r="AL425" s="1"/>
  <c r="K353"/>
  <c r="AL353" s="1"/>
  <c r="K389"/>
  <c r="AL389" s="1"/>
  <c r="K218"/>
  <c r="AL218" s="1"/>
  <c r="K326"/>
  <c r="AL326" s="1"/>
  <c r="K470"/>
  <c r="AL470" s="1"/>
  <c r="K308"/>
  <c r="AL308" s="1"/>
  <c r="K227"/>
  <c r="AL227" s="1"/>
  <c r="K335"/>
  <c r="AL335" s="1"/>
  <c r="K245"/>
  <c r="AL245" s="1"/>
  <c r="K299"/>
  <c r="AL299" s="1"/>
  <c r="K272"/>
  <c r="AL272" s="1"/>
  <c r="K317"/>
  <c r="AL317" s="1"/>
  <c r="K263"/>
  <c r="AL263" s="1"/>
  <c r="K2"/>
  <c r="AL2" s="1"/>
  <c r="K281"/>
  <c r="AL281" s="1"/>
  <c r="K236"/>
  <c r="AL236" s="1"/>
  <c r="AE4"/>
  <c r="AE310"/>
  <c r="AE292"/>
  <c r="AE400"/>
  <c r="AE481"/>
  <c r="AE409"/>
  <c r="AE220"/>
  <c r="AE184"/>
  <c r="AE175"/>
  <c r="AE31"/>
  <c r="AE13"/>
  <c r="AE94"/>
  <c r="AE193"/>
  <c r="AE322"/>
  <c r="AE7"/>
  <c r="AE304"/>
  <c r="AE169"/>
  <c r="AE124"/>
  <c r="AE475"/>
  <c r="AE97"/>
  <c r="AE385"/>
  <c r="AE394"/>
  <c r="AE457"/>
  <c r="AE34"/>
  <c r="AE421"/>
  <c r="AE205"/>
  <c r="AE484"/>
  <c r="E426"/>
  <c r="AF426" s="1"/>
  <c r="E435"/>
  <c r="AF435" s="1"/>
  <c r="E183"/>
  <c r="AF183" s="1"/>
  <c r="E291"/>
  <c r="AF291" s="1"/>
  <c r="E399"/>
  <c r="AF399" s="1"/>
  <c r="E93"/>
  <c r="AF93" s="1"/>
  <c r="E210"/>
  <c r="AF210" s="1"/>
  <c r="E192"/>
  <c r="AF192" s="1"/>
  <c r="E111"/>
  <c r="AF111" s="1"/>
  <c r="E138"/>
  <c r="AF138" s="1"/>
  <c r="E48"/>
  <c r="AF48" s="1"/>
  <c r="E120"/>
  <c r="AF120" s="1"/>
  <c r="E255"/>
  <c r="AF255" s="1"/>
  <c r="E12"/>
  <c r="AF12" s="1"/>
  <c r="E489"/>
  <c r="AF489" s="1"/>
  <c r="E381"/>
  <c r="AF381" s="1"/>
  <c r="E21"/>
  <c r="AF21" s="1"/>
  <c r="E471"/>
  <c r="AF471" s="1"/>
  <c r="E57"/>
  <c r="AF57" s="1"/>
  <c r="E363"/>
  <c r="AF363" s="1"/>
  <c r="E408"/>
  <c r="AF408" s="1"/>
  <c r="E165"/>
  <c r="AF165" s="1"/>
  <c r="E219"/>
  <c r="AF219" s="1"/>
  <c r="E84"/>
  <c r="AF84" s="1"/>
  <c r="E327"/>
  <c r="AF327" s="1"/>
  <c r="E480"/>
  <c r="AF480" s="1"/>
  <c r="E444"/>
  <c r="AF444" s="1"/>
  <c r="E372"/>
  <c r="AF372" s="1"/>
  <c r="E453"/>
  <c r="AF453" s="1"/>
  <c r="E345"/>
  <c r="AF345" s="1"/>
  <c r="E201"/>
  <c r="AF201" s="1"/>
  <c r="E30"/>
  <c r="AF30" s="1"/>
  <c r="E462"/>
  <c r="AF462" s="1"/>
  <c r="E147"/>
  <c r="AF147" s="1"/>
  <c r="E417"/>
  <c r="AF417" s="1"/>
  <c r="E174"/>
  <c r="AF174" s="1"/>
  <c r="E354"/>
  <c r="AF354" s="1"/>
  <c r="E129"/>
  <c r="AF129" s="1"/>
  <c r="E66"/>
  <c r="AF66" s="1"/>
  <c r="E75"/>
  <c r="AF75" s="1"/>
  <c r="E102"/>
  <c r="AF102" s="1"/>
  <c r="E390"/>
  <c r="AF390" s="1"/>
  <c r="E39"/>
  <c r="AF39" s="1"/>
  <c r="E156"/>
  <c r="AF156" s="1"/>
  <c r="E300"/>
  <c r="AF300" s="1"/>
  <c r="E273"/>
  <c r="AF273" s="1"/>
  <c r="E3"/>
  <c r="AF3" s="1"/>
  <c r="E336"/>
  <c r="AF336" s="1"/>
  <c r="E246"/>
  <c r="AF246" s="1"/>
  <c r="E318"/>
  <c r="AF318" s="1"/>
  <c r="E264"/>
  <c r="AF264" s="1"/>
  <c r="E309"/>
  <c r="AF309" s="1"/>
  <c r="E228"/>
  <c r="AF228" s="1"/>
  <c r="E282"/>
  <c r="AF282" s="1"/>
  <c r="E237"/>
  <c r="AF237" s="1"/>
  <c r="H437"/>
  <c r="AI437" s="1"/>
  <c r="H428"/>
  <c r="AI428" s="1"/>
  <c r="H410"/>
  <c r="AI410" s="1"/>
  <c r="H95"/>
  <c r="AI95" s="1"/>
  <c r="H194"/>
  <c r="AI194" s="1"/>
  <c r="H59"/>
  <c r="AI59" s="1"/>
  <c r="H14"/>
  <c r="AI14" s="1"/>
  <c r="H464"/>
  <c r="AI464" s="1"/>
  <c r="H419"/>
  <c r="AI419" s="1"/>
  <c r="H176"/>
  <c r="AI176" s="1"/>
  <c r="H122"/>
  <c r="AI122" s="1"/>
  <c r="H257"/>
  <c r="AI257" s="1"/>
  <c r="H104"/>
  <c r="AI104" s="1"/>
  <c r="H365"/>
  <c r="AI365" s="1"/>
  <c r="H212"/>
  <c r="AI212" s="1"/>
  <c r="H149"/>
  <c r="AI149" s="1"/>
  <c r="H221"/>
  <c r="AI221" s="1"/>
  <c r="H473"/>
  <c r="AI473" s="1"/>
  <c r="H401"/>
  <c r="AI401" s="1"/>
  <c r="H167"/>
  <c r="AI167" s="1"/>
  <c r="H482"/>
  <c r="AI482" s="1"/>
  <c r="H374"/>
  <c r="AI374" s="1"/>
  <c r="H77"/>
  <c r="AI77" s="1"/>
  <c r="H392"/>
  <c r="AI392" s="1"/>
  <c r="H203"/>
  <c r="AI203" s="1"/>
  <c r="H185"/>
  <c r="AI185" s="1"/>
  <c r="H455"/>
  <c r="AI455" s="1"/>
  <c r="H131"/>
  <c r="AI131" s="1"/>
  <c r="H32"/>
  <c r="AI32" s="1"/>
  <c r="H446"/>
  <c r="AI446" s="1"/>
  <c r="H113"/>
  <c r="AI113" s="1"/>
  <c r="H50"/>
  <c r="AI50" s="1"/>
  <c r="H293"/>
  <c r="AI293" s="1"/>
  <c r="H347"/>
  <c r="AI347" s="1"/>
  <c r="H356"/>
  <c r="AI356" s="1"/>
  <c r="H41"/>
  <c r="AI41" s="1"/>
  <c r="H158"/>
  <c r="AI158" s="1"/>
  <c r="H383"/>
  <c r="AI383" s="1"/>
  <c r="H23"/>
  <c r="AI23" s="1"/>
  <c r="H68"/>
  <c r="AI68" s="1"/>
  <c r="H86"/>
  <c r="AI86" s="1"/>
  <c r="H329"/>
  <c r="AI329" s="1"/>
  <c r="H491"/>
  <c r="AI491" s="1"/>
  <c r="H140"/>
  <c r="AI140" s="1"/>
  <c r="H275"/>
  <c r="AI275" s="1"/>
  <c r="H230"/>
  <c r="AI230" s="1"/>
  <c r="H338"/>
  <c r="AI338" s="1"/>
  <c r="H311"/>
  <c r="AI311" s="1"/>
  <c r="H248"/>
  <c r="AI248" s="1"/>
  <c r="H302"/>
  <c r="AI302" s="1"/>
  <c r="H320"/>
  <c r="AI320" s="1"/>
  <c r="H284"/>
  <c r="AI284" s="1"/>
  <c r="H239"/>
  <c r="AI239" s="1"/>
  <c r="H5"/>
  <c r="AI5" s="1"/>
  <c r="H266"/>
  <c r="AI266" s="1"/>
  <c r="AT265"/>
  <c r="BE265"/>
  <c r="AT247"/>
  <c r="BE247"/>
  <c r="AT40"/>
  <c r="BE40"/>
  <c r="AT481"/>
  <c r="BE481"/>
  <c r="AT58"/>
  <c r="BE58"/>
  <c r="AT427"/>
  <c r="BE427"/>
  <c r="BE256"/>
  <c r="AT256"/>
  <c r="BE139"/>
  <c r="AT490"/>
  <c r="BE490"/>
  <c r="BE202"/>
  <c r="BE67"/>
  <c r="AT67"/>
  <c r="BE121"/>
  <c r="AT121"/>
  <c r="BE148"/>
  <c r="AT148"/>
  <c r="BC340"/>
  <c r="AR340"/>
  <c r="AR304"/>
  <c r="BC304"/>
  <c r="BC313"/>
  <c r="AR313"/>
  <c r="AR16"/>
  <c r="BC16"/>
  <c r="BC403"/>
  <c r="AR403"/>
  <c r="BC142"/>
  <c r="AR142"/>
  <c r="AR25"/>
  <c r="BC25"/>
  <c r="AR61"/>
  <c r="BC61"/>
  <c r="BC133"/>
  <c r="AR133"/>
  <c r="AR214"/>
  <c r="BC214"/>
  <c r="BC88"/>
  <c r="BC79"/>
  <c r="AR79"/>
  <c r="BC223"/>
  <c r="AR223"/>
  <c r="BC376"/>
  <c r="AR376"/>
  <c r="E465"/>
  <c r="AF465" s="1"/>
  <c r="E96"/>
  <c r="AF96" s="1"/>
  <c r="E132"/>
  <c r="AF132" s="1"/>
  <c r="E168"/>
  <c r="AF168" s="1"/>
  <c r="E204"/>
  <c r="AF204" s="1"/>
  <c r="E384"/>
  <c r="AF384" s="1"/>
  <c r="E474"/>
  <c r="AF474" s="1"/>
  <c r="E69"/>
  <c r="AF69" s="1"/>
  <c r="E105"/>
  <c r="AF105" s="1"/>
  <c r="E141"/>
  <c r="AF141" s="1"/>
  <c r="E177"/>
  <c r="AF177" s="1"/>
  <c r="E483"/>
  <c r="AF483" s="1"/>
  <c r="E438"/>
  <c r="AF438" s="1"/>
  <c r="E492"/>
  <c r="AF492" s="1"/>
  <c r="E411"/>
  <c r="AF411" s="1"/>
  <c r="E78"/>
  <c r="AF78" s="1"/>
  <c r="E114"/>
  <c r="AF114" s="1"/>
  <c r="E150"/>
  <c r="AF150" s="1"/>
  <c r="E186"/>
  <c r="AF186" s="1"/>
  <c r="E366"/>
  <c r="AF366" s="1"/>
  <c r="E87"/>
  <c r="AF87" s="1"/>
  <c r="E123"/>
  <c r="AF123" s="1"/>
  <c r="E159"/>
  <c r="AF159" s="1"/>
  <c r="E195"/>
  <c r="AF195" s="1"/>
  <c r="E402"/>
  <c r="AF402" s="1"/>
  <c r="E348"/>
  <c r="AF348" s="1"/>
  <c r="E42"/>
  <c r="AF42" s="1"/>
  <c r="E60"/>
  <c r="AF60" s="1"/>
  <c r="E429"/>
  <c r="AF429" s="1"/>
  <c r="E15"/>
  <c r="AF15" s="1"/>
  <c r="E447"/>
  <c r="AF447" s="1"/>
  <c r="E420"/>
  <c r="AF420" s="1"/>
  <c r="E375"/>
  <c r="AF375" s="1"/>
  <c r="E393"/>
  <c r="AF393" s="1"/>
  <c r="E330"/>
  <c r="AF330" s="1"/>
  <c r="E33"/>
  <c r="AF33" s="1"/>
  <c r="E222"/>
  <c r="AF222" s="1"/>
  <c r="E357"/>
  <c r="AF357" s="1"/>
  <c r="E294"/>
  <c r="AF294" s="1"/>
  <c r="E456"/>
  <c r="AF456" s="1"/>
  <c r="E24"/>
  <c r="AF24" s="1"/>
  <c r="E213"/>
  <c r="AF213" s="1"/>
  <c r="E51"/>
  <c r="AF51" s="1"/>
  <c r="E258"/>
  <c r="AF258" s="1"/>
  <c r="E312"/>
  <c r="AF312" s="1"/>
  <c r="E231"/>
  <c r="AF231" s="1"/>
  <c r="E303"/>
  <c r="AF303" s="1"/>
  <c r="E249"/>
  <c r="AF249" s="1"/>
  <c r="E285"/>
  <c r="AF285" s="1"/>
  <c r="E276"/>
  <c r="AF276" s="1"/>
  <c r="E240"/>
  <c r="AF240" s="1"/>
  <c r="E321"/>
  <c r="AF321" s="1"/>
  <c r="E339"/>
  <c r="AF339" s="1"/>
  <c r="E6"/>
  <c r="AF6" s="1"/>
  <c r="E267"/>
  <c r="AF267" s="1"/>
  <c r="BC284"/>
  <c r="AR248"/>
  <c r="BC248"/>
  <c r="BC275"/>
  <c r="AR275"/>
  <c r="BC158"/>
  <c r="AR158"/>
  <c r="BC185"/>
  <c r="AR455"/>
  <c r="BC455"/>
  <c r="BC329"/>
  <c r="BC347"/>
  <c r="AR347"/>
  <c r="AR473"/>
  <c r="BC473"/>
  <c r="BC122"/>
  <c r="AR122"/>
  <c r="AR59"/>
  <c r="BC59"/>
  <c r="BC401"/>
  <c r="BC374"/>
  <c r="AR374"/>
  <c r="AR428"/>
  <c r="BC428"/>
  <c r="Z3"/>
  <c r="AT267"/>
  <c r="BE267"/>
  <c r="AT6"/>
  <c r="BE6"/>
  <c r="AT249"/>
  <c r="BE249"/>
  <c r="BE258"/>
  <c r="AT258"/>
  <c r="BE294"/>
  <c r="AT294"/>
  <c r="BE393"/>
  <c r="AT393"/>
  <c r="AT60"/>
  <c r="BE60"/>
  <c r="AT447"/>
  <c r="BE447"/>
  <c r="BE402"/>
  <c r="BE87"/>
  <c r="AT87"/>
  <c r="BE114"/>
  <c r="BE141"/>
  <c r="BE384"/>
  <c r="AT384"/>
  <c r="BE132"/>
  <c r="AT132"/>
  <c r="E49"/>
  <c r="AF49" s="1"/>
  <c r="E76"/>
  <c r="AF76" s="1"/>
  <c r="E112"/>
  <c r="AF112" s="1"/>
  <c r="E148"/>
  <c r="AF148" s="1"/>
  <c r="E184"/>
  <c r="AF184" s="1"/>
  <c r="E67"/>
  <c r="AF67" s="1"/>
  <c r="E454"/>
  <c r="AF454" s="1"/>
  <c r="E13"/>
  <c r="AF13" s="1"/>
  <c r="E85"/>
  <c r="AF85" s="1"/>
  <c r="E121"/>
  <c r="AF121" s="1"/>
  <c r="E157"/>
  <c r="AF157" s="1"/>
  <c r="E193"/>
  <c r="AF193" s="1"/>
  <c r="E31"/>
  <c r="AF31" s="1"/>
  <c r="E94"/>
  <c r="AF94" s="1"/>
  <c r="E130"/>
  <c r="AF130" s="1"/>
  <c r="E166"/>
  <c r="AF166" s="1"/>
  <c r="E202"/>
  <c r="AF202" s="1"/>
  <c r="E346"/>
  <c r="AF346" s="1"/>
  <c r="E436"/>
  <c r="AF436" s="1"/>
  <c r="E472"/>
  <c r="AF472" s="1"/>
  <c r="E382"/>
  <c r="AF382" s="1"/>
  <c r="E103"/>
  <c r="AF103" s="1"/>
  <c r="E139"/>
  <c r="AF139" s="1"/>
  <c r="E175"/>
  <c r="AF175" s="1"/>
  <c r="E490"/>
  <c r="AF490" s="1"/>
  <c r="E409"/>
  <c r="AF409" s="1"/>
  <c r="E463"/>
  <c r="AF463" s="1"/>
  <c r="E22"/>
  <c r="AF22" s="1"/>
  <c r="E256"/>
  <c r="AF256" s="1"/>
  <c r="E355"/>
  <c r="AF355" s="1"/>
  <c r="E418"/>
  <c r="AF418" s="1"/>
  <c r="E220"/>
  <c r="AF220" s="1"/>
  <c r="E427"/>
  <c r="AF427" s="1"/>
  <c r="E391"/>
  <c r="AF391" s="1"/>
  <c r="E364"/>
  <c r="AF364" s="1"/>
  <c r="E40"/>
  <c r="AF40" s="1"/>
  <c r="E373"/>
  <c r="AF373" s="1"/>
  <c r="E292"/>
  <c r="AF292" s="1"/>
  <c r="E481"/>
  <c r="AF481" s="1"/>
  <c r="E211"/>
  <c r="AF211" s="1"/>
  <c r="E328"/>
  <c r="AF328" s="1"/>
  <c r="E445"/>
  <c r="AF445" s="1"/>
  <c r="E400"/>
  <c r="AF400" s="1"/>
  <c r="E58"/>
  <c r="AF58" s="1"/>
  <c r="E301"/>
  <c r="AF301" s="1"/>
  <c r="E238"/>
  <c r="AF238" s="1"/>
  <c r="E310"/>
  <c r="AF310" s="1"/>
  <c r="E274"/>
  <c r="AF274" s="1"/>
  <c r="E247"/>
  <c r="AF247" s="1"/>
  <c r="E229"/>
  <c r="AF229" s="1"/>
  <c r="E265"/>
  <c r="AF265" s="1"/>
  <c r="E283"/>
  <c r="AF283" s="1"/>
  <c r="E337"/>
  <c r="AF337" s="1"/>
  <c r="E319"/>
  <c r="AF319" s="1"/>
  <c r="E4"/>
  <c r="AF4" s="1"/>
  <c r="F380"/>
  <c r="AG380" s="1"/>
  <c r="F344"/>
  <c r="AG344" s="1"/>
  <c r="F407"/>
  <c r="AG407" s="1"/>
  <c r="F371"/>
  <c r="AG371" s="1"/>
  <c r="F74"/>
  <c r="AG74" s="1"/>
  <c r="F146"/>
  <c r="AG146" s="1"/>
  <c r="F65"/>
  <c r="AG65" s="1"/>
  <c r="F83"/>
  <c r="AG83" s="1"/>
  <c r="F101"/>
  <c r="AG101" s="1"/>
  <c r="F119"/>
  <c r="AG119" s="1"/>
  <c r="F137"/>
  <c r="AG137" s="1"/>
  <c r="F155"/>
  <c r="AG155" s="1"/>
  <c r="F173"/>
  <c r="AG173" s="1"/>
  <c r="F191"/>
  <c r="AG191" s="1"/>
  <c r="F434"/>
  <c r="AG434" s="1"/>
  <c r="F128"/>
  <c r="AG128" s="1"/>
  <c r="F200"/>
  <c r="AG200" s="1"/>
  <c r="F56"/>
  <c r="AG56" s="1"/>
  <c r="F398"/>
  <c r="AG398" s="1"/>
  <c r="F47"/>
  <c r="AG47" s="1"/>
  <c r="F209"/>
  <c r="AG209" s="1"/>
  <c r="F110"/>
  <c r="AG110" s="1"/>
  <c r="F182"/>
  <c r="AG182" s="1"/>
  <c r="F29"/>
  <c r="AG29" s="1"/>
  <c r="F362"/>
  <c r="AG362" s="1"/>
  <c r="F479"/>
  <c r="AG479" s="1"/>
  <c r="F452"/>
  <c r="AG452" s="1"/>
  <c r="F92"/>
  <c r="AG92" s="1"/>
  <c r="F164"/>
  <c r="AG164" s="1"/>
  <c r="F20"/>
  <c r="AG20" s="1"/>
  <c r="F461"/>
  <c r="AG461" s="1"/>
  <c r="F11"/>
  <c r="AG11" s="1"/>
  <c r="F290"/>
  <c r="AG290" s="1"/>
  <c r="F488"/>
  <c r="AG488" s="1"/>
  <c r="F254"/>
  <c r="AG254" s="1"/>
  <c r="F470"/>
  <c r="AG470" s="1"/>
  <c r="F389"/>
  <c r="AG389" s="1"/>
  <c r="F218"/>
  <c r="AG218" s="1"/>
  <c r="F425"/>
  <c r="AG425" s="1"/>
  <c r="F326"/>
  <c r="AG326" s="1"/>
  <c r="F443"/>
  <c r="AG443" s="1"/>
  <c r="F38"/>
  <c r="AG38" s="1"/>
  <c r="F416"/>
  <c r="AG416" s="1"/>
  <c r="F353"/>
  <c r="AG353" s="1"/>
  <c r="F227"/>
  <c r="AG227" s="1"/>
  <c r="F245"/>
  <c r="AG245" s="1"/>
  <c r="F299"/>
  <c r="AG299" s="1"/>
  <c r="F272"/>
  <c r="AG272" s="1"/>
  <c r="F317"/>
  <c r="AG317" s="1"/>
  <c r="F335"/>
  <c r="AG335" s="1"/>
  <c r="F263"/>
  <c r="AG263" s="1"/>
  <c r="F308"/>
  <c r="AG308" s="1"/>
  <c r="F281"/>
  <c r="AG281" s="1"/>
  <c r="F2"/>
  <c r="AG2" s="1"/>
  <c r="F236"/>
  <c r="AG236" s="1"/>
  <c r="AV337"/>
  <c r="BG337"/>
  <c r="BG319"/>
  <c r="AV319"/>
  <c r="BG238"/>
  <c r="AV238"/>
  <c r="AV373"/>
  <c r="BG373"/>
  <c r="BG292"/>
  <c r="AV292"/>
  <c r="BG445"/>
  <c r="AV445"/>
  <c r="BG22"/>
  <c r="AV22"/>
  <c r="BG256"/>
  <c r="AV256"/>
  <c r="BG31"/>
  <c r="AV31"/>
  <c r="BG490"/>
  <c r="AV490"/>
  <c r="AV139"/>
  <c r="BG139"/>
  <c r="AV67"/>
  <c r="BG67"/>
  <c r="AV94"/>
  <c r="BG94"/>
  <c r="AV166"/>
  <c r="BG166"/>
  <c r="BB322"/>
  <c r="AQ322"/>
  <c r="BB241"/>
  <c r="AQ241"/>
  <c r="BB277"/>
  <c r="AQ277"/>
  <c r="BB367"/>
  <c r="AQ367"/>
  <c r="BB493"/>
  <c r="AQ493"/>
  <c r="BB16"/>
  <c r="AQ16"/>
  <c r="BB412"/>
  <c r="BB142"/>
  <c r="AQ142"/>
  <c r="BB214"/>
  <c r="AQ214"/>
  <c r="AQ421"/>
  <c r="BB421"/>
  <c r="BB160"/>
  <c r="AQ160"/>
  <c r="BB376"/>
  <c r="AQ376"/>
  <c r="BB466"/>
  <c r="AQ466"/>
  <c r="BB223"/>
  <c r="AQ223"/>
  <c r="K85"/>
  <c r="AL85" s="1"/>
  <c r="K121"/>
  <c r="AL121" s="1"/>
  <c r="K157"/>
  <c r="AL157" s="1"/>
  <c r="K193"/>
  <c r="AL193" s="1"/>
  <c r="K472"/>
  <c r="AL472" s="1"/>
  <c r="K67"/>
  <c r="AL67" s="1"/>
  <c r="K94"/>
  <c r="AL94" s="1"/>
  <c r="K130"/>
  <c r="AL130" s="1"/>
  <c r="K166"/>
  <c r="AL166" s="1"/>
  <c r="K202"/>
  <c r="AL202" s="1"/>
  <c r="K13"/>
  <c r="AL13" s="1"/>
  <c r="K346"/>
  <c r="AL346" s="1"/>
  <c r="K436"/>
  <c r="AL436" s="1"/>
  <c r="K454"/>
  <c r="AL454" s="1"/>
  <c r="K490"/>
  <c r="AL490" s="1"/>
  <c r="K31"/>
  <c r="AL31" s="1"/>
  <c r="K382"/>
  <c r="AL382" s="1"/>
  <c r="K103"/>
  <c r="AL103" s="1"/>
  <c r="K139"/>
  <c r="AL139" s="1"/>
  <c r="K175"/>
  <c r="AL175" s="1"/>
  <c r="K76"/>
  <c r="AL76" s="1"/>
  <c r="K112"/>
  <c r="AL112" s="1"/>
  <c r="K148"/>
  <c r="AL148" s="1"/>
  <c r="K184"/>
  <c r="AL184" s="1"/>
  <c r="K49"/>
  <c r="AL49" s="1"/>
  <c r="K256"/>
  <c r="AL256" s="1"/>
  <c r="K355"/>
  <c r="AL355" s="1"/>
  <c r="K22"/>
  <c r="AL22" s="1"/>
  <c r="K220"/>
  <c r="AL220" s="1"/>
  <c r="K391"/>
  <c r="AL391" s="1"/>
  <c r="K418"/>
  <c r="AL418" s="1"/>
  <c r="K427"/>
  <c r="AL427" s="1"/>
  <c r="K409"/>
  <c r="AL409" s="1"/>
  <c r="K463"/>
  <c r="AL463" s="1"/>
  <c r="K373"/>
  <c r="AL373" s="1"/>
  <c r="K445"/>
  <c r="AL445" s="1"/>
  <c r="K481"/>
  <c r="AL481" s="1"/>
  <c r="K292"/>
  <c r="AL292" s="1"/>
  <c r="K211"/>
  <c r="AL211" s="1"/>
  <c r="K328"/>
  <c r="AL328" s="1"/>
  <c r="K400"/>
  <c r="AL400" s="1"/>
  <c r="K40"/>
  <c r="AL40" s="1"/>
  <c r="K364"/>
  <c r="AL364" s="1"/>
  <c r="K58"/>
  <c r="AL58" s="1"/>
  <c r="K247"/>
  <c r="AL247" s="1"/>
  <c r="K238"/>
  <c r="AL238" s="1"/>
  <c r="K310"/>
  <c r="AL310" s="1"/>
  <c r="K229"/>
  <c r="AL229" s="1"/>
  <c r="K274"/>
  <c r="AL274" s="1"/>
  <c r="K301"/>
  <c r="AL301" s="1"/>
  <c r="K283"/>
  <c r="AL283" s="1"/>
  <c r="K4"/>
  <c r="AL4" s="1"/>
  <c r="K319"/>
  <c r="AL319" s="1"/>
  <c r="K265"/>
  <c r="AL265" s="1"/>
  <c r="K337"/>
  <c r="AL337" s="1"/>
  <c r="BF322"/>
  <c r="AU322"/>
  <c r="BF304"/>
  <c r="AU304"/>
  <c r="BF241"/>
  <c r="AU241"/>
  <c r="BF16"/>
  <c r="AU16"/>
  <c r="BF403"/>
  <c r="AU403"/>
  <c r="BF115"/>
  <c r="AU115"/>
  <c r="BF295"/>
  <c r="AU295"/>
  <c r="BF160"/>
  <c r="AU160"/>
  <c r="BF376"/>
  <c r="AU376"/>
  <c r="BF223"/>
  <c r="AU223"/>
  <c r="BF34"/>
  <c r="AU34"/>
  <c r="BF349"/>
  <c r="AU349"/>
  <c r="BF79"/>
  <c r="AU79"/>
  <c r="BF439"/>
  <c r="AU439"/>
  <c r="E47"/>
  <c r="AF47" s="1"/>
  <c r="E20"/>
  <c r="AF20" s="1"/>
  <c r="E83"/>
  <c r="AF83" s="1"/>
  <c r="E119"/>
  <c r="AF119" s="1"/>
  <c r="E155"/>
  <c r="AF155" s="1"/>
  <c r="E191"/>
  <c r="AF191" s="1"/>
  <c r="E362"/>
  <c r="AF362" s="1"/>
  <c r="E371"/>
  <c r="AF371" s="1"/>
  <c r="E407"/>
  <c r="AF407" s="1"/>
  <c r="E434"/>
  <c r="AF434" s="1"/>
  <c r="E56"/>
  <c r="AF56" s="1"/>
  <c r="E209"/>
  <c r="AF209" s="1"/>
  <c r="E65"/>
  <c r="AF65" s="1"/>
  <c r="E92"/>
  <c r="AF92" s="1"/>
  <c r="E128"/>
  <c r="AF128" s="1"/>
  <c r="E164"/>
  <c r="AF164" s="1"/>
  <c r="E200"/>
  <c r="AF200" s="1"/>
  <c r="E101"/>
  <c r="AF101" s="1"/>
  <c r="E137"/>
  <c r="AF137" s="1"/>
  <c r="E173"/>
  <c r="AF173" s="1"/>
  <c r="E452"/>
  <c r="AF452" s="1"/>
  <c r="E344"/>
  <c r="AF344" s="1"/>
  <c r="E29"/>
  <c r="AF29" s="1"/>
  <c r="E398"/>
  <c r="AF398" s="1"/>
  <c r="E74"/>
  <c r="AF74" s="1"/>
  <c r="E110"/>
  <c r="AF110" s="1"/>
  <c r="E146"/>
  <c r="AF146" s="1"/>
  <c r="E182"/>
  <c r="AF182" s="1"/>
  <c r="E380"/>
  <c r="AF380" s="1"/>
  <c r="E479"/>
  <c r="AF479" s="1"/>
  <c r="E11"/>
  <c r="AF11" s="1"/>
  <c r="E290"/>
  <c r="AF290" s="1"/>
  <c r="E488"/>
  <c r="AF488" s="1"/>
  <c r="E461"/>
  <c r="AF461" s="1"/>
  <c r="E254"/>
  <c r="AF254" s="1"/>
  <c r="E470"/>
  <c r="AF470" s="1"/>
  <c r="E416"/>
  <c r="AF416" s="1"/>
  <c r="E425"/>
  <c r="AF425" s="1"/>
  <c r="E218"/>
  <c r="AF218" s="1"/>
  <c r="E353"/>
  <c r="AF353" s="1"/>
  <c r="E326"/>
  <c r="AF326" s="1"/>
  <c r="E443"/>
  <c r="AF443" s="1"/>
  <c r="E38"/>
  <c r="AF38" s="1"/>
  <c r="E389"/>
  <c r="AF389" s="1"/>
  <c r="E263"/>
  <c r="AF263" s="1"/>
  <c r="E335"/>
  <c r="AF335" s="1"/>
  <c r="E272"/>
  <c r="AF272" s="1"/>
  <c r="E245"/>
  <c r="AF245" s="1"/>
  <c r="E227"/>
  <c r="AF227" s="1"/>
  <c r="E317"/>
  <c r="AF317" s="1"/>
  <c r="E299"/>
  <c r="AF299" s="1"/>
  <c r="E308"/>
  <c r="AF308" s="1"/>
  <c r="E281"/>
  <c r="AF281" s="1"/>
  <c r="E236"/>
  <c r="AF236" s="1"/>
  <c r="E2"/>
  <c r="AF2" s="1"/>
  <c r="AE239"/>
  <c r="AE302"/>
  <c r="AE248"/>
  <c r="AE446"/>
  <c r="AE113"/>
  <c r="AE32"/>
  <c r="AE158"/>
  <c r="AE293"/>
  <c r="AE464"/>
  <c r="AE365"/>
  <c r="AE482"/>
  <c r="AE221"/>
  <c r="AE257"/>
  <c r="AE428"/>
  <c r="AV277"/>
  <c r="BG277"/>
  <c r="BG286"/>
  <c r="AV286"/>
  <c r="AV16"/>
  <c r="BG16"/>
  <c r="BG403"/>
  <c r="AV403"/>
  <c r="BG142"/>
  <c r="AV142"/>
  <c r="AV25"/>
  <c r="BG25"/>
  <c r="AV61"/>
  <c r="BG61"/>
  <c r="AV34"/>
  <c r="BG34"/>
  <c r="BG349"/>
  <c r="AV349"/>
  <c r="BG79"/>
  <c r="AV79"/>
  <c r="AV223"/>
  <c r="BG223"/>
  <c r="AV448"/>
  <c r="BG448"/>
  <c r="BG358"/>
  <c r="AV358"/>
  <c r="I44"/>
  <c r="AJ44" s="1"/>
  <c r="I80"/>
  <c r="AJ80" s="1"/>
  <c r="I116"/>
  <c r="AJ116" s="1"/>
  <c r="I152"/>
  <c r="AJ152" s="1"/>
  <c r="I188"/>
  <c r="AJ188" s="1"/>
  <c r="I404"/>
  <c r="AJ404" s="1"/>
  <c r="I458"/>
  <c r="AJ458" s="1"/>
  <c r="I350"/>
  <c r="AJ350" s="1"/>
  <c r="I89"/>
  <c r="AJ89" s="1"/>
  <c r="I125"/>
  <c r="AJ125" s="1"/>
  <c r="I161"/>
  <c r="AJ161" s="1"/>
  <c r="I197"/>
  <c r="AJ197" s="1"/>
  <c r="I449"/>
  <c r="AJ449" s="1"/>
  <c r="I485"/>
  <c r="AJ485" s="1"/>
  <c r="I98"/>
  <c r="AJ98" s="1"/>
  <c r="I134"/>
  <c r="AJ134" s="1"/>
  <c r="I170"/>
  <c r="AJ170" s="1"/>
  <c r="I206"/>
  <c r="AJ206" s="1"/>
  <c r="I368"/>
  <c r="AJ368" s="1"/>
  <c r="I431"/>
  <c r="AJ431" s="1"/>
  <c r="I35"/>
  <c r="AJ35" s="1"/>
  <c r="I476"/>
  <c r="AJ476" s="1"/>
  <c r="I440"/>
  <c r="AJ440" s="1"/>
  <c r="I53"/>
  <c r="AJ53" s="1"/>
  <c r="I71"/>
  <c r="AJ71" s="1"/>
  <c r="I107"/>
  <c r="AJ107" s="1"/>
  <c r="I143"/>
  <c r="AJ143" s="1"/>
  <c r="I179"/>
  <c r="AJ179" s="1"/>
  <c r="I386"/>
  <c r="AJ386" s="1"/>
  <c r="I494"/>
  <c r="AJ494" s="1"/>
  <c r="I332"/>
  <c r="AJ332" s="1"/>
  <c r="I413"/>
  <c r="AJ413" s="1"/>
  <c r="I359"/>
  <c r="AJ359" s="1"/>
  <c r="I26"/>
  <c r="AJ26" s="1"/>
  <c r="I296"/>
  <c r="AJ296" s="1"/>
  <c r="I62"/>
  <c r="AJ62" s="1"/>
  <c r="I260"/>
  <c r="AJ260" s="1"/>
  <c r="I377"/>
  <c r="AJ377" s="1"/>
  <c r="I422"/>
  <c r="AJ422" s="1"/>
  <c r="I224"/>
  <c r="AJ224" s="1"/>
  <c r="I215"/>
  <c r="AJ215" s="1"/>
  <c r="I467"/>
  <c r="AJ467" s="1"/>
  <c r="I17"/>
  <c r="AJ17" s="1"/>
  <c r="I395"/>
  <c r="AJ395" s="1"/>
  <c r="I233"/>
  <c r="AJ233" s="1"/>
  <c r="I278"/>
  <c r="AJ278" s="1"/>
  <c r="I287"/>
  <c r="AJ287" s="1"/>
  <c r="I242"/>
  <c r="AJ242" s="1"/>
  <c r="I251"/>
  <c r="AJ251" s="1"/>
  <c r="I8"/>
  <c r="AJ8" s="1"/>
  <c r="I341"/>
  <c r="AJ341" s="1"/>
  <c r="I269"/>
  <c r="AJ269" s="1"/>
  <c r="I305"/>
  <c r="AJ305" s="1"/>
  <c r="I314"/>
  <c r="AJ314" s="1"/>
  <c r="I323"/>
  <c r="AJ323" s="1"/>
  <c r="K98"/>
  <c r="AL98" s="1"/>
  <c r="K134"/>
  <c r="AL134" s="1"/>
  <c r="K170"/>
  <c r="AL170" s="1"/>
  <c r="K206"/>
  <c r="AL206" s="1"/>
  <c r="K368"/>
  <c r="AL368" s="1"/>
  <c r="K431"/>
  <c r="AL431" s="1"/>
  <c r="K449"/>
  <c r="AL449" s="1"/>
  <c r="K494"/>
  <c r="AL494" s="1"/>
  <c r="K53"/>
  <c r="AL53" s="1"/>
  <c r="K71"/>
  <c r="AL71" s="1"/>
  <c r="K107"/>
  <c r="AL107" s="1"/>
  <c r="K143"/>
  <c r="AL143" s="1"/>
  <c r="K179"/>
  <c r="AL179" s="1"/>
  <c r="K386"/>
  <c r="AL386" s="1"/>
  <c r="K458"/>
  <c r="AL458" s="1"/>
  <c r="K44"/>
  <c r="AL44" s="1"/>
  <c r="K80"/>
  <c r="AL80" s="1"/>
  <c r="K116"/>
  <c r="AL116" s="1"/>
  <c r="K152"/>
  <c r="AL152" s="1"/>
  <c r="K188"/>
  <c r="AL188" s="1"/>
  <c r="K404"/>
  <c r="AL404" s="1"/>
  <c r="K485"/>
  <c r="AL485" s="1"/>
  <c r="K440"/>
  <c r="AL440" s="1"/>
  <c r="K350"/>
  <c r="AL350" s="1"/>
  <c r="K35"/>
  <c r="AL35" s="1"/>
  <c r="K89"/>
  <c r="AL89" s="1"/>
  <c r="K125"/>
  <c r="AL125" s="1"/>
  <c r="K161"/>
  <c r="AL161" s="1"/>
  <c r="K197"/>
  <c r="AL197" s="1"/>
  <c r="K476"/>
  <c r="AL476" s="1"/>
  <c r="K26"/>
  <c r="AL26" s="1"/>
  <c r="K332"/>
  <c r="AL332" s="1"/>
  <c r="K413"/>
  <c r="AL413" s="1"/>
  <c r="K359"/>
  <c r="AL359" s="1"/>
  <c r="K296"/>
  <c r="AL296" s="1"/>
  <c r="K62"/>
  <c r="AL62" s="1"/>
  <c r="K215"/>
  <c r="AL215" s="1"/>
  <c r="K377"/>
  <c r="AL377" s="1"/>
  <c r="K467"/>
  <c r="AL467" s="1"/>
  <c r="K224"/>
  <c r="AL224" s="1"/>
  <c r="K422"/>
  <c r="AL422" s="1"/>
  <c r="K395"/>
  <c r="AL395" s="1"/>
  <c r="K260"/>
  <c r="AL260" s="1"/>
  <c r="K17"/>
  <c r="AL17" s="1"/>
  <c r="K341"/>
  <c r="AL341" s="1"/>
  <c r="K323"/>
  <c r="AL323" s="1"/>
  <c r="K314"/>
  <c r="AL314" s="1"/>
  <c r="K269"/>
  <c r="AL269" s="1"/>
  <c r="K305"/>
  <c r="AL305" s="1"/>
  <c r="K278"/>
  <c r="AL278" s="1"/>
  <c r="K287"/>
  <c r="AL287" s="1"/>
  <c r="K233"/>
  <c r="AL233" s="1"/>
  <c r="K251"/>
  <c r="AL251" s="1"/>
  <c r="K242"/>
  <c r="AL242" s="1"/>
  <c r="K8"/>
  <c r="AL8" s="1"/>
  <c r="AE6"/>
  <c r="AE312"/>
  <c r="AE249"/>
  <c r="AE51"/>
  <c r="AE357"/>
  <c r="AE375"/>
  <c r="AE420"/>
  <c r="AE492"/>
  <c r="AE204"/>
  <c r="AE474"/>
  <c r="AE195"/>
  <c r="AE366"/>
  <c r="AE78"/>
  <c r="AE105"/>
  <c r="T8"/>
  <c r="BF266"/>
  <c r="AU266"/>
  <c r="BF338"/>
  <c r="AU338"/>
  <c r="BF293"/>
  <c r="BF446"/>
  <c r="BF347"/>
  <c r="AU347"/>
  <c r="BF158"/>
  <c r="AU158"/>
  <c r="BF329"/>
  <c r="BF392"/>
  <c r="AU392"/>
  <c r="BF257"/>
  <c r="AU257"/>
  <c r="BF14"/>
  <c r="AU14"/>
  <c r="BF122"/>
  <c r="AU122"/>
  <c r="BF77"/>
  <c r="AU77"/>
  <c r="BF410"/>
  <c r="AU410"/>
  <c r="BE268"/>
  <c r="AT268"/>
  <c r="AT250"/>
  <c r="BE250"/>
  <c r="BE304"/>
  <c r="AT304"/>
  <c r="AT367"/>
  <c r="BE367"/>
  <c r="AT124"/>
  <c r="BE124"/>
  <c r="BE52"/>
  <c r="AT52"/>
  <c r="AT169"/>
  <c r="BE169"/>
  <c r="AT187"/>
  <c r="BE187"/>
  <c r="AT106"/>
  <c r="BE106"/>
  <c r="AT376"/>
  <c r="BE376"/>
  <c r="AT70"/>
  <c r="BE70"/>
  <c r="BE448"/>
  <c r="BE43"/>
  <c r="AT43"/>
  <c r="BE430"/>
  <c r="AT430"/>
  <c r="AE283"/>
  <c r="AE274"/>
  <c r="AE247"/>
  <c r="AE40"/>
  <c r="AE328"/>
  <c r="AE463"/>
  <c r="AE22"/>
  <c r="AE49"/>
  <c r="AE76"/>
  <c r="AE382"/>
  <c r="AE346"/>
  <c r="AE130"/>
  <c r="AE436"/>
  <c r="AE85"/>
  <c r="AE241"/>
  <c r="AE277"/>
  <c r="AE16"/>
  <c r="AE187"/>
  <c r="AE403"/>
  <c r="AE61"/>
  <c r="AE115"/>
  <c r="AE70"/>
  <c r="AE43"/>
  <c r="AE376"/>
  <c r="AE223"/>
  <c r="AE214"/>
  <c r="AE448"/>
  <c r="BE337"/>
  <c r="AT337"/>
  <c r="AT229"/>
  <c r="BE229"/>
  <c r="BE310"/>
  <c r="AT310"/>
  <c r="BE328"/>
  <c r="BE292"/>
  <c r="AT22"/>
  <c r="BE22"/>
  <c r="AT418"/>
  <c r="BE418"/>
  <c r="BE175"/>
  <c r="AT175"/>
  <c r="AT31"/>
  <c r="BE31"/>
  <c r="AT13"/>
  <c r="BE13"/>
  <c r="BE94"/>
  <c r="AT94"/>
  <c r="BE157"/>
  <c r="AT157"/>
  <c r="BE184"/>
  <c r="AT184"/>
  <c r="AT436"/>
  <c r="BE436"/>
  <c r="BC286"/>
  <c r="BC277"/>
  <c r="AR277"/>
  <c r="BC124"/>
  <c r="AR124"/>
  <c r="BC412"/>
  <c r="AR52"/>
  <c r="BC52"/>
  <c r="BC367"/>
  <c r="AR367"/>
  <c r="AR493"/>
  <c r="BC493"/>
  <c r="AR43"/>
  <c r="BC43"/>
  <c r="BC448"/>
  <c r="AR457"/>
  <c r="BC457"/>
  <c r="BC106"/>
  <c r="AR106"/>
  <c r="BC70"/>
  <c r="AR70"/>
  <c r="BC151"/>
  <c r="AR151"/>
  <c r="E440"/>
  <c r="AF440" s="1"/>
  <c r="E350"/>
  <c r="AF350" s="1"/>
  <c r="E431"/>
  <c r="AF431" s="1"/>
  <c r="E89"/>
  <c r="AF89" s="1"/>
  <c r="E125"/>
  <c r="AF125" s="1"/>
  <c r="E161"/>
  <c r="AF161" s="1"/>
  <c r="E197"/>
  <c r="AF197" s="1"/>
  <c r="E449"/>
  <c r="AF449" s="1"/>
  <c r="E485"/>
  <c r="AF485" s="1"/>
  <c r="E98"/>
  <c r="AF98" s="1"/>
  <c r="E134"/>
  <c r="AF134" s="1"/>
  <c r="E170"/>
  <c r="AF170" s="1"/>
  <c r="E206"/>
  <c r="AF206" s="1"/>
  <c r="E368"/>
  <c r="AF368" s="1"/>
  <c r="E53"/>
  <c r="AF53" s="1"/>
  <c r="E476"/>
  <c r="AF476" s="1"/>
  <c r="E44"/>
  <c r="AF44" s="1"/>
  <c r="E71"/>
  <c r="AF71" s="1"/>
  <c r="E107"/>
  <c r="AF107" s="1"/>
  <c r="E143"/>
  <c r="AF143" s="1"/>
  <c r="E179"/>
  <c r="AF179" s="1"/>
  <c r="E386"/>
  <c r="AF386" s="1"/>
  <c r="E494"/>
  <c r="AF494" s="1"/>
  <c r="E35"/>
  <c r="AF35" s="1"/>
  <c r="E80"/>
  <c r="AF80" s="1"/>
  <c r="E116"/>
  <c r="AF116" s="1"/>
  <c r="E152"/>
  <c r="AF152" s="1"/>
  <c r="E188"/>
  <c r="AF188" s="1"/>
  <c r="E404"/>
  <c r="AF404" s="1"/>
  <c r="E458"/>
  <c r="AF458" s="1"/>
  <c r="E359"/>
  <c r="AF359" s="1"/>
  <c r="E296"/>
  <c r="AF296" s="1"/>
  <c r="E332"/>
  <c r="AF332" s="1"/>
  <c r="E413"/>
  <c r="AF413" s="1"/>
  <c r="E26"/>
  <c r="AF26" s="1"/>
  <c r="E215"/>
  <c r="AF215" s="1"/>
  <c r="E377"/>
  <c r="AF377" s="1"/>
  <c r="E422"/>
  <c r="AF422" s="1"/>
  <c r="E17"/>
  <c r="AF17" s="1"/>
  <c r="E224"/>
  <c r="AF224" s="1"/>
  <c r="E62"/>
  <c r="AF62" s="1"/>
  <c r="E467"/>
  <c r="AF467" s="1"/>
  <c r="E395"/>
  <c r="AF395" s="1"/>
  <c r="E260"/>
  <c r="AF260" s="1"/>
  <c r="E233"/>
  <c r="AF233" s="1"/>
  <c r="E251"/>
  <c r="AF251" s="1"/>
  <c r="E314"/>
  <c r="AF314" s="1"/>
  <c r="E8"/>
  <c r="AF8" s="1"/>
  <c r="E278"/>
  <c r="AF278" s="1"/>
  <c r="E341"/>
  <c r="AF341" s="1"/>
  <c r="E323"/>
  <c r="AF323" s="1"/>
  <c r="E242"/>
  <c r="AF242" s="1"/>
  <c r="E269"/>
  <c r="AF269" s="1"/>
  <c r="E305"/>
  <c r="AF305" s="1"/>
  <c r="E287"/>
  <c r="AF287" s="1"/>
  <c r="BC5"/>
  <c r="BC338"/>
  <c r="AR338"/>
  <c r="AR230"/>
  <c r="BC230"/>
  <c r="AR491"/>
  <c r="BC491"/>
  <c r="BC293"/>
  <c r="BC203"/>
  <c r="BC383"/>
  <c r="AR383"/>
  <c r="BC68"/>
  <c r="AR14"/>
  <c r="BC14"/>
  <c r="BC257"/>
  <c r="BC77"/>
  <c r="BC410"/>
  <c r="BC464"/>
  <c r="AR437"/>
  <c r="BC437"/>
  <c r="X3"/>
  <c r="BE339"/>
  <c r="AT339"/>
  <c r="BE303"/>
  <c r="AT51"/>
  <c r="BE51"/>
  <c r="BE357"/>
  <c r="AT357"/>
  <c r="AT420"/>
  <c r="BE420"/>
  <c r="BE222"/>
  <c r="AT222"/>
  <c r="AT42"/>
  <c r="BE42"/>
  <c r="AT465"/>
  <c r="BE465"/>
  <c r="BE123"/>
  <c r="AT123"/>
  <c r="BE150"/>
  <c r="AT150"/>
  <c r="BE177"/>
  <c r="AT177"/>
  <c r="AT492"/>
  <c r="BE492"/>
  <c r="BE168"/>
  <c r="AT168"/>
  <c r="F431"/>
  <c r="AG431" s="1"/>
  <c r="F53"/>
  <c r="AG53" s="1"/>
  <c r="F71"/>
  <c r="AG71" s="1"/>
  <c r="F143"/>
  <c r="AG143" s="1"/>
  <c r="F440"/>
  <c r="AG440" s="1"/>
  <c r="F386"/>
  <c r="AG386" s="1"/>
  <c r="F476"/>
  <c r="AG476" s="1"/>
  <c r="F125"/>
  <c r="AG125" s="1"/>
  <c r="F197"/>
  <c r="AG197" s="1"/>
  <c r="F44"/>
  <c r="AG44" s="1"/>
  <c r="F404"/>
  <c r="AG404" s="1"/>
  <c r="F80"/>
  <c r="AG80" s="1"/>
  <c r="F98"/>
  <c r="AG98" s="1"/>
  <c r="F116"/>
  <c r="AG116" s="1"/>
  <c r="F134"/>
  <c r="AG134" s="1"/>
  <c r="F152"/>
  <c r="AG152" s="1"/>
  <c r="F170"/>
  <c r="AG170" s="1"/>
  <c r="F188"/>
  <c r="AG188" s="1"/>
  <c r="F206"/>
  <c r="AG206" s="1"/>
  <c r="F494"/>
  <c r="AG494" s="1"/>
  <c r="F107"/>
  <c r="AG107" s="1"/>
  <c r="F179"/>
  <c r="AG179" s="1"/>
  <c r="F35"/>
  <c r="AG35" s="1"/>
  <c r="F350"/>
  <c r="AG350" s="1"/>
  <c r="F449"/>
  <c r="AG449" s="1"/>
  <c r="F458"/>
  <c r="AG458" s="1"/>
  <c r="F89"/>
  <c r="AG89" s="1"/>
  <c r="F161"/>
  <c r="AG161" s="1"/>
  <c r="F368"/>
  <c r="AG368" s="1"/>
  <c r="F485"/>
  <c r="AG485" s="1"/>
  <c r="F413"/>
  <c r="AG413" s="1"/>
  <c r="F359"/>
  <c r="AG359" s="1"/>
  <c r="F332"/>
  <c r="AG332" s="1"/>
  <c r="F26"/>
  <c r="AG26" s="1"/>
  <c r="F296"/>
  <c r="AG296" s="1"/>
  <c r="F422"/>
  <c r="AG422" s="1"/>
  <c r="F17"/>
  <c r="AG17" s="1"/>
  <c r="F62"/>
  <c r="AG62" s="1"/>
  <c r="F215"/>
  <c r="AG215" s="1"/>
  <c r="F260"/>
  <c r="AG260" s="1"/>
  <c r="F467"/>
  <c r="AG467" s="1"/>
  <c r="F377"/>
  <c r="AG377" s="1"/>
  <c r="F395"/>
  <c r="AG395" s="1"/>
  <c r="F224"/>
  <c r="AG224" s="1"/>
  <c r="F251"/>
  <c r="AG251" s="1"/>
  <c r="F314"/>
  <c r="AG314" s="1"/>
  <c r="F269"/>
  <c r="AG269" s="1"/>
  <c r="F305"/>
  <c r="AG305" s="1"/>
  <c r="F278"/>
  <c r="AG278" s="1"/>
  <c r="F323"/>
  <c r="AG323" s="1"/>
  <c r="F233"/>
  <c r="AG233" s="1"/>
  <c r="F242"/>
  <c r="AG242" s="1"/>
  <c r="F341"/>
  <c r="AG341" s="1"/>
  <c r="F287"/>
  <c r="AG287" s="1"/>
  <c r="F8"/>
  <c r="AG8" s="1"/>
  <c r="BG4"/>
  <c r="AV4"/>
  <c r="BG310"/>
  <c r="AV310"/>
  <c r="BG211"/>
  <c r="AV364"/>
  <c r="BG364"/>
  <c r="BG481"/>
  <c r="AV481"/>
  <c r="BG463"/>
  <c r="AV463"/>
  <c r="AV391"/>
  <c r="BG391"/>
  <c r="AV346"/>
  <c r="BG346"/>
  <c r="BG13"/>
  <c r="AV157"/>
  <c r="BG157"/>
  <c r="AV85"/>
  <c r="BG85"/>
  <c r="AV76"/>
  <c r="BG76"/>
  <c r="BG148"/>
  <c r="BB7"/>
  <c r="AQ7"/>
  <c r="BB286"/>
  <c r="BB169"/>
  <c r="BB385"/>
  <c r="AQ385"/>
  <c r="BB124"/>
  <c r="AQ124"/>
  <c r="BB97"/>
  <c r="AQ97"/>
  <c r="BB52"/>
  <c r="AQ52"/>
  <c r="BB88"/>
  <c r="BB106"/>
  <c r="AQ106"/>
  <c r="BB484"/>
  <c r="AQ484"/>
  <c r="BB151"/>
  <c r="AQ151"/>
  <c r="BB358"/>
  <c r="BB457"/>
  <c r="AQ457"/>
  <c r="BF340"/>
  <c r="AU340"/>
  <c r="BF277"/>
  <c r="AU277"/>
  <c r="BF7"/>
  <c r="AU7"/>
  <c r="BF124"/>
  <c r="AU124"/>
  <c r="BF412"/>
  <c r="AU412"/>
  <c r="BF142"/>
  <c r="AU142"/>
  <c r="BF25"/>
  <c r="AU25"/>
  <c r="BF493"/>
  <c r="AU493"/>
  <c r="BF151"/>
  <c r="AU151"/>
  <c r="BF358"/>
  <c r="AU358"/>
  <c r="BF214"/>
  <c r="AU214"/>
  <c r="BF88"/>
  <c r="AU88"/>
  <c r="BF421"/>
  <c r="AU421"/>
  <c r="AU430"/>
  <c r="BF430"/>
  <c r="AE266"/>
  <c r="AE284"/>
  <c r="AE338"/>
  <c r="AE383"/>
  <c r="AE140"/>
  <c r="AE86"/>
  <c r="AE185"/>
  <c r="AE23"/>
  <c r="AE149"/>
  <c r="AE410"/>
  <c r="AE374"/>
  <c r="AE473"/>
  <c r="AE77"/>
  <c r="AE401"/>
  <c r="K437"/>
  <c r="AL437" s="1"/>
  <c r="K428"/>
  <c r="AL428" s="1"/>
  <c r="K95"/>
  <c r="AL95" s="1"/>
  <c r="K122"/>
  <c r="AL122" s="1"/>
  <c r="K59"/>
  <c r="AL59" s="1"/>
  <c r="K104"/>
  <c r="AL104" s="1"/>
  <c r="K221"/>
  <c r="AL221" s="1"/>
  <c r="K419"/>
  <c r="AL419" s="1"/>
  <c r="K473"/>
  <c r="AL473" s="1"/>
  <c r="K365"/>
  <c r="AL365" s="1"/>
  <c r="K212"/>
  <c r="AL212" s="1"/>
  <c r="K482"/>
  <c r="AL482" s="1"/>
  <c r="K374"/>
  <c r="AL374" s="1"/>
  <c r="K149"/>
  <c r="AL149" s="1"/>
  <c r="K392"/>
  <c r="AL392" s="1"/>
  <c r="K401"/>
  <c r="AL401" s="1"/>
  <c r="K410"/>
  <c r="AL410" s="1"/>
  <c r="K167"/>
  <c r="AL167" s="1"/>
  <c r="K194"/>
  <c r="AL194" s="1"/>
  <c r="K257"/>
  <c r="AL257" s="1"/>
  <c r="K14"/>
  <c r="AL14" s="1"/>
  <c r="K464"/>
  <c r="AL464" s="1"/>
  <c r="K77"/>
  <c r="AL77" s="1"/>
  <c r="K176"/>
  <c r="AL176" s="1"/>
  <c r="K203"/>
  <c r="AL203" s="1"/>
  <c r="K32"/>
  <c r="AL32" s="1"/>
  <c r="K185"/>
  <c r="AL185" s="1"/>
  <c r="K50"/>
  <c r="AL50" s="1"/>
  <c r="K356"/>
  <c r="AL356" s="1"/>
  <c r="K131"/>
  <c r="AL131" s="1"/>
  <c r="K41"/>
  <c r="AL41" s="1"/>
  <c r="K158"/>
  <c r="AL158" s="1"/>
  <c r="K329"/>
  <c r="AL329" s="1"/>
  <c r="K113"/>
  <c r="AL113" s="1"/>
  <c r="K455"/>
  <c r="AL455" s="1"/>
  <c r="K347"/>
  <c r="AL347" s="1"/>
  <c r="K68"/>
  <c r="AL68" s="1"/>
  <c r="K86"/>
  <c r="AL86" s="1"/>
  <c r="K491"/>
  <c r="AL491" s="1"/>
  <c r="K383"/>
  <c r="AL383" s="1"/>
  <c r="K140"/>
  <c r="AL140" s="1"/>
  <c r="K23"/>
  <c r="AL23" s="1"/>
  <c r="K446"/>
  <c r="AL446" s="1"/>
  <c r="K293"/>
  <c r="AL293" s="1"/>
  <c r="K248"/>
  <c r="AL248" s="1"/>
  <c r="K311"/>
  <c r="AL311" s="1"/>
  <c r="K230"/>
  <c r="AL230" s="1"/>
  <c r="K338"/>
  <c r="AL338" s="1"/>
  <c r="K302"/>
  <c r="AL302" s="1"/>
  <c r="K275"/>
  <c r="AL275" s="1"/>
  <c r="K239"/>
  <c r="AL239" s="1"/>
  <c r="K320"/>
  <c r="AL320" s="1"/>
  <c r="K266"/>
  <c r="AL266" s="1"/>
  <c r="K284"/>
  <c r="AL284" s="1"/>
  <c r="K5"/>
  <c r="AL5" s="1"/>
  <c r="BG340"/>
  <c r="AV340"/>
  <c r="AV241"/>
  <c r="BG241"/>
  <c r="BG232"/>
  <c r="AV232"/>
  <c r="BG412"/>
  <c r="AV412"/>
  <c r="AV52"/>
  <c r="BG52"/>
  <c r="BG367"/>
  <c r="AV367"/>
  <c r="AV493"/>
  <c r="BG493"/>
  <c r="BG214"/>
  <c r="AV214"/>
  <c r="BG88"/>
  <c r="AV88"/>
  <c r="AV421"/>
  <c r="BG421"/>
  <c r="BG70"/>
  <c r="AV70"/>
  <c r="BG376"/>
  <c r="AV376"/>
  <c r="BG133"/>
  <c r="AV133"/>
  <c r="AV439"/>
  <c r="BG439"/>
  <c r="AE240"/>
  <c r="AE15"/>
  <c r="AE447"/>
  <c r="AE87"/>
  <c r="AE114"/>
  <c r="AE141"/>
  <c r="BF284"/>
  <c r="AU284"/>
  <c r="BF275"/>
  <c r="AU275"/>
  <c r="BF302"/>
  <c r="AU302"/>
  <c r="BF383"/>
  <c r="AU383"/>
  <c r="BF68"/>
  <c r="AU68"/>
  <c r="BF491"/>
  <c r="AU491"/>
  <c r="BF185"/>
  <c r="AU185"/>
  <c r="BF455"/>
  <c r="AU455"/>
  <c r="BF374"/>
  <c r="AU374"/>
  <c r="BF482"/>
  <c r="AU482"/>
  <c r="BF419"/>
  <c r="AU419"/>
  <c r="BF176"/>
  <c r="AU176"/>
  <c r="BF167"/>
  <c r="AU167"/>
  <c r="AU428"/>
  <c r="BF428"/>
  <c r="AT340"/>
  <c r="BE340"/>
  <c r="BE277"/>
  <c r="AT277"/>
  <c r="BE7"/>
  <c r="AT7"/>
  <c r="BE259"/>
  <c r="AT259"/>
  <c r="BE16"/>
  <c r="AT16"/>
  <c r="BE295"/>
  <c r="AT295"/>
  <c r="AT196"/>
  <c r="BE196"/>
  <c r="AT142"/>
  <c r="BE142"/>
  <c r="BE223"/>
  <c r="AT223"/>
  <c r="BE466"/>
  <c r="AT466"/>
  <c r="AT214"/>
  <c r="BE214"/>
  <c r="AT178"/>
  <c r="BE178"/>
  <c r="BE484"/>
  <c r="AT484"/>
  <c r="AT79"/>
  <c r="BE79"/>
  <c r="J492"/>
  <c r="AK492" s="1"/>
  <c r="J474"/>
  <c r="AK474" s="1"/>
  <c r="J195"/>
  <c r="AK195" s="1"/>
  <c r="J177"/>
  <c r="AK177" s="1"/>
  <c r="J159"/>
  <c r="AK159" s="1"/>
  <c r="J141"/>
  <c r="AK141" s="1"/>
  <c r="J123"/>
  <c r="AK123" s="1"/>
  <c r="J105"/>
  <c r="AK105" s="1"/>
  <c r="J87"/>
  <c r="AK87" s="1"/>
  <c r="J69"/>
  <c r="AK69" s="1"/>
  <c r="J384"/>
  <c r="AK384" s="1"/>
  <c r="J348"/>
  <c r="AK348" s="1"/>
  <c r="J402"/>
  <c r="AK402" s="1"/>
  <c r="J78"/>
  <c r="AK78" s="1"/>
  <c r="J96"/>
  <c r="AK96" s="1"/>
  <c r="J114"/>
  <c r="AK114" s="1"/>
  <c r="J132"/>
  <c r="AK132" s="1"/>
  <c r="J150"/>
  <c r="AK150" s="1"/>
  <c r="J168"/>
  <c r="AK168" s="1"/>
  <c r="J186"/>
  <c r="AK186" s="1"/>
  <c r="J204"/>
  <c r="AK204" s="1"/>
  <c r="J411"/>
  <c r="AK411" s="1"/>
  <c r="J465"/>
  <c r="AK465" s="1"/>
  <c r="J438"/>
  <c r="AK438" s="1"/>
  <c r="J366"/>
  <c r="AK366" s="1"/>
  <c r="J483"/>
  <c r="AK483" s="1"/>
  <c r="J33"/>
  <c r="AK33" s="1"/>
  <c r="J375"/>
  <c r="AK375" s="1"/>
  <c r="J393"/>
  <c r="AK393" s="1"/>
  <c r="J42"/>
  <c r="AK42" s="1"/>
  <c r="J420"/>
  <c r="AK420" s="1"/>
  <c r="J60"/>
  <c r="AK60" s="1"/>
  <c r="J429"/>
  <c r="AK429" s="1"/>
  <c r="J330"/>
  <c r="AK330" s="1"/>
  <c r="J222"/>
  <c r="AK222" s="1"/>
  <c r="J15"/>
  <c r="AK15" s="1"/>
  <c r="J447"/>
  <c r="AK447" s="1"/>
  <c r="J294"/>
  <c r="AK294" s="1"/>
  <c r="J456"/>
  <c r="AK456" s="1"/>
  <c r="J258"/>
  <c r="AK258" s="1"/>
  <c r="J357"/>
  <c r="AK357" s="1"/>
  <c r="J24"/>
  <c r="AK24" s="1"/>
  <c r="J213"/>
  <c r="AK213" s="1"/>
  <c r="J51"/>
  <c r="AK51" s="1"/>
  <c r="J276"/>
  <c r="AK276" s="1"/>
  <c r="J312"/>
  <c r="AK312" s="1"/>
  <c r="J231"/>
  <c r="AK231" s="1"/>
  <c r="J303"/>
  <c r="AK303" s="1"/>
  <c r="J249"/>
  <c r="AK249" s="1"/>
  <c r="J285"/>
  <c r="AK285" s="1"/>
  <c r="J6"/>
  <c r="AK6" s="1"/>
  <c r="J267"/>
  <c r="AK267" s="1"/>
  <c r="J240"/>
  <c r="AK240" s="1"/>
  <c r="J321"/>
  <c r="AK321" s="1"/>
  <c r="J339"/>
  <c r="AK339" s="1"/>
  <c r="D209"/>
  <c r="D20"/>
  <c r="D92"/>
  <c r="D128"/>
  <c r="D164"/>
  <c r="D200"/>
  <c r="D65"/>
  <c r="D101"/>
  <c r="D137"/>
  <c r="D173"/>
  <c r="D344"/>
  <c r="D479"/>
  <c r="D452"/>
  <c r="D398"/>
  <c r="D56"/>
  <c r="D74"/>
  <c r="D110"/>
  <c r="D146"/>
  <c r="D182"/>
  <c r="D380"/>
  <c r="D434"/>
  <c r="D29"/>
  <c r="D83"/>
  <c r="D119"/>
  <c r="D155"/>
  <c r="D191"/>
  <c r="D362"/>
  <c r="D47"/>
  <c r="D371"/>
  <c r="D407"/>
  <c r="D11"/>
  <c r="D461"/>
  <c r="D488"/>
  <c r="D290"/>
  <c r="D254"/>
  <c r="D416"/>
  <c r="D38"/>
  <c r="D443"/>
  <c r="D218"/>
  <c r="D353"/>
  <c r="D326"/>
  <c r="D389"/>
  <c r="D425"/>
  <c r="D470"/>
  <c r="D245"/>
  <c r="D317"/>
  <c r="D308"/>
  <c r="D227"/>
  <c r="D299"/>
  <c r="D335"/>
  <c r="D272"/>
  <c r="D263"/>
  <c r="D281"/>
  <c r="D236"/>
  <c r="D2"/>
  <c r="AE265"/>
  <c r="AE301"/>
  <c r="AE229"/>
  <c r="AE364"/>
  <c r="AE445"/>
  <c r="AE256"/>
  <c r="AE391"/>
  <c r="AE427"/>
  <c r="AE112"/>
  <c r="AE103"/>
  <c r="AE454"/>
  <c r="AE166"/>
  <c r="AE472"/>
  <c r="AE121"/>
  <c r="AE340"/>
  <c r="AE250"/>
  <c r="AE313"/>
  <c r="AE52"/>
  <c r="AE196"/>
  <c r="AE142"/>
  <c r="AE367"/>
  <c r="AE160"/>
  <c r="AE79"/>
  <c r="AE466"/>
  <c r="AE358"/>
  <c r="AE88"/>
  <c r="AE106"/>
  <c r="AE439"/>
  <c r="AT4"/>
  <c r="BE4"/>
  <c r="BE238"/>
  <c r="AT238"/>
  <c r="BE274"/>
  <c r="AT274"/>
  <c r="BE211"/>
  <c r="AT211"/>
  <c r="BE373"/>
  <c r="AT373"/>
  <c r="BE391"/>
  <c r="AT391"/>
  <c r="BE355"/>
  <c r="AT355"/>
  <c r="BE409"/>
  <c r="BE382"/>
  <c r="AT382"/>
  <c r="BE346"/>
  <c r="AT346"/>
  <c r="BE130"/>
  <c r="AT130"/>
  <c r="BE193"/>
  <c r="AT193"/>
  <c r="AT49"/>
  <c r="BE49"/>
  <c r="BE76"/>
  <c r="AT76"/>
  <c r="AR322"/>
  <c r="BC322"/>
  <c r="AR232"/>
  <c r="BC232"/>
  <c r="BC241"/>
  <c r="AR241"/>
  <c r="BC97"/>
  <c r="AR97"/>
  <c r="BC295"/>
  <c r="AR295"/>
  <c r="BC169"/>
  <c r="BC385"/>
  <c r="AR385"/>
  <c r="BC331"/>
  <c r="AR466"/>
  <c r="BC466"/>
  <c r="BC205"/>
  <c r="BC394"/>
  <c r="BC160"/>
  <c r="AR160"/>
  <c r="AR421"/>
  <c r="BC421"/>
  <c r="AR430"/>
  <c r="BC430"/>
  <c r="H434"/>
  <c r="AI434" s="1"/>
  <c r="H29"/>
  <c r="AI29" s="1"/>
  <c r="H83"/>
  <c r="AI83" s="1"/>
  <c r="H119"/>
  <c r="AI119" s="1"/>
  <c r="H155"/>
  <c r="AI155" s="1"/>
  <c r="H191"/>
  <c r="AI191" s="1"/>
  <c r="H362"/>
  <c r="AI362" s="1"/>
  <c r="H47"/>
  <c r="AI47" s="1"/>
  <c r="H371"/>
  <c r="AI371" s="1"/>
  <c r="H407"/>
  <c r="AI407" s="1"/>
  <c r="H209"/>
  <c r="AI209" s="1"/>
  <c r="H20"/>
  <c r="AI20" s="1"/>
  <c r="H92"/>
  <c r="AI92" s="1"/>
  <c r="H128"/>
  <c r="AI128" s="1"/>
  <c r="H164"/>
  <c r="AI164" s="1"/>
  <c r="H200"/>
  <c r="AI200" s="1"/>
  <c r="H65"/>
  <c r="AI65" s="1"/>
  <c r="H101"/>
  <c r="AI101" s="1"/>
  <c r="H137"/>
  <c r="AI137" s="1"/>
  <c r="H173"/>
  <c r="AI173" s="1"/>
  <c r="H344"/>
  <c r="AI344" s="1"/>
  <c r="H479"/>
  <c r="AI479" s="1"/>
  <c r="H452"/>
  <c r="AI452" s="1"/>
  <c r="H398"/>
  <c r="AI398" s="1"/>
  <c r="H56"/>
  <c r="AI56" s="1"/>
  <c r="H74"/>
  <c r="AI74" s="1"/>
  <c r="H110"/>
  <c r="AI110" s="1"/>
  <c r="H146"/>
  <c r="AI146" s="1"/>
  <c r="H182"/>
  <c r="AI182" s="1"/>
  <c r="H380"/>
  <c r="AI380" s="1"/>
  <c r="H11"/>
  <c r="AI11" s="1"/>
  <c r="H461"/>
  <c r="AI461" s="1"/>
  <c r="H488"/>
  <c r="AI488" s="1"/>
  <c r="H290"/>
  <c r="AI290" s="1"/>
  <c r="H254"/>
  <c r="AI254" s="1"/>
  <c r="H470"/>
  <c r="AI470" s="1"/>
  <c r="H425"/>
  <c r="AI425" s="1"/>
  <c r="H443"/>
  <c r="AI443" s="1"/>
  <c r="H38"/>
  <c r="AI38" s="1"/>
  <c r="H416"/>
  <c r="AI416" s="1"/>
  <c r="H218"/>
  <c r="AI218" s="1"/>
  <c r="H353"/>
  <c r="AI353" s="1"/>
  <c r="H326"/>
  <c r="AI326" s="1"/>
  <c r="H389"/>
  <c r="AI389" s="1"/>
  <c r="H272"/>
  <c r="AI272" s="1"/>
  <c r="H263"/>
  <c r="AI263" s="1"/>
  <c r="H245"/>
  <c r="AI245" s="1"/>
  <c r="H317"/>
  <c r="AI317" s="1"/>
  <c r="H308"/>
  <c r="AI308" s="1"/>
  <c r="H227"/>
  <c r="AI227" s="1"/>
  <c r="H299"/>
  <c r="AI299" s="1"/>
  <c r="H335"/>
  <c r="AI335" s="1"/>
  <c r="H281"/>
  <c r="AI281" s="1"/>
  <c r="H236"/>
  <c r="AI236" s="1"/>
  <c r="H2"/>
  <c r="AI2" s="1"/>
  <c r="E437"/>
  <c r="E428"/>
  <c r="AF428" s="1"/>
  <c r="E95"/>
  <c r="E122"/>
  <c r="E419"/>
  <c r="AF419" s="1"/>
  <c r="E104"/>
  <c r="AF104" s="1"/>
  <c r="E473"/>
  <c r="AF473" s="1"/>
  <c r="E14"/>
  <c r="E482"/>
  <c r="AF482" s="1"/>
  <c r="E365"/>
  <c r="AF365" s="1"/>
  <c r="E212"/>
  <c r="AF212" s="1"/>
  <c r="E257"/>
  <c r="AF257" s="1"/>
  <c r="E374"/>
  <c r="AF374" s="1"/>
  <c r="E464"/>
  <c r="AF464" s="1"/>
  <c r="E149"/>
  <c r="AF149" s="1"/>
  <c r="E392"/>
  <c r="E401"/>
  <c r="AF401" s="1"/>
  <c r="E410"/>
  <c r="AF410" s="1"/>
  <c r="E167"/>
  <c r="AF167" s="1"/>
  <c r="E194"/>
  <c r="E59"/>
  <c r="AF59" s="1"/>
  <c r="E77"/>
  <c r="AF77" s="1"/>
  <c r="E176"/>
  <c r="AF176" s="1"/>
  <c r="E221"/>
  <c r="E455"/>
  <c r="E203"/>
  <c r="E32"/>
  <c r="AF32" s="1"/>
  <c r="E329"/>
  <c r="AF329" s="1"/>
  <c r="E185"/>
  <c r="AF185" s="1"/>
  <c r="E356"/>
  <c r="AF356" s="1"/>
  <c r="E131"/>
  <c r="AF131" s="1"/>
  <c r="E158"/>
  <c r="AF158" s="1"/>
  <c r="E491"/>
  <c r="E113"/>
  <c r="AF113" s="1"/>
  <c r="E23"/>
  <c r="AF23" s="1"/>
  <c r="E347"/>
  <c r="AF347" s="1"/>
  <c r="E68"/>
  <c r="E41"/>
  <c r="E86"/>
  <c r="AF86" s="1"/>
  <c r="E446"/>
  <c r="AF446" s="1"/>
  <c r="E383"/>
  <c r="AF383" s="1"/>
  <c r="E140"/>
  <c r="AF140" s="1"/>
  <c r="E50"/>
  <c r="AF50" s="1"/>
  <c r="E293"/>
  <c r="E311"/>
  <c r="E230"/>
  <c r="E248"/>
  <c r="AF248" s="1"/>
  <c r="E302"/>
  <c r="E338"/>
  <c r="AF338" s="1"/>
  <c r="E275"/>
  <c r="AF275" s="1"/>
  <c r="E284"/>
  <c r="AF284" s="1"/>
  <c r="E5"/>
  <c r="AF5" s="1"/>
  <c r="E266"/>
  <c r="AF266" s="1"/>
  <c r="E320"/>
  <c r="E239"/>
  <c r="AF239" s="1"/>
  <c r="BC266"/>
  <c r="BC320"/>
  <c r="BC311"/>
  <c r="AR311"/>
  <c r="BC113"/>
  <c r="BC356"/>
  <c r="AR356"/>
  <c r="AR32"/>
  <c r="BC32"/>
  <c r="BC140"/>
  <c r="AR41"/>
  <c r="BC41"/>
  <c r="AR482"/>
  <c r="BC482"/>
  <c r="AR419"/>
  <c r="BC419"/>
  <c r="BC176"/>
  <c r="AR176"/>
  <c r="BC167"/>
  <c r="BC149"/>
  <c r="BC365"/>
  <c r="AR365"/>
  <c r="AA3"/>
  <c r="V3"/>
  <c r="BE240"/>
  <c r="AT240"/>
  <c r="AT285"/>
  <c r="BE285"/>
  <c r="BE312"/>
  <c r="AT312"/>
  <c r="AT213"/>
  <c r="BE213"/>
  <c r="AT429"/>
  <c r="BE429"/>
  <c r="BE375"/>
  <c r="AT375"/>
  <c r="BE330"/>
  <c r="BE348"/>
  <c r="AT348"/>
  <c r="BE159"/>
  <c r="AT159"/>
  <c r="BE186"/>
  <c r="BE411"/>
  <c r="BE69"/>
  <c r="BE204"/>
  <c r="AT204"/>
  <c r="AT438"/>
  <c r="BE438"/>
  <c r="F67"/>
  <c r="AG67" s="1"/>
  <c r="F31"/>
  <c r="AG31" s="1"/>
  <c r="F139"/>
  <c r="AG139" s="1"/>
  <c r="F49"/>
  <c r="AG49" s="1"/>
  <c r="F346"/>
  <c r="AG346" s="1"/>
  <c r="F121"/>
  <c r="AG121" s="1"/>
  <c r="F193"/>
  <c r="AG193" s="1"/>
  <c r="F382"/>
  <c r="AG382" s="1"/>
  <c r="F472"/>
  <c r="AG472" s="1"/>
  <c r="F103"/>
  <c r="AG103" s="1"/>
  <c r="F175"/>
  <c r="AG175" s="1"/>
  <c r="F13"/>
  <c r="AG13" s="1"/>
  <c r="F76"/>
  <c r="AG76" s="1"/>
  <c r="F94"/>
  <c r="AG94" s="1"/>
  <c r="F112"/>
  <c r="AG112" s="1"/>
  <c r="F130"/>
  <c r="AG130" s="1"/>
  <c r="F148"/>
  <c r="AG148" s="1"/>
  <c r="F166"/>
  <c r="AG166" s="1"/>
  <c r="F184"/>
  <c r="AG184" s="1"/>
  <c r="F202"/>
  <c r="AG202" s="1"/>
  <c r="F436"/>
  <c r="AG436" s="1"/>
  <c r="F490"/>
  <c r="AG490" s="1"/>
  <c r="F85"/>
  <c r="AG85" s="1"/>
  <c r="F157"/>
  <c r="AG157" s="1"/>
  <c r="F454"/>
  <c r="AG454" s="1"/>
  <c r="F463"/>
  <c r="AG463" s="1"/>
  <c r="F22"/>
  <c r="AG22" s="1"/>
  <c r="F391"/>
  <c r="AG391" s="1"/>
  <c r="F220"/>
  <c r="AG220" s="1"/>
  <c r="F409"/>
  <c r="AG409" s="1"/>
  <c r="F418"/>
  <c r="AG418" s="1"/>
  <c r="F355"/>
  <c r="AG355" s="1"/>
  <c r="F427"/>
  <c r="AG427" s="1"/>
  <c r="F256"/>
  <c r="AG256" s="1"/>
  <c r="F211"/>
  <c r="AG211" s="1"/>
  <c r="F328"/>
  <c r="AG328" s="1"/>
  <c r="F481"/>
  <c r="AG481" s="1"/>
  <c r="F400"/>
  <c r="AG400" s="1"/>
  <c r="F373"/>
  <c r="AG373" s="1"/>
  <c r="F364"/>
  <c r="AG364" s="1"/>
  <c r="F445"/>
  <c r="AG445" s="1"/>
  <c r="F58"/>
  <c r="AG58" s="1"/>
  <c r="F40"/>
  <c r="AG40" s="1"/>
  <c r="F292"/>
  <c r="AG292" s="1"/>
  <c r="F238"/>
  <c r="AG238" s="1"/>
  <c r="F310"/>
  <c r="AG310" s="1"/>
  <c r="F229"/>
  <c r="AG229" s="1"/>
  <c r="F274"/>
  <c r="AG274" s="1"/>
  <c r="F247"/>
  <c r="AG247" s="1"/>
  <c r="F301"/>
  <c r="AG301" s="1"/>
  <c r="F283"/>
  <c r="AG283" s="1"/>
  <c r="F337"/>
  <c r="AG337" s="1"/>
  <c r="F4"/>
  <c r="AG4" s="1"/>
  <c r="F265"/>
  <c r="AG265" s="1"/>
  <c r="F319"/>
  <c r="AG319" s="1"/>
  <c r="I87"/>
  <c r="AJ87" s="1"/>
  <c r="I123"/>
  <c r="AJ123" s="1"/>
  <c r="I159"/>
  <c r="AJ159" s="1"/>
  <c r="I195"/>
  <c r="I402"/>
  <c r="AJ402" s="1"/>
  <c r="I348"/>
  <c r="AJ348" s="1"/>
  <c r="I438"/>
  <c r="AJ438" s="1"/>
  <c r="I465"/>
  <c r="AJ465" s="1"/>
  <c r="I96"/>
  <c r="AJ96" s="1"/>
  <c r="I132"/>
  <c r="AJ132" s="1"/>
  <c r="I168"/>
  <c r="AJ168" s="1"/>
  <c r="I204"/>
  <c r="I384"/>
  <c r="AJ384" s="1"/>
  <c r="I474"/>
  <c r="AJ474" s="1"/>
  <c r="I69"/>
  <c r="AJ69" s="1"/>
  <c r="I105"/>
  <c r="AJ105" s="1"/>
  <c r="I141"/>
  <c r="AJ141" s="1"/>
  <c r="I177"/>
  <c r="AJ177" s="1"/>
  <c r="I483"/>
  <c r="AJ483" s="1"/>
  <c r="I492"/>
  <c r="AJ492" s="1"/>
  <c r="I411"/>
  <c r="AJ411" s="1"/>
  <c r="I78"/>
  <c r="I114"/>
  <c r="AJ114" s="1"/>
  <c r="I150"/>
  <c r="AJ150" s="1"/>
  <c r="I186"/>
  <c r="AJ186" s="1"/>
  <c r="I366"/>
  <c r="AJ366" s="1"/>
  <c r="I222"/>
  <c r="AJ222" s="1"/>
  <c r="I33"/>
  <c r="AJ33" s="1"/>
  <c r="I42"/>
  <c r="AJ42" s="1"/>
  <c r="I420"/>
  <c r="AJ420" s="1"/>
  <c r="I60"/>
  <c r="AJ60" s="1"/>
  <c r="I429"/>
  <c r="AJ429" s="1"/>
  <c r="I447"/>
  <c r="AJ447" s="1"/>
  <c r="I375"/>
  <c r="AJ375" s="1"/>
  <c r="I15"/>
  <c r="AJ15" s="1"/>
  <c r="I393"/>
  <c r="AJ393" s="1"/>
  <c r="I330"/>
  <c r="AJ330" s="1"/>
  <c r="I24"/>
  <c r="AJ24" s="1"/>
  <c r="I213"/>
  <c r="AJ213" s="1"/>
  <c r="I51"/>
  <c r="AJ51" s="1"/>
  <c r="I258"/>
  <c r="AJ258" s="1"/>
  <c r="I357"/>
  <c r="I294"/>
  <c r="AJ294" s="1"/>
  <c r="I456"/>
  <c r="AJ456" s="1"/>
  <c r="I312"/>
  <c r="AJ312" s="1"/>
  <c r="I249"/>
  <c r="AJ249" s="1"/>
  <c r="I285"/>
  <c r="AJ285" s="1"/>
  <c r="I231"/>
  <c r="AJ231" s="1"/>
  <c r="I303"/>
  <c r="AJ303" s="1"/>
  <c r="I276"/>
  <c r="AJ276" s="1"/>
  <c r="I6"/>
  <c r="AJ6" s="1"/>
  <c r="I339"/>
  <c r="AJ339" s="1"/>
  <c r="I321"/>
  <c r="AJ321" s="1"/>
  <c r="I240"/>
  <c r="AJ240" s="1"/>
  <c r="I267"/>
  <c r="AJ267" s="1"/>
  <c r="J380"/>
  <c r="AK380" s="1"/>
  <c r="J344"/>
  <c r="AK344" s="1"/>
  <c r="J191"/>
  <c r="AK191" s="1"/>
  <c r="J173"/>
  <c r="AK173" s="1"/>
  <c r="J155"/>
  <c r="AK155" s="1"/>
  <c r="J137"/>
  <c r="AK137" s="1"/>
  <c r="J119"/>
  <c r="AK119" s="1"/>
  <c r="J101"/>
  <c r="AK101" s="1"/>
  <c r="J83"/>
  <c r="AK83" s="1"/>
  <c r="J29"/>
  <c r="AK29" s="1"/>
  <c r="J398"/>
  <c r="AK398" s="1"/>
  <c r="J362"/>
  <c r="AK362" s="1"/>
  <c r="J20"/>
  <c r="AK20" s="1"/>
  <c r="J56"/>
  <c r="AK56" s="1"/>
  <c r="J434"/>
  <c r="AK434" s="1"/>
  <c r="J479"/>
  <c r="AK479" s="1"/>
  <c r="J452"/>
  <c r="AK452" s="1"/>
  <c r="J65"/>
  <c r="AK65" s="1"/>
  <c r="J209"/>
  <c r="AK209" s="1"/>
  <c r="J74"/>
  <c r="AK74" s="1"/>
  <c r="J92"/>
  <c r="AK92" s="1"/>
  <c r="J110"/>
  <c r="AK110" s="1"/>
  <c r="J128"/>
  <c r="AK128" s="1"/>
  <c r="J146"/>
  <c r="AK146" s="1"/>
  <c r="J164"/>
  <c r="AK164" s="1"/>
  <c r="J182"/>
  <c r="AK182" s="1"/>
  <c r="J200"/>
  <c r="AK200" s="1"/>
  <c r="J371"/>
  <c r="AK371" s="1"/>
  <c r="J407"/>
  <c r="AK407" s="1"/>
  <c r="J47"/>
  <c r="AK47" s="1"/>
  <c r="J254"/>
  <c r="AK254" s="1"/>
  <c r="J488"/>
  <c r="AK488" s="1"/>
  <c r="J461"/>
  <c r="AK461" s="1"/>
  <c r="J11"/>
  <c r="AK11" s="1"/>
  <c r="J290"/>
  <c r="AK290" s="1"/>
  <c r="J443"/>
  <c r="AK443" s="1"/>
  <c r="J416"/>
  <c r="AK416" s="1"/>
  <c r="J38"/>
  <c r="AK38" s="1"/>
  <c r="J353"/>
  <c r="AK353" s="1"/>
  <c r="J389"/>
  <c r="AK389" s="1"/>
  <c r="J425"/>
  <c r="AK425" s="1"/>
  <c r="J470"/>
  <c r="AK470" s="1"/>
  <c r="J218"/>
  <c r="AK218" s="1"/>
  <c r="J326"/>
  <c r="AK326" s="1"/>
  <c r="J299"/>
  <c r="AK299" s="1"/>
  <c r="J308"/>
  <c r="AK308" s="1"/>
  <c r="J263"/>
  <c r="AK263" s="1"/>
  <c r="J272"/>
  <c r="AK272" s="1"/>
  <c r="J335"/>
  <c r="AK335" s="1"/>
  <c r="J245"/>
  <c r="AK245" s="1"/>
  <c r="J227"/>
  <c r="AK227" s="1"/>
  <c r="J317"/>
  <c r="AK317" s="1"/>
  <c r="J281"/>
  <c r="AK281" s="1"/>
  <c r="J236"/>
  <c r="AK236" s="1"/>
  <c r="J2"/>
  <c r="AK2" s="1"/>
  <c r="BG265"/>
  <c r="AV265"/>
  <c r="BG274"/>
  <c r="AV274"/>
  <c r="BG229"/>
  <c r="AV229"/>
  <c r="BG40"/>
  <c r="AV40"/>
  <c r="AV400"/>
  <c r="BG400"/>
  <c r="AV355"/>
  <c r="BG355"/>
  <c r="BG220"/>
  <c r="AV220"/>
  <c r="BG436"/>
  <c r="AV436"/>
  <c r="BG49"/>
  <c r="AV49"/>
  <c r="AV175"/>
  <c r="BG175"/>
  <c r="AV103"/>
  <c r="BG103"/>
  <c r="BG382"/>
  <c r="AV130"/>
  <c r="BG130"/>
  <c r="BG202"/>
  <c r="BB268"/>
  <c r="AQ268"/>
  <c r="BB232"/>
  <c r="BB313"/>
  <c r="AQ313"/>
  <c r="BB187"/>
  <c r="BB295"/>
  <c r="AQ295"/>
  <c r="BB196"/>
  <c r="AQ196"/>
  <c r="BB475"/>
  <c r="AQ475"/>
  <c r="BB331"/>
  <c r="BB394"/>
  <c r="AQ394"/>
  <c r="BB448"/>
  <c r="BB178"/>
  <c r="AQ178"/>
  <c r="BB133"/>
  <c r="AQ133"/>
  <c r="BB205"/>
  <c r="BB430"/>
  <c r="AQ430"/>
  <c r="BF268"/>
  <c r="AU268"/>
  <c r="BF250"/>
  <c r="AU250"/>
  <c r="BF313"/>
  <c r="AU313"/>
  <c r="BF259"/>
  <c r="AU259"/>
  <c r="BF97"/>
  <c r="AU97"/>
  <c r="BF52"/>
  <c r="AU52"/>
  <c r="BF367"/>
  <c r="AU367"/>
  <c r="BF385"/>
  <c r="AU385"/>
  <c r="BF178"/>
  <c r="AU178"/>
  <c r="BF133"/>
  <c r="AU133"/>
  <c r="BF331"/>
  <c r="AU331"/>
  <c r="BF457"/>
  <c r="AU457"/>
  <c r="BF106"/>
  <c r="AU106"/>
  <c r="BF484"/>
  <c r="AU484"/>
  <c r="K69"/>
  <c r="AL69" s="1"/>
  <c r="K105"/>
  <c r="AL105" s="1"/>
  <c r="K141"/>
  <c r="AL141" s="1"/>
  <c r="K177"/>
  <c r="AL177" s="1"/>
  <c r="K438"/>
  <c r="AL438" s="1"/>
  <c r="K411"/>
  <c r="AL411" s="1"/>
  <c r="K78"/>
  <c r="AL78" s="1"/>
  <c r="K114"/>
  <c r="AL114" s="1"/>
  <c r="K150"/>
  <c r="AL150" s="1"/>
  <c r="K186"/>
  <c r="AL186" s="1"/>
  <c r="K366"/>
  <c r="AL366" s="1"/>
  <c r="K87"/>
  <c r="AL87" s="1"/>
  <c r="K123"/>
  <c r="AL123" s="1"/>
  <c r="K159"/>
  <c r="AL159" s="1"/>
  <c r="K195"/>
  <c r="AL195" s="1"/>
  <c r="K402"/>
  <c r="AL402" s="1"/>
  <c r="K465"/>
  <c r="AL465" s="1"/>
  <c r="K348"/>
  <c r="AL348" s="1"/>
  <c r="K474"/>
  <c r="AL474" s="1"/>
  <c r="K96"/>
  <c r="AL96" s="1"/>
  <c r="K132"/>
  <c r="AL132" s="1"/>
  <c r="K168"/>
  <c r="AL168" s="1"/>
  <c r="K204"/>
  <c r="AL204" s="1"/>
  <c r="K483"/>
  <c r="AL483" s="1"/>
  <c r="K384"/>
  <c r="AL384" s="1"/>
  <c r="K492"/>
  <c r="AL492" s="1"/>
  <c r="K429"/>
  <c r="AL429" s="1"/>
  <c r="K33"/>
  <c r="AL33" s="1"/>
  <c r="K420"/>
  <c r="AL420" s="1"/>
  <c r="K60"/>
  <c r="AL60" s="1"/>
  <c r="K375"/>
  <c r="AL375" s="1"/>
  <c r="K15"/>
  <c r="AL15" s="1"/>
  <c r="K393"/>
  <c r="AL393" s="1"/>
  <c r="K330"/>
  <c r="AL330" s="1"/>
  <c r="K222"/>
  <c r="AL222" s="1"/>
  <c r="K447"/>
  <c r="AL447" s="1"/>
  <c r="K42"/>
  <c r="AL42" s="1"/>
  <c r="K357"/>
  <c r="AL357" s="1"/>
  <c r="K294"/>
  <c r="AL294" s="1"/>
  <c r="K456"/>
  <c r="AL456" s="1"/>
  <c r="K213"/>
  <c r="AL213" s="1"/>
  <c r="K51"/>
  <c r="AL51" s="1"/>
  <c r="K258"/>
  <c r="AL258" s="1"/>
  <c r="K24"/>
  <c r="AL24" s="1"/>
  <c r="K276"/>
  <c r="AL276" s="1"/>
  <c r="K231"/>
  <c r="AL231" s="1"/>
  <c r="K303"/>
  <c r="AL303" s="1"/>
  <c r="K249"/>
  <c r="AL249" s="1"/>
  <c r="K285"/>
  <c r="AL285" s="1"/>
  <c r="K312"/>
  <c r="AL312" s="1"/>
  <c r="K240"/>
  <c r="AL240" s="1"/>
  <c r="K267"/>
  <c r="AL267" s="1"/>
  <c r="K321"/>
  <c r="AL321" s="1"/>
  <c r="K6"/>
  <c r="AL6" s="1"/>
  <c r="K339"/>
  <c r="AL339" s="1"/>
  <c r="I452"/>
  <c r="AJ452" s="1"/>
  <c r="I47"/>
  <c r="AJ47" s="1"/>
  <c r="I398"/>
  <c r="AJ398" s="1"/>
  <c r="I74"/>
  <c r="AJ74" s="1"/>
  <c r="I110"/>
  <c r="AJ110" s="1"/>
  <c r="I146"/>
  <c r="AJ146" s="1"/>
  <c r="I182"/>
  <c r="AJ182" s="1"/>
  <c r="I20"/>
  <c r="AJ20" s="1"/>
  <c r="I380"/>
  <c r="AJ380" s="1"/>
  <c r="I479"/>
  <c r="AJ479" s="1"/>
  <c r="I29"/>
  <c r="AJ29" s="1"/>
  <c r="I83"/>
  <c r="AJ83" s="1"/>
  <c r="I119"/>
  <c r="AJ119" s="1"/>
  <c r="I155"/>
  <c r="AJ155" s="1"/>
  <c r="I191"/>
  <c r="AJ191" s="1"/>
  <c r="I362"/>
  <c r="AJ362" s="1"/>
  <c r="I371"/>
  <c r="AJ371" s="1"/>
  <c r="I407"/>
  <c r="AJ407" s="1"/>
  <c r="I209"/>
  <c r="AJ209" s="1"/>
  <c r="I92"/>
  <c r="AJ92" s="1"/>
  <c r="I128"/>
  <c r="AJ128" s="1"/>
  <c r="I164"/>
  <c r="AJ164" s="1"/>
  <c r="I200"/>
  <c r="AJ200" s="1"/>
  <c r="I65"/>
  <c r="AJ65" s="1"/>
  <c r="I101"/>
  <c r="AJ101" s="1"/>
  <c r="I137"/>
  <c r="AJ137" s="1"/>
  <c r="I173"/>
  <c r="AJ173" s="1"/>
  <c r="I56"/>
  <c r="AJ56" s="1"/>
  <c r="I344"/>
  <c r="AJ344" s="1"/>
  <c r="I434"/>
  <c r="AJ434" s="1"/>
  <c r="I488"/>
  <c r="AJ488" s="1"/>
  <c r="I11"/>
  <c r="AJ11" s="1"/>
  <c r="I290"/>
  <c r="AJ290" s="1"/>
  <c r="I254"/>
  <c r="AJ254" s="1"/>
  <c r="I461"/>
  <c r="AJ461" s="1"/>
  <c r="I443"/>
  <c r="AJ443" s="1"/>
  <c r="I389"/>
  <c r="AJ389" s="1"/>
  <c r="I218"/>
  <c r="AJ218" s="1"/>
  <c r="I326"/>
  <c r="AJ326" s="1"/>
  <c r="I416"/>
  <c r="AJ416" s="1"/>
  <c r="I38"/>
  <c r="AJ38" s="1"/>
  <c r="I470"/>
  <c r="AJ470" s="1"/>
  <c r="I425"/>
  <c r="AJ425" s="1"/>
  <c r="I353"/>
  <c r="AJ353" s="1"/>
  <c r="I245"/>
  <c r="AJ245" s="1"/>
  <c r="I272"/>
  <c r="AJ272" s="1"/>
  <c r="I317"/>
  <c r="AJ317" s="1"/>
  <c r="I263"/>
  <c r="AJ263" s="1"/>
  <c r="I335"/>
  <c r="AJ335" s="1"/>
  <c r="I308"/>
  <c r="AJ308" s="1"/>
  <c r="I227"/>
  <c r="AJ227" s="1"/>
  <c r="I299"/>
  <c r="AJ299" s="1"/>
  <c r="I236"/>
  <c r="AJ236" s="1"/>
  <c r="I2"/>
  <c r="AJ2" s="1"/>
  <c r="I281"/>
  <c r="AJ281" s="1"/>
  <c r="AE5"/>
  <c r="AE275"/>
  <c r="AE50"/>
  <c r="AE347"/>
  <c r="AE329"/>
  <c r="AE131"/>
  <c r="AE356"/>
  <c r="AE176"/>
  <c r="AE212"/>
  <c r="AE419"/>
  <c r="AE59"/>
  <c r="AE104"/>
  <c r="AE167"/>
  <c r="BG322"/>
  <c r="AV322"/>
  <c r="AV7"/>
  <c r="BG7"/>
  <c r="BG250"/>
  <c r="AV250"/>
  <c r="BG97"/>
  <c r="AV97"/>
  <c r="AV295"/>
  <c r="BG295"/>
  <c r="BG169"/>
  <c r="AV169"/>
  <c r="BG385"/>
  <c r="AV385"/>
  <c r="BG124"/>
  <c r="AV124"/>
  <c r="AV457"/>
  <c r="BG457"/>
  <c r="BG106"/>
  <c r="AV106"/>
  <c r="BG160"/>
  <c r="AV160"/>
  <c r="BG151"/>
  <c r="AV151"/>
  <c r="AV43"/>
  <c r="BG43"/>
  <c r="AV430"/>
  <c r="BG430"/>
  <c r="J206"/>
  <c r="AK206" s="1"/>
  <c r="J188"/>
  <c r="AK188" s="1"/>
  <c r="J170"/>
  <c r="AK170" s="1"/>
  <c r="J152"/>
  <c r="AK152" s="1"/>
  <c r="J134"/>
  <c r="AK134" s="1"/>
  <c r="J116"/>
  <c r="AK116" s="1"/>
  <c r="J98"/>
  <c r="AK98" s="1"/>
  <c r="J80"/>
  <c r="AK80" s="1"/>
  <c r="J71"/>
  <c r="AK71" s="1"/>
  <c r="J89"/>
  <c r="AK89" s="1"/>
  <c r="J107"/>
  <c r="AK107" s="1"/>
  <c r="J125"/>
  <c r="AK125" s="1"/>
  <c r="J143"/>
  <c r="AK143" s="1"/>
  <c r="J161"/>
  <c r="AK161" s="1"/>
  <c r="J179"/>
  <c r="AK179" s="1"/>
  <c r="J197"/>
  <c r="AK197" s="1"/>
  <c r="J368"/>
  <c r="AK368" s="1"/>
  <c r="J35"/>
  <c r="AK35" s="1"/>
  <c r="J404"/>
  <c r="AK404" s="1"/>
  <c r="J494"/>
  <c r="AK494" s="1"/>
  <c r="J458"/>
  <c r="AK458" s="1"/>
  <c r="J440"/>
  <c r="AK440" s="1"/>
  <c r="J350"/>
  <c r="AK350" s="1"/>
  <c r="J431"/>
  <c r="AK431" s="1"/>
  <c r="J53"/>
  <c r="AK53" s="1"/>
  <c r="J44"/>
  <c r="AK44" s="1"/>
  <c r="J386"/>
  <c r="AK386" s="1"/>
  <c r="J449"/>
  <c r="AK449" s="1"/>
  <c r="J476"/>
  <c r="AK476" s="1"/>
  <c r="J485"/>
  <c r="AK485" s="1"/>
  <c r="J26"/>
  <c r="AK26" s="1"/>
  <c r="J413"/>
  <c r="AK413" s="1"/>
  <c r="J359"/>
  <c r="AK359" s="1"/>
  <c r="J332"/>
  <c r="AK332" s="1"/>
  <c r="J296"/>
  <c r="AK296" s="1"/>
  <c r="J467"/>
  <c r="AK467" s="1"/>
  <c r="J395"/>
  <c r="AK395" s="1"/>
  <c r="J224"/>
  <c r="AK224" s="1"/>
  <c r="J215"/>
  <c r="AK215" s="1"/>
  <c r="J260"/>
  <c r="AK260" s="1"/>
  <c r="J422"/>
  <c r="AK422" s="1"/>
  <c r="J17"/>
  <c r="AK17" s="1"/>
  <c r="J62"/>
  <c r="AK62" s="1"/>
  <c r="J377"/>
  <c r="AK377" s="1"/>
  <c r="J305"/>
  <c r="AK305" s="1"/>
  <c r="J287"/>
  <c r="AK287" s="1"/>
  <c r="J233"/>
  <c r="AK233" s="1"/>
  <c r="J251"/>
  <c r="AK251" s="1"/>
  <c r="J314"/>
  <c r="AK314" s="1"/>
  <c r="J8"/>
  <c r="AK8" s="1"/>
  <c r="J278"/>
  <c r="AK278" s="1"/>
  <c r="J323"/>
  <c r="AK323" s="1"/>
  <c r="J242"/>
  <c r="AK242" s="1"/>
  <c r="J341"/>
  <c r="AK341" s="1"/>
  <c r="J269"/>
  <c r="AK269" s="1"/>
  <c r="BF416" l="1"/>
  <c r="AU416"/>
  <c r="BF11"/>
  <c r="AU83"/>
  <c r="BF83"/>
  <c r="BH240"/>
  <c r="AW240"/>
  <c r="BH222"/>
  <c r="AW222"/>
  <c r="BH474"/>
  <c r="AW474"/>
  <c r="BH78"/>
  <c r="AW78"/>
  <c r="BG281"/>
  <c r="AV281"/>
  <c r="BG416"/>
  <c r="AV416"/>
  <c r="AV92"/>
  <c r="BG92"/>
  <c r="BG155"/>
  <c r="AU456"/>
  <c r="BF456"/>
  <c r="AU33"/>
  <c r="BF33"/>
  <c r="BC319"/>
  <c r="AR211"/>
  <c r="BC211"/>
  <c r="AR184"/>
  <c r="BC184"/>
  <c r="BC112"/>
  <c r="BB266"/>
  <c r="AF68"/>
  <c r="BB59"/>
  <c r="AQ59"/>
  <c r="AQ419"/>
  <c r="BB419"/>
  <c r="BE389"/>
  <c r="AT389"/>
  <c r="BE146"/>
  <c r="AT146"/>
  <c r="BE398"/>
  <c r="AT47"/>
  <c r="BE47"/>
  <c r="AE245"/>
  <c r="AE326"/>
  <c r="AV341"/>
  <c r="BG341"/>
  <c r="BG8"/>
  <c r="AV8"/>
  <c r="BG287"/>
  <c r="AV287"/>
  <c r="BG17"/>
  <c r="AV17"/>
  <c r="BG224"/>
  <c r="AV224"/>
  <c r="BG332"/>
  <c r="AV332"/>
  <c r="BG485"/>
  <c r="AV485"/>
  <c r="BG44"/>
  <c r="AV44"/>
  <c r="BG440"/>
  <c r="AV440"/>
  <c r="BG35"/>
  <c r="AV35"/>
  <c r="AV161"/>
  <c r="BG161"/>
  <c r="AV89"/>
  <c r="BG89"/>
  <c r="AV116"/>
  <c r="BG116"/>
  <c r="AV188"/>
  <c r="BG188"/>
  <c r="AP167"/>
  <c r="BA167"/>
  <c r="AO167"/>
  <c r="AR167" s="1"/>
  <c r="BA59"/>
  <c r="AO59"/>
  <c r="AP59"/>
  <c r="AP212"/>
  <c r="BA212"/>
  <c r="AO212"/>
  <c r="AU212" s="1"/>
  <c r="BA356"/>
  <c r="AO356"/>
  <c r="AP356" s="1"/>
  <c r="BA50"/>
  <c r="AO50"/>
  <c r="AP50" s="1"/>
  <c r="BA5"/>
  <c r="AO5"/>
  <c r="AP5"/>
  <c r="AU236"/>
  <c r="BF236"/>
  <c r="AU335"/>
  <c r="BF335"/>
  <c r="AU245"/>
  <c r="BF245"/>
  <c r="AU38"/>
  <c r="BF38"/>
  <c r="AU389"/>
  <c r="BF389"/>
  <c r="BF290"/>
  <c r="AU344"/>
  <c r="BF344"/>
  <c r="AU101"/>
  <c r="BF101"/>
  <c r="AU128"/>
  <c r="BF128"/>
  <c r="AU371"/>
  <c r="BF371"/>
  <c r="AU119"/>
  <c r="BF119"/>
  <c r="AU380"/>
  <c r="BF380"/>
  <c r="AU110"/>
  <c r="BF110"/>
  <c r="AU452"/>
  <c r="BF452"/>
  <c r="BH267"/>
  <c r="AW267"/>
  <c r="BH249"/>
  <c r="AW249"/>
  <c r="BH24"/>
  <c r="AW24"/>
  <c r="BH456"/>
  <c r="AW456"/>
  <c r="BH447"/>
  <c r="AW447"/>
  <c r="BH15"/>
  <c r="BH33"/>
  <c r="AW33"/>
  <c r="BH483"/>
  <c r="AW483"/>
  <c r="BH96"/>
  <c r="BH402"/>
  <c r="AW402"/>
  <c r="BH87"/>
  <c r="AW87"/>
  <c r="BH114"/>
  <c r="AW114"/>
  <c r="BH177"/>
  <c r="AW177"/>
  <c r="BG236"/>
  <c r="AV236"/>
  <c r="BG245"/>
  <c r="AV245"/>
  <c r="BG308"/>
  <c r="AV308"/>
  <c r="BG470"/>
  <c r="AV470"/>
  <c r="BG38"/>
  <c r="AV38"/>
  <c r="BG11"/>
  <c r="AV11"/>
  <c r="BG47"/>
  <c r="AV47"/>
  <c r="AV182"/>
  <c r="BG182"/>
  <c r="AV110"/>
  <c r="BG110"/>
  <c r="BG65"/>
  <c r="AV65"/>
  <c r="BG56"/>
  <c r="AV56"/>
  <c r="BG29"/>
  <c r="AV137"/>
  <c r="BG137"/>
  <c r="AV344"/>
  <c r="BG344"/>
  <c r="AU321"/>
  <c r="BF321"/>
  <c r="BF303"/>
  <c r="AU312"/>
  <c r="BF312"/>
  <c r="AU258"/>
  <c r="BF258"/>
  <c r="AU330"/>
  <c r="BF330"/>
  <c r="BF447"/>
  <c r="AU447"/>
  <c r="AU42"/>
  <c r="BF42"/>
  <c r="AU186"/>
  <c r="BF186"/>
  <c r="AU411"/>
  <c r="BF411"/>
  <c r="AU141"/>
  <c r="BF141"/>
  <c r="AU384"/>
  <c r="BF384"/>
  <c r="AU96"/>
  <c r="BF96"/>
  <c r="AU402"/>
  <c r="BF402"/>
  <c r="AU87"/>
  <c r="BF87"/>
  <c r="AR337"/>
  <c r="BC337"/>
  <c r="BC274"/>
  <c r="AR274"/>
  <c r="BC292"/>
  <c r="AR364"/>
  <c r="BC364"/>
  <c r="BC328"/>
  <c r="AR355"/>
  <c r="BC355"/>
  <c r="BC391"/>
  <c r="AR157"/>
  <c r="BC157"/>
  <c r="BC202"/>
  <c r="AR130"/>
  <c r="BC130"/>
  <c r="BC13"/>
  <c r="AR382"/>
  <c r="BC382"/>
  <c r="BC49"/>
  <c r="AR49"/>
  <c r="AF320"/>
  <c r="BB275"/>
  <c r="AQ275"/>
  <c r="AF230"/>
  <c r="BB140"/>
  <c r="AF41"/>
  <c r="BB113"/>
  <c r="BB356"/>
  <c r="AQ356"/>
  <c r="AF203"/>
  <c r="BB77"/>
  <c r="BB410"/>
  <c r="BB464"/>
  <c r="BB365"/>
  <c r="AQ365"/>
  <c r="BB104"/>
  <c r="AQ104"/>
  <c r="BB428"/>
  <c r="AT281"/>
  <c r="BE281"/>
  <c r="BE308"/>
  <c r="AT308"/>
  <c r="BE272"/>
  <c r="AT272"/>
  <c r="BE218"/>
  <c r="AT218"/>
  <c r="AT425"/>
  <c r="BE425"/>
  <c r="AT488"/>
  <c r="BE488"/>
  <c r="BE182"/>
  <c r="AT182"/>
  <c r="AT56"/>
  <c r="BE56"/>
  <c r="BE344"/>
  <c r="AT344"/>
  <c r="AT65"/>
  <c r="BE65"/>
  <c r="BE92"/>
  <c r="AT92"/>
  <c r="BE371"/>
  <c r="AT371"/>
  <c r="BE155"/>
  <c r="AT155"/>
  <c r="AT434"/>
  <c r="BE434"/>
  <c r="AO250"/>
  <c r="BA250"/>
  <c r="AP250"/>
  <c r="BA256"/>
  <c r="AO256"/>
  <c r="AP256" s="1"/>
  <c r="BA301"/>
  <c r="AO301"/>
  <c r="AP301"/>
  <c r="AE236"/>
  <c r="AE335"/>
  <c r="AE317"/>
  <c r="AE389"/>
  <c r="AE443"/>
  <c r="AE290"/>
  <c r="AE407"/>
  <c r="AE191"/>
  <c r="AE29"/>
  <c r="AE146"/>
  <c r="AE398"/>
  <c r="AE173"/>
  <c r="AE200"/>
  <c r="AE20"/>
  <c r="BG240"/>
  <c r="AV240"/>
  <c r="BG249"/>
  <c r="AV249"/>
  <c r="BG276"/>
  <c r="AV276"/>
  <c r="AV357"/>
  <c r="BG357"/>
  <c r="BG447"/>
  <c r="AV447"/>
  <c r="BG429"/>
  <c r="AV429"/>
  <c r="AV393"/>
  <c r="BG393"/>
  <c r="AV366"/>
  <c r="BG366"/>
  <c r="BG204"/>
  <c r="AV132"/>
  <c r="BG132"/>
  <c r="AV402"/>
  <c r="BG402"/>
  <c r="AV87"/>
  <c r="BG87"/>
  <c r="BG159"/>
  <c r="BG492"/>
  <c r="AV492"/>
  <c r="BA447"/>
  <c r="AO447"/>
  <c r="AP447" s="1"/>
  <c r="AP240"/>
  <c r="BA240"/>
  <c r="AO240"/>
  <c r="AW320"/>
  <c r="BH320"/>
  <c r="AW338"/>
  <c r="BH338"/>
  <c r="AW293"/>
  <c r="BH293"/>
  <c r="AW383"/>
  <c r="BH383"/>
  <c r="AW347"/>
  <c r="BH347"/>
  <c r="BH158"/>
  <c r="AW50"/>
  <c r="BH50"/>
  <c r="AW176"/>
  <c r="BH176"/>
  <c r="AW257"/>
  <c r="BH257"/>
  <c r="AW401"/>
  <c r="BH401"/>
  <c r="AW482"/>
  <c r="BH482"/>
  <c r="BH419"/>
  <c r="AW419"/>
  <c r="AW122"/>
  <c r="BH122"/>
  <c r="BA401"/>
  <c r="AO401"/>
  <c r="AR401" s="1"/>
  <c r="BA473"/>
  <c r="AO473"/>
  <c r="AP473"/>
  <c r="BA410"/>
  <c r="AO410"/>
  <c r="AR410" s="1"/>
  <c r="BA23"/>
  <c r="AO23"/>
  <c r="AP23"/>
  <c r="AP86"/>
  <c r="BA86"/>
  <c r="AO86"/>
  <c r="BA383"/>
  <c r="AO383"/>
  <c r="AP383" s="1"/>
  <c r="AR341"/>
  <c r="BC341"/>
  <c r="BC278"/>
  <c r="AR278"/>
  <c r="BC251"/>
  <c r="AR251"/>
  <c r="BC467"/>
  <c r="AR467"/>
  <c r="BC17"/>
  <c r="AR17"/>
  <c r="BC332"/>
  <c r="AR332"/>
  <c r="AR368"/>
  <c r="BC368"/>
  <c r="BC449"/>
  <c r="AR449"/>
  <c r="AR107"/>
  <c r="BC107"/>
  <c r="AR170"/>
  <c r="BC170"/>
  <c r="AR98"/>
  <c r="BC98"/>
  <c r="AR197"/>
  <c r="BC197"/>
  <c r="BC440"/>
  <c r="AR440"/>
  <c r="BC431"/>
  <c r="AR431"/>
  <c r="H435"/>
  <c r="AI435" s="1"/>
  <c r="H426"/>
  <c r="AI426" s="1"/>
  <c r="H489"/>
  <c r="AI489" s="1"/>
  <c r="H471"/>
  <c r="AI471" s="1"/>
  <c r="H399"/>
  <c r="AI399" s="1"/>
  <c r="H408"/>
  <c r="AI408" s="1"/>
  <c r="H165"/>
  <c r="AI165" s="1"/>
  <c r="H210"/>
  <c r="AI210" s="1"/>
  <c r="H192"/>
  <c r="AI192" s="1"/>
  <c r="H255"/>
  <c r="AI255" s="1"/>
  <c r="H183"/>
  <c r="AI183" s="1"/>
  <c r="H138"/>
  <c r="AI138" s="1"/>
  <c r="H48"/>
  <c r="AI48" s="1"/>
  <c r="H21"/>
  <c r="AI21" s="1"/>
  <c r="H93"/>
  <c r="AI93" s="1"/>
  <c r="H120"/>
  <c r="AI120" s="1"/>
  <c r="H57"/>
  <c r="AI57" s="1"/>
  <c r="H12"/>
  <c r="AI12" s="1"/>
  <c r="H381"/>
  <c r="AI381" s="1"/>
  <c r="H111"/>
  <c r="AI111" s="1"/>
  <c r="H291"/>
  <c r="AI291" s="1"/>
  <c r="H363"/>
  <c r="AI363" s="1"/>
  <c r="H444"/>
  <c r="AI444" s="1"/>
  <c r="H75"/>
  <c r="AI75" s="1"/>
  <c r="H390"/>
  <c r="AI390" s="1"/>
  <c r="H39"/>
  <c r="AI39" s="1"/>
  <c r="H84"/>
  <c r="AI84" s="1"/>
  <c r="H345"/>
  <c r="AI345" s="1"/>
  <c r="H372"/>
  <c r="AI372" s="1"/>
  <c r="H417"/>
  <c r="AI417" s="1"/>
  <c r="H174"/>
  <c r="AI174" s="1"/>
  <c r="H201"/>
  <c r="AI201" s="1"/>
  <c r="H30"/>
  <c r="AI30" s="1"/>
  <c r="H480"/>
  <c r="AI480" s="1"/>
  <c r="H462"/>
  <c r="AI462" s="1"/>
  <c r="H147"/>
  <c r="AI147" s="1"/>
  <c r="H102"/>
  <c r="AI102" s="1"/>
  <c r="H219"/>
  <c r="AI219" s="1"/>
  <c r="H453"/>
  <c r="AI453" s="1"/>
  <c r="H354"/>
  <c r="AI354" s="1"/>
  <c r="H129"/>
  <c r="AI129" s="1"/>
  <c r="H66"/>
  <c r="AI66" s="1"/>
  <c r="H156"/>
  <c r="AI156" s="1"/>
  <c r="H327"/>
  <c r="AI327" s="1"/>
  <c r="H3"/>
  <c r="AI3" s="1"/>
  <c r="H309"/>
  <c r="AI309" s="1"/>
  <c r="H228"/>
  <c r="AI228" s="1"/>
  <c r="H300"/>
  <c r="AI300" s="1"/>
  <c r="H336"/>
  <c r="AI336" s="1"/>
  <c r="H246"/>
  <c r="AI246" s="1"/>
  <c r="H273"/>
  <c r="AI273" s="1"/>
  <c r="H318"/>
  <c r="AI318" s="1"/>
  <c r="H264"/>
  <c r="AI264" s="1"/>
  <c r="H282"/>
  <c r="AI282" s="1"/>
  <c r="H237"/>
  <c r="AI237" s="1"/>
  <c r="AQ269"/>
  <c r="BB269"/>
  <c r="AQ278"/>
  <c r="BB278"/>
  <c r="AQ233"/>
  <c r="BB233"/>
  <c r="AQ62"/>
  <c r="BB62"/>
  <c r="AQ377"/>
  <c r="BB377"/>
  <c r="AQ332"/>
  <c r="BB332"/>
  <c r="AQ404"/>
  <c r="BB404"/>
  <c r="AQ80"/>
  <c r="BB80"/>
  <c r="AQ179"/>
  <c r="BB179"/>
  <c r="AQ44"/>
  <c r="BB44"/>
  <c r="AQ206"/>
  <c r="BB206"/>
  <c r="AQ485"/>
  <c r="BB485"/>
  <c r="AQ125"/>
  <c r="BB125"/>
  <c r="AQ440"/>
  <c r="BB440"/>
  <c r="AO214"/>
  <c r="BA214"/>
  <c r="AP214"/>
  <c r="AO277"/>
  <c r="AP277"/>
  <c r="BA277"/>
  <c r="AP49"/>
  <c r="AO49"/>
  <c r="BA49"/>
  <c r="BA463"/>
  <c r="AO463"/>
  <c r="AP463" s="1"/>
  <c r="AP40"/>
  <c r="BA40"/>
  <c r="AO40"/>
  <c r="AP274"/>
  <c r="BA274"/>
  <c r="AO274"/>
  <c r="BA195"/>
  <c r="BA375"/>
  <c r="AP375"/>
  <c r="AO375"/>
  <c r="AP51"/>
  <c r="AO51"/>
  <c r="BA51"/>
  <c r="AP312"/>
  <c r="BA312"/>
  <c r="AO312"/>
  <c r="BH242"/>
  <c r="AW242"/>
  <c r="BH278"/>
  <c r="AW278"/>
  <c r="BH323"/>
  <c r="AW323"/>
  <c r="BH395"/>
  <c r="AW395"/>
  <c r="BH377"/>
  <c r="AW377"/>
  <c r="BH359"/>
  <c r="AW359"/>
  <c r="BH476"/>
  <c r="AW476"/>
  <c r="BH89"/>
  <c r="AW89"/>
  <c r="BH485"/>
  <c r="AW485"/>
  <c r="BH116"/>
  <c r="AW116"/>
  <c r="BH386"/>
  <c r="AW386"/>
  <c r="BH71"/>
  <c r="AW71"/>
  <c r="BH431"/>
  <c r="AW431"/>
  <c r="BH134"/>
  <c r="AW134"/>
  <c r="AU305"/>
  <c r="BF305"/>
  <c r="AU251"/>
  <c r="BF251"/>
  <c r="AU233"/>
  <c r="BF233"/>
  <c r="AU215"/>
  <c r="BF215"/>
  <c r="AU260"/>
  <c r="BF260"/>
  <c r="AU359"/>
  <c r="BF359"/>
  <c r="AU386"/>
  <c r="BF386"/>
  <c r="AU71"/>
  <c r="BF71"/>
  <c r="AU35"/>
  <c r="BF35"/>
  <c r="AU170"/>
  <c r="BF170"/>
  <c r="AU449"/>
  <c r="BF449"/>
  <c r="AU89"/>
  <c r="BF89"/>
  <c r="AU188"/>
  <c r="BF188"/>
  <c r="AU44"/>
  <c r="BF44"/>
  <c r="BA482"/>
  <c r="AO482"/>
  <c r="AP482"/>
  <c r="BA464"/>
  <c r="AO464"/>
  <c r="AR464" s="1"/>
  <c r="AP464"/>
  <c r="AO248"/>
  <c r="BA248"/>
  <c r="AP248"/>
  <c r="BF299"/>
  <c r="BF443"/>
  <c r="AU443"/>
  <c r="AU65"/>
  <c r="BF65"/>
  <c r="AU20"/>
  <c r="BF20"/>
  <c r="BH258"/>
  <c r="AW258"/>
  <c r="BH375"/>
  <c r="AW375"/>
  <c r="BH195"/>
  <c r="AW195"/>
  <c r="BG299"/>
  <c r="BG461"/>
  <c r="AV461"/>
  <c r="BG452"/>
  <c r="AV452"/>
  <c r="AV380"/>
  <c r="BG380"/>
  <c r="AU51"/>
  <c r="BF51"/>
  <c r="BF150"/>
  <c r="BC283"/>
  <c r="AR283"/>
  <c r="BC229"/>
  <c r="BC418"/>
  <c r="AR418"/>
  <c r="BC139"/>
  <c r="BB338"/>
  <c r="AQ338"/>
  <c r="AF491"/>
  <c r="BB401"/>
  <c r="AF437"/>
  <c r="AT416"/>
  <c r="BE416"/>
  <c r="BE173"/>
  <c r="AT173"/>
  <c r="BE20"/>
  <c r="AE281"/>
  <c r="AE488"/>
  <c r="BG269"/>
  <c r="AV269"/>
  <c r="BG278"/>
  <c r="AV278"/>
  <c r="BG233"/>
  <c r="AV233"/>
  <c r="BG62"/>
  <c r="AV62"/>
  <c r="BG215"/>
  <c r="AV215"/>
  <c r="BG296"/>
  <c r="AV296"/>
  <c r="BG26"/>
  <c r="AV26"/>
  <c r="AV386"/>
  <c r="BG386"/>
  <c r="AV350"/>
  <c r="BG350"/>
  <c r="AV404"/>
  <c r="BG404"/>
  <c r="AV179"/>
  <c r="BG179"/>
  <c r="AV107"/>
  <c r="BG107"/>
  <c r="AV98"/>
  <c r="BG98"/>
  <c r="AV170"/>
  <c r="BG170"/>
  <c r="BF2"/>
  <c r="AU308"/>
  <c r="BF308"/>
  <c r="AU272"/>
  <c r="BF272"/>
  <c r="AU470"/>
  <c r="BF470"/>
  <c r="AU218"/>
  <c r="BF218"/>
  <c r="AU254"/>
  <c r="BF254"/>
  <c r="BF434"/>
  <c r="AU434"/>
  <c r="AU137"/>
  <c r="BF137"/>
  <c r="AU164"/>
  <c r="BF164"/>
  <c r="BF407"/>
  <c r="AU155"/>
  <c r="BF155"/>
  <c r="AU479"/>
  <c r="BF479"/>
  <c r="BF146"/>
  <c r="AU47"/>
  <c r="BF47"/>
  <c r="BH321"/>
  <c r="AW321"/>
  <c r="BH285"/>
  <c r="AW285"/>
  <c r="BH276"/>
  <c r="AW276"/>
  <c r="BH213"/>
  <c r="AW213"/>
  <c r="BH42"/>
  <c r="AW42"/>
  <c r="BH393"/>
  <c r="AW393"/>
  <c r="AW420"/>
  <c r="BH420"/>
  <c r="BH384"/>
  <c r="AW384"/>
  <c r="BH132"/>
  <c r="AW132"/>
  <c r="BH465"/>
  <c r="AW465"/>
  <c r="BH123"/>
  <c r="AW123"/>
  <c r="BH150"/>
  <c r="AW150"/>
  <c r="AW438"/>
  <c r="BH438"/>
  <c r="BH69"/>
  <c r="AW69"/>
  <c r="BG2"/>
  <c r="BG227"/>
  <c r="BG263"/>
  <c r="AV263"/>
  <c r="BG218"/>
  <c r="AV218"/>
  <c r="AV353"/>
  <c r="BG353"/>
  <c r="BG290"/>
  <c r="BG254"/>
  <c r="AV254"/>
  <c r="AV200"/>
  <c r="BG200"/>
  <c r="AV128"/>
  <c r="BG128"/>
  <c r="AV209"/>
  <c r="BG209"/>
  <c r="BG434"/>
  <c r="AV434"/>
  <c r="AV398"/>
  <c r="BG398"/>
  <c r="AV119"/>
  <c r="BG119"/>
  <c r="AV191"/>
  <c r="BG191"/>
  <c r="AU240"/>
  <c r="BF240"/>
  <c r="AU276"/>
  <c r="BF276"/>
  <c r="AU249"/>
  <c r="BF249"/>
  <c r="AJ357"/>
  <c r="AU24"/>
  <c r="BF24"/>
  <c r="AU375"/>
  <c r="BF375"/>
  <c r="BF420"/>
  <c r="AU420"/>
  <c r="AU366"/>
  <c r="BF366"/>
  <c r="AJ78"/>
  <c r="AU177"/>
  <c r="BF177"/>
  <c r="AU474"/>
  <c r="BF474"/>
  <c r="AU132"/>
  <c r="BF132"/>
  <c r="AU348"/>
  <c r="BF348"/>
  <c r="AU123"/>
  <c r="BF123"/>
  <c r="BC4"/>
  <c r="AR4"/>
  <c r="BC247"/>
  <c r="AR247"/>
  <c r="BC238"/>
  <c r="AR238"/>
  <c r="BC445"/>
  <c r="BC481"/>
  <c r="AR481"/>
  <c r="BC427"/>
  <c r="BC220"/>
  <c r="BC454"/>
  <c r="AR454"/>
  <c r="BC436"/>
  <c r="AR436"/>
  <c r="BC148"/>
  <c r="BC76"/>
  <c r="BC472"/>
  <c r="AR472"/>
  <c r="BC346"/>
  <c r="BC67"/>
  <c r="K426"/>
  <c r="AL426" s="1"/>
  <c r="K435"/>
  <c r="AL435" s="1"/>
  <c r="K183"/>
  <c r="AL183" s="1"/>
  <c r="K48"/>
  <c r="AL48" s="1"/>
  <c r="K21"/>
  <c r="AL21" s="1"/>
  <c r="K399"/>
  <c r="AL399" s="1"/>
  <c r="K93"/>
  <c r="AL93" s="1"/>
  <c r="K210"/>
  <c r="AL210" s="1"/>
  <c r="K192"/>
  <c r="AL192" s="1"/>
  <c r="K57"/>
  <c r="AL57" s="1"/>
  <c r="K12"/>
  <c r="AL12" s="1"/>
  <c r="K111"/>
  <c r="AL111" s="1"/>
  <c r="K138"/>
  <c r="AL138" s="1"/>
  <c r="K291"/>
  <c r="AL291" s="1"/>
  <c r="K120"/>
  <c r="AL120" s="1"/>
  <c r="K381"/>
  <c r="AL381" s="1"/>
  <c r="K255"/>
  <c r="AL255" s="1"/>
  <c r="K489"/>
  <c r="AL489" s="1"/>
  <c r="K471"/>
  <c r="AL471" s="1"/>
  <c r="K363"/>
  <c r="AL363" s="1"/>
  <c r="K408"/>
  <c r="AL408" s="1"/>
  <c r="K165"/>
  <c r="AL165" s="1"/>
  <c r="K462"/>
  <c r="AL462" s="1"/>
  <c r="K417"/>
  <c r="AL417" s="1"/>
  <c r="K84"/>
  <c r="AL84" s="1"/>
  <c r="K372"/>
  <c r="AL372" s="1"/>
  <c r="K219"/>
  <c r="AL219" s="1"/>
  <c r="K345"/>
  <c r="AL345" s="1"/>
  <c r="K201"/>
  <c r="AL201" s="1"/>
  <c r="K327"/>
  <c r="AL327" s="1"/>
  <c r="K480"/>
  <c r="AL480" s="1"/>
  <c r="K444"/>
  <c r="AL444" s="1"/>
  <c r="K147"/>
  <c r="AL147" s="1"/>
  <c r="K174"/>
  <c r="AL174" s="1"/>
  <c r="K453"/>
  <c r="AL453" s="1"/>
  <c r="K354"/>
  <c r="AL354" s="1"/>
  <c r="K129"/>
  <c r="AL129" s="1"/>
  <c r="K30"/>
  <c r="AL30" s="1"/>
  <c r="K75"/>
  <c r="AL75" s="1"/>
  <c r="K102"/>
  <c r="AL102" s="1"/>
  <c r="K390"/>
  <c r="AL390" s="1"/>
  <c r="K66"/>
  <c r="AL66" s="1"/>
  <c r="K39"/>
  <c r="AL39" s="1"/>
  <c r="K156"/>
  <c r="AL156" s="1"/>
  <c r="K246"/>
  <c r="AL246" s="1"/>
  <c r="K228"/>
  <c r="AL228" s="1"/>
  <c r="K318"/>
  <c r="AL318" s="1"/>
  <c r="K336"/>
  <c r="AL336" s="1"/>
  <c r="K300"/>
  <c r="AL300" s="1"/>
  <c r="K273"/>
  <c r="AL273" s="1"/>
  <c r="K264"/>
  <c r="AL264" s="1"/>
  <c r="K309"/>
  <c r="AL309" s="1"/>
  <c r="K3"/>
  <c r="AL3" s="1"/>
  <c r="K237"/>
  <c r="AL237" s="1"/>
  <c r="K282"/>
  <c r="AL282" s="1"/>
  <c r="BB239"/>
  <c r="AQ239"/>
  <c r="BB284"/>
  <c r="BB248"/>
  <c r="AQ248"/>
  <c r="BB50"/>
  <c r="AQ50"/>
  <c r="BB86"/>
  <c r="AQ86"/>
  <c r="BB23"/>
  <c r="AQ23"/>
  <c r="BB131"/>
  <c r="AQ131"/>
  <c r="BB32"/>
  <c r="AQ32"/>
  <c r="BB176"/>
  <c r="AQ176"/>
  <c r="BB167"/>
  <c r="AQ167"/>
  <c r="BB149"/>
  <c r="BB212"/>
  <c r="AQ212"/>
  <c r="BB473"/>
  <c r="AQ473"/>
  <c r="AF95"/>
  <c r="BE236"/>
  <c r="AT236"/>
  <c r="AT227"/>
  <c r="BE227"/>
  <c r="AT263"/>
  <c r="BE263"/>
  <c r="BE353"/>
  <c r="AT443"/>
  <c r="BE443"/>
  <c r="BE290"/>
  <c r="AT290"/>
  <c r="BE380"/>
  <c r="AT380"/>
  <c r="BE74"/>
  <c r="AT74"/>
  <c r="AT479"/>
  <c r="BE479"/>
  <c r="BE101"/>
  <c r="AT101"/>
  <c r="BE128"/>
  <c r="AT128"/>
  <c r="BE407"/>
  <c r="BE191"/>
  <c r="AT191"/>
  <c r="BE29"/>
  <c r="BA439"/>
  <c r="AO439"/>
  <c r="AP439"/>
  <c r="BA88"/>
  <c r="AO88"/>
  <c r="AP88" s="1"/>
  <c r="BA466"/>
  <c r="AO466"/>
  <c r="AP466"/>
  <c r="AP160"/>
  <c r="BA160"/>
  <c r="AO160"/>
  <c r="AP142"/>
  <c r="BA142"/>
  <c r="AO142"/>
  <c r="BA52"/>
  <c r="AO52"/>
  <c r="AP52"/>
  <c r="BA121"/>
  <c r="AP121"/>
  <c r="AO121"/>
  <c r="BA166"/>
  <c r="AP166"/>
  <c r="AO166"/>
  <c r="AT166" s="1"/>
  <c r="BA103"/>
  <c r="AP103"/>
  <c r="AO103"/>
  <c r="BA427"/>
  <c r="AO427"/>
  <c r="AP427" s="1"/>
  <c r="BA364"/>
  <c r="AP364"/>
  <c r="AO364"/>
  <c r="AE2"/>
  <c r="AE272"/>
  <c r="AE308"/>
  <c r="AE425"/>
  <c r="AE218"/>
  <c r="AE254"/>
  <c r="AE11"/>
  <c r="AE362"/>
  <c r="AE83"/>
  <c r="AE182"/>
  <c r="AE56"/>
  <c r="AE344"/>
  <c r="AE65"/>
  <c r="AE92"/>
  <c r="BG321"/>
  <c r="AV321"/>
  <c r="BG285"/>
  <c r="AV285"/>
  <c r="BG312"/>
  <c r="AV312"/>
  <c r="BG24"/>
  <c r="AV24"/>
  <c r="BG294"/>
  <c r="AV294"/>
  <c r="BG330"/>
  <c r="AV330"/>
  <c r="BG42"/>
  <c r="AV42"/>
  <c r="BG483"/>
  <c r="AV483"/>
  <c r="AV411"/>
  <c r="BG411"/>
  <c r="BG150"/>
  <c r="AV78"/>
  <c r="BG78"/>
  <c r="AV69"/>
  <c r="BG69"/>
  <c r="AV141"/>
  <c r="BG141"/>
  <c r="BG474"/>
  <c r="AV474"/>
  <c r="BA114"/>
  <c r="AO114"/>
  <c r="AT114" s="1"/>
  <c r="AW266"/>
  <c r="BH266"/>
  <c r="BH302"/>
  <c r="AW248"/>
  <c r="BH248"/>
  <c r="AW140"/>
  <c r="BH140"/>
  <c r="AW68"/>
  <c r="BH68"/>
  <c r="AW329"/>
  <c r="BH329"/>
  <c r="AW356"/>
  <c r="BH356"/>
  <c r="AW203"/>
  <c r="BH203"/>
  <c r="AW14"/>
  <c r="BH14"/>
  <c r="AW410"/>
  <c r="BH410"/>
  <c r="AW374"/>
  <c r="BH374"/>
  <c r="AW473"/>
  <c r="BH473"/>
  <c r="AW59"/>
  <c r="BH59"/>
  <c r="BH437"/>
  <c r="AW437"/>
  <c r="AO266"/>
  <c r="AR266" s="1"/>
  <c r="BA266"/>
  <c r="AP266"/>
  <c r="BC287"/>
  <c r="AR287"/>
  <c r="BC323"/>
  <c r="AR323"/>
  <c r="BC314"/>
  <c r="AR314"/>
  <c r="AR377"/>
  <c r="BC377"/>
  <c r="BC62"/>
  <c r="AR62"/>
  <c r="BC26"/>
  <c r="AR26"/>
  <c r="BC485"/>
  <c r="AR485"/>
  <c r="BC458"/>
  <c r="AR458"/>
  <c r="AR179"/>
  <c r="BC179"/>
  <c r="AR188"/>
  <c r="BC188"/>
  <c r="AR116"/>
  <c r="BC116"/>
  <c r="BC44"/>
  <c r="AR44"/>
  <c r="AR386"/>
  <c r="BC386"/>
  <c r="BC53"/>
  <c r="AR53"/>
  <c r="AQ305"/>
  <c r="BB305"/>
  <c r="AQ341"/>
  <c r="BB341"/>
  <c r="AQ251"/>
  <c r="BB251"/>
  <c r="AQ467"/>
  <c r="BB467"/>
  <c r="BB422"/>
  <c r="AQ422"/>
  <c r="BB413"/>
  <c r="AQ413"/>
  <c r="AQ458"/>
  <c r="BB458"/>
  <c r="AQ116"/>
  <c r="BB116"/>
  <c r="AQ386"/>
  <c r="BB386"/>
  <c r="AQ71"/>
  <c r="BB71"/>
  <c r="AQ368"/>
  <c r="BB368"/>
  <c r="AQ98"/>
  <c r="BB98"/>
  <c r="AQ161"/>
  <c r="BB161"/>
  <c r="AQ350"/>
  <c r="BB350"/>
  <c r="AP376"/>
  <c r="BA376"/>
  <c r="AO376"/>
  <c r="BA70"/>
  <c r="AO70"/>
  <c r="AQ70" s="1"/>
  <c r="BA61"/>
  <c r="AO61"/>
  <c r="AP61"/>
  <c r="AP187"/>
  <c r="BA187"/>
  <c r="AO187"/>
  <c r="BA85"/>
  <c r="AP85"/>
  <c r="AO85"/>
  <c r="BA130"/>
  <c r="AP130"/>
  <c r="AO130"/>
  <c r="BA382"/>
  <c r="AP382"/>
  <c r="AO382"/>
  <c r="AV382" s="1"/>
  <c r="BA105"/>
  <c r="AP105"/>
  <c r="AO105"/>
  <c r="BA204"/>
  <c r="AO204"/>
  <c r="AV204" s="1"/>
  <c r="BH8"/>
  <c r="AW8"/>
  <c r="BH287"/>
  <c r="AW287"/>
  <c r="BH314"/>
  <c r="AW314"/>
  <c r="BH260"/>
  <c r="AW260"/>
  <c r="BH467"/>
  <c r="AW467"/>
  <c r="BH296"/>
  <c r="AW296"/>
  <c r="BH26"/>
  <c r="AW26"/>
  <c r="BH125"/>
  <c r="AW125"/>
  <c r="AW440"/>
  <c r="BH440"/>
  <c r="BH152"/>
  <c r="AW152"/>
  <c r="BH458"/>
  <c r="AW458"/>
  <c r="BH107"/>
  <c r="AW107"/>
  <c r="BH449"/>
  <c r="AW449"/>
  <c r="BH170"/>
  <c r="AW170"/>
  <c r="AU314"/>
  <c r="BF314"/>
  <c r="AU8"/>
  <c r="BF8"/>
  <c r="AU278"/>
  <c r="BF278"/>
  <c r="AU467"/>
  <c r="BF467"/>
  <c r="AU377"/>
  <c r="BF377"/>
  <c r="AU26"/>
  <c r="BF26"/>
  <c r="AU494"/>
  <c r="BF494"/>
  <c r="AU107"/>
  <c r="BF107"/>
  <c r="AU476"/>
  <c r="BF476"/>
  <c r="AU206"/>
  <c r="BF206"/>
  <c r="AU485"/>
  <c r="BF485"/>
  <c r="AU125"/>
  <c r="BF125"/>
  <c r="AU404"/>
  <c r="BF404"/>
  <c r="AU80"/>
  <c r="BF80"/>
  <c r="BA221"/>
  <c r="AP158"/>
  <c r="BA158"/>
  <c r="AO158"/>
  <c r="AW158" s="1"/>
  <c r="AP113"/>
  <c r="BA113"/>
  <c r="AO113"/>
  <c r="AR113" s="1"/>
  <c r="AQ308"/>
  <c r="BB308"/>
  <c r="AQ245"/>
  <c r="BB245"/>
  <c r="AQ389"/>
  <c r="BB389"/>
  <c r="AQ353"/>
  <c r="BB353"/>
  <c r="AQ470"/>
  <c r="BB470"/>
  <c r="BG242"/>
  <c r="AV242"/>
  <c r="BG422"/>
  <c r="AV422"/>
  <c r="AV359"/>
  <c r="BG359"/>
  <c r="BG476"/>
  <c r="AV476"/>
  <c r="BG458"/>
  <c r="AV458"/>
  <c r="AV143"/>
  <c r="BG143"/>
  <c r="AV134"/>
  <c r="BG134"/>
  <c r="AU263"/>
  <c r="BF263"/>
  <c r="AU56"/>
  <c r="BF56"/>
  <c r="AU362"/>
  <c r="BF362"/>
  <c r="BH339"/>
  <c r="AW339"/>
  <c r="BH294"/>
  <c r="AW294"/>
  <c r="BH204"/>
  <c r="AW204"/>
  <c r="BH141"/>
  <c r="AW141"/>
  <c r="BG425"/>
  <c r="AV425"/>
  <c r="AV164"/>
  <c r="BG164"/>
  <c r="AV83"/>
  <c r="BG83"/>
  <c r="AU231"/>
  <c r="BF231"/>
  <c r="BF429"/>
  <c r="AU429"/>
  <c r="AU105"/>
  <c r="BF105"/>
  <c r="AJ204"/>
  <c r="AJ195"/>
  <c r="AO195" s="1"/>
  <c r="AR373"/>
  <c r="BC373"/>
  <c r="BC22"/>
  <c r="AR22"/>
  <c r="AR193"/>
  <c r="BC193"/>
  <c r="F426"/>
  <c r="AG426" s="1"/>
  <c r="F435"/>
  <c r="AG435" s="1"/>
  <c r="F489"/>
  <c r="AG489" s="1"/>
  <c r="F381"/>
  <c r="AG381" s="1"/>
  <c r="F291"/>
  <c r="AG291" s="1"/>
  <c r="F21"/>
  <c r="AG21" s="1"/>
  <c r="F471"/>
  <c r="AG471" s="1"/>
  <c r="F57"/>
  <c r="AG57" s="1"/>
  <c r="F363"/>
  <c r="AG363" s="1"/>
  <c r="F408"/>
  <c r="AG408" s="1"/>
  <c r="F165"/>
  <c r="AG165" s="1"/>
  <c r="F255"/>
  <c r="AG255" s="1"/>
  <c r="F183"/>
  <c r="AG183" s="1"/>
  <c r="F399"/>
  <c r="AG399" s="1"/>
  <c r="F93"/>
  <c r="AG93" s="1"/>
  <c r="F210"/>
  <c r="AG210" s="1"/>
  <c r="F192"/>
  <c r="AG192" s="1"/>
  <c r="F111"/>
  <c r="AG111" s="1"/>
  <c r="F138"/>
  <c r="AG138" s="1"/>
  <c r="F48"/>
  <c r="AG48" s="1"/>
  <c r="F120"/>
  <c r="AG120" s="1"/>
  <c r="F12"/>
  <c r="AG12" s="1"/>
  <c r="F462"/>
  <c r="AG462" s="1"/>
  <c r="F147"/>
  <c r="AG147" s="1"/>
  <c r="F174"/>
  <c r="AG174" s="1"/>
  <c r="F219"/>
  <c r="AG219" s="1"/>
  <c r="F354"/>
  <c r="AG354" s="1"/>
  <c r="F129"/>
  <c r="AG129" s="1"/>
  <c r="F66"/>
  <c r="AG66" s="1"/>
  <c r="F327"/>
  <c r="AG327" s="1"/>
  <c r="F444"/>
  <c r="AG444" s="1"/>
  <c r="F75"/>
  <c r="AG75" s="1"/>
  <c r="F102"/>
  <c r="AG102" s="1"/>
  <c r="F390"/>
  <c r="AG390" s="1"/>
  <c r="F39"/>
  <c r="AG39" s="1"/>
  <c r="F156"/>
  <c r="AG156" s="1"/>
  <c r="F84"/>
  <c r="AG84" s="1"/>
  <c r="F480"/>
  <c r="AG480" s="1"/>
  <c r="F372"/>
  <c r="AG372" s="1"/>
  <c r="F417"/>
  <c r="AG417" s="1"/>
  <c r="F453"/>
  <c r="AG453" s="1"/>
  <c r="F345"/>
  <c r="AG345" s="1"/>
  <c r="F201"/>
  <c r="AG201" s="1"/>
  <c r="F30"/>
  <c r="AG30" s="1"/>
  <c r="F309"/>
  <c r="AG309" s="1"/>
  <c r="F228"/>
  <c r="AG228" s="1"/>
  <c r="F336"/>
  <c r="AG336" s="1"/>
  <c r="F300"/>
  <c r="AG300" s="1"/>
  <c r="F273"/>
  <c r="AG273" s="1"/>
  <c r="F264"/>
  <c r="AG264" s="1"/>
  <c r="F3"/>
  <c r="AG3" s="1"/>
  <c r="F246"/>
  <c r="AG246" s="1"/>
  <c r="F318"/>
  <c r="AG318" s="1"/>
  <c r="F282"/>
  <c r="AG282" s="1"/>
  <c r="F237"/>
  <c r="AG237" s="1"/>
  <c r="AF311"/>
  <c r="BB185"/>
  <c r="AQ185"/>
  <c r="BB374"/>
  <c r="AQ374"/>
  <c r="BE335"/>
  <c r="AT335"/>
  <c r="AT470"/>
  <c r="BE470"/>
  <c r="BE200"/>
  <c r="AT200"/>
  <c r="BE119"/>
  <c r="AT119"/>
  <c r="AP106"/>
  <c r="BA106"/>
  <c r="AO106"/>
  <c r="AP358"/>
  <c r="BA358"/>
  <c r="AO358"/>
  <c r="AQ358" s="1"/>
  <c r="AP79"/>
  <c r="BA79"/>
  <c r="AO79"/>
  <c r="AQ79" s="1"/>
  <c r="AP367"/>
  <c r="BA367"/>
  <c r="AO367"/>
  <c r="AP196"/>
  <c r="BA196"/>
  <c r="AO196"/>
  <c r="AP340"/>
  <c r="BA340"/>
  <c r="AO340"/>
  <c r="BA112"/>
  <c r="AP112"/>
  <c r="AO112"/>
  <c r="AR112" s="1"/>
  <c r="BA391"/>
  <c r="AO391"/>
  <c r="AR391" s="1"/>
  <c r="AE38"/>
  <c r="BG323"/>
  <c r="AV323"/>
  <c r="BG251"/>
  <c r="AV251"/>
  <c r="AV377"/>
  <c r="BG377"/>
  <c r="BG260"/>
  <c r="AV260"/>
  <c r="BG467"/>
  <c r="AV467"/>
  <c r="BG413"/>
  <c r="AV413"/>
  <c r="BG449"/>
  <c r="AV449"/>
  <c r="BG431"/>
  <c r="AV431"/>
  <c r="BG494"/>
  <c r="AV494"/>
  <c r="AV197"/>
  <c r="BG197"/>
  <c r="AV125"/>
  <c r="BG125"/>
  <c r="AV80"/>
  <c r="BG80"/>
  <c r="AV152"/>
  <c r="BG152"/>
  <c r="AP104"/>
  <c r="BA104"/>
  <c r="AO104"/>
  <c r="BA419"/>
  <c r="AO419"/>
  <c r="AP419"/>
  <c r="AP176"/>
  <c r="BA176"/>
  <c r="AO176"/>
  <c r="AP131"/>
  <c r="BA131"/>
  <c r="AO131"/>
  <c r="AP347"/>
  <c r="BA347"/>
  <c r="AO347"/>
  <c r="AO275"/>
  <c r="BA275"/>
  <c r="AP275"/>
  <c r="AU281"/>
  <c r="BF281"/>
  <c r="BF227"/>
  <c r="AU317"/>
  <c r="BF317"/>
  <c r="BF425"/>
  <c r="AU425"/>
  <c r="AU326"/>
  <c r="BF326"/>
  <c r="AU461"/>
  <c r="BF461"/>
  <c r="AU488"/>
  <c r="BF488"/>
  <c r="AU173"/>
  <c r="BF173"/>
  <c r="AU200"/>
  <c r="BF200"/>
  <c r="AU209"/>
  <c r="BF209"/>
  <c r="AU191"/>
  <c r="BF191"/>
  <c r="BF29"/>
  <c r="AU182"/>
  <c r="BF182"/>
  <c r="AU398"/>
  <c r="BF398"/>
  <c r="BH6"/>
  <c r="AW6"/>
  <c r="BH312"/>
  <c r="AW312"/>
  <c r="BH231"/>
  <c r="AW231"/>
  <c r="BH51"/>
  <c r="AW51"/>
  <c r="BH357"/>
  <c r="AW357"/>
  <c r="BH330"/>
  <c r="AW330"/>
  <c r="BH60"/>
  <c r="AW60"/>
  <c r="BH492"/>
  <c r="AW492"/>
  <c r="BH168"/>
  <c r="AW168"/>
  <c r="BH348"/>
  <c r="AW348"/>
  <c r="BH159"/>
  <c r="BH186"/>
  <c r="AW186"/>
  <c r="BH411"/>
  <c r="AW411"/>
  <c r="BH105"/>
  <c r="AW105"/>
  <c r="BG317"/>
  <c r="AV317"/>
  <c r="BG272"/>
  <c r="AV272"/>
  <c r="BG326"/>
  <c r="AV326"/>
  <c r="AV389"/>
  <c r="BG389"/>
  <c r="BG443"/>
  <c r="AV443"/>
  <c r="BG488"/>
  <c r="AV488"/>
  <c r="AV371"/>
  <c r="BG371"/>
  <c r="BG146"/>
  <c r="AV74"/>
  <c r="BG74"/>
  <c r="BG479"/>
  <c r="AV479"/>
  <c r="AV362"/>
  <c r="BG362"/>
  <c r="AV101"/>
  <c r="BG101"/>
  <c r="AV173"/>
  <c r="BG173"/>
  <c r="AU267"/>
  <c r="BF267"/>
  <c r="BF6"/>
  <c r="AU285"/>
  <c r="BF285"/>
  <c r="BF294"/>
  <c r="AU213"/>
  <c r="BF213"/>
  <c r="AU15"/>
  <c r="BF15"/>
  <c r="AU60"/>
  <c r="BF60"/>
  <c r="AU222"/>
  <c r="BF222"/>
  <c r="AU114"/>
  <c r="BF114"/>
  <c r="AU483"/>
  <c r="BF483"/>
  <c r="AU69"/>
  <c r="BF69"/>
  <c r="AU168"/>
  <c r="BF168"/>
  <c r="BF438"/>
  <c r="AU438"/>
  <c r="BF159"/>
  <c r="BC265"/>
  <c r="BC301"/>
  <c r="AR301"/>
  <c r="BC310"/>
  <c r="AR310"/>
  <c r="BC58"/>
  <c r="AR58"/>
  <c r="BC400"/>
  <c r="BC256"/>
  <c r="AR256"/>
  <c r="BC409"/>
  <c r="BC463"/>
  <c r="AR463"/>
  <c r="BC490"/>
  <c r="AR490"/>
  <c r="AR166"/>
  <c r="BC166"/>
  <c r="AR94"/>
  <c r="BC94"/>
  <c r="AR103"/>
  <c r="BC103"/>
  <c r="AR121"/>
  <c r="BC121"/>
  <c r="BC31"/>
  <c r="AR31"/>
  <c r="BB5"/>
  <c r="AQ5"/>
  <c r="AF302"/>
  <c r="AF293"/>
  <c r="AO293" s="1"/>
  <c r="BB446"/>
  <c r="BB347"/>
  <c r="AQ347"/>
  <c r="BB158"/>
  <c r="AQ158"/>
  <c r="BB329"/>
  <c r="AF221"/>
  <c r="AF194"/>
  <c r="AO194" s="1"/>
  <c r="AF392"/>
  <c r="BB257"/>
  <c r="AF14"/>
  <c r="AO14" s="1"/>
  <c r="AV14" s="1"/>
  <c r="AF122"/>
  <c r="AT2"/>
  <c r="BE2"/>
  <c r="BE299"/>
  <c r="AT245"/>
  <c r="BE245"/>
  <c r="BE326"/>
  <c r="AT38"/>
  <c r="BE38"/>
  <c r="BE254"/>
  <c r="AT254"/>
  <c r="AT11"/>
  <c r="BE11"/>
  <c r="BE110"/>
  <c r="AT110"/>
  <c r="AT452"/>
  <c r="BE452"/>
  <c r="BE137"/>
  <c r="BE164"/>
  <c r="AT164"/>
  <c r="BE209"/>
  <c r="AT209"/>
  <c r="BE362"/>
  <c r="AT362"/>
  <c r="BE83"/>
  <c r="AT83"/>
  <c r="AO313"/>
  <c r="AP313"/>
  <c r="BA313"/>
  <c r="AP472"/>
  <c r="BA472"/>
  <c r="AO472"/>
  <c r="AP454"/>
  <c r="AO454"/>
  <c r="BA454"/>
  <c r="BA445"/>
  <c r="AO445"/>
  <c r="AP445" s="1"/>
  <c r="BA229"/>
  <c r="AO229"/>
  <c r="AR229" s="1"/>
  <c r="AP229"/>
  <c r="BA265"/>
  <c r="AO265"/>
  <c r="AR265" s="1"/>
  <c r="AP265"/>
  <c r="AE263"/>
  <c r="AE227"/>
  <c r="AE470"/>
  <c r="AE353"/>
  <c r="AE416"/>
  <c r="AE461"/>
  <c r="AE47"/>
  <c r="AE119"/>
  <c r="AE380"/>
  <c r="AE74"/>
  <c r="AE479"/>
  <c r="AE101"/>
  <c r="AE128"/>
  <c r="AV339"/>
  <c r="BG339"/>
  <c r="BG6"/>
  <c r="BG231"/>
  <c r="AV231"/>
  <c r="BG213"/>
  <c r="BG456"/>
  <c r="AV456"/>
  <c r="BG222"/>
  <c r="AV222"/>
  <c r="BG420"/>
  <c r="AV420"/>
  <c r="BG33"/>
  <c r="AV33"/>
  <c r="BG465"/>
  <c r="AV465"/>
  <c r="AV168"/>
  <c r="BG168"/>
  <c r="BG96"/>
  <c r="AV384"/>
  <c r="BG384"/>
  <c r="AV123"/>
  <c r="BG123"/>
  <c r="AV195"/>
  <c r="BG195"/>
  <c r="AP15"/>
  <c r="AO15"/>
  <c r="AW15" s="1"/>
  <c r="BA15"/>
  <c r="AW284"/>
  <c r="BH284"/>
  <c r="AW275"/>
  <c r="BH275"/>
  <c r="AW311"/>
  <c r="BH311"/>
  <c r="AW23"/>
  <c r="BH23"/>
  <c r="AW86"/>
  <c r="BH86"/>
  <c r="AW113"/>
  <c r="BH113"/>
  <c r="AW131"/>
  <c r="BH131"/>
  <c r="BH32"/>
  <c r="AW464"/>
  <c r="BH464"/>
  <c r="AW167"/>
  <c r="BH167"/>
  <c r="AW149"/>
  <c r="BH149"/>
  <c r="AW365"/>
  <c r="BH365"/>
  <c r="AW104"/>
  <c r="BH104"/>
  <c r="BH428"/>
  <c r="AW428"/>
  <c r="BA77"/>
  <c r="AO77"/>
  <c r="AR77" s="1"/>
  <c r="AP374"/>
  <c r="BA374"/>
  <c r="AO374"/>
  <c r="AP149"/>
  <c r="BA149"/>
  <c r="AO149"/>
  <c r="AP185"/>
  <c r="BA185"/>
  <c r="AO185"/>
  <c r="AR185" s="1"/>
  <c r="BA140"/>
  <c r="AO140"/>
  <c r="AR140" s="1"/>
  <c r="AP338"/>
  <c r="BA338"/>
  <c r="AO338"/>
  <c r="BC8"/>
  <c r="AR8"/>
  <c r="BC233"/>
  <c r="AR233"/>
  <c r="BC269"/>
  <c r="AR269"/>
  <c r="AR395"/>
  <c r="BC395"/>
  <c r="BC215"/>
  <c r="AR215"/>
  <c r="BC296"/>
  <c r="AR296"/>
  <c r="BC413"/>
  <c r="AR413"/>
  <c r="AR89"/>
  <c r="BC89"/>
  <c r="BC35"/>
  <c r="AR35"/>
  <c r="AR206"/>
  <c r="BC206"/>
  <c r="AR134"/>
  <c r="BC134"/>
  <c r="AR404"/>
  <c r="BC404"/>
  <c r="BC476"/>
  <c r="AR476"/>
  <c r="AR71"/>
  <c r="BC71"/>
  <c r="AQ287"/>
  <c r="BB287"/>
  <c r="AQ323"/>
  <c r="BB323"/>
  <c r="AQ314"/>
  <c r="BB314"/>
  <c r="AQ395"/>
  <c r="BB395"/>
  <c r="AQ17"/>
  <c r="BB17"/>
  <c r="AQ26"/>
  <c r="BB26"/>
  <c r="AQ359"/>
  <c r="BB359"/>
  <c r="AQ152"/>
  <c r="BB152"/>
  <c r="AQ494"/>
  <c r="BB494"/>
  <c r="AQ107"/>
  <c r="BB107"/>
  <c r="AQ53"/>
  <c r="BB53"/>
  <c r="AQ134"/>
  <c r="BB134"/>
  <c r="AQ197"/>
  <c r="BB197"/>
  <c r="BB431"/>
  <c r="AQ431"/>
  <c r="AO223"/>
  <c r="BA223"/>
  <c r="AP223"/>
  <c r="AO241"/>
  <c r="AP241"/>
  <c r="BA241"/>
  <c r="AP436"/>
  <c r="BA436"/>
  <c r="AO436"/>
  <c r="AP22"/>
  <c r="AO22"/>
  <c r="BA22"/>
  <c r="AP328"/>
  <c r="BA328"/>
  <c r="AO328"/>
  <c r="AT328" s="1"/>
  <c r="BA247"/>
  <c r="AO247"/>
  <c r="AP247"/>
  <c r="BA283"/>
  <c r="AO283"/>
  <c r="AV283" s="1"/>
  <c r="AP283"/>
  <c r="BA366"/>
  <c r="AP366"/>
  <c r="AO366"/>
  <c r="AP474"/>
  <c r="BA474"/>
  <c r="AO474"/>
  <c r="BA357"/>
  <c r="AP357"/>
  <c r="AO357"/>
  <c r="AO257"/>
  <c r="AR257" s="1"/>
  <c r="BA257"/>
  <c r="BA293"/>
  <c r="AO239"/>
  <c r="BA239"/>
  <c r="AP239"/>
  <c r="BB281"/>
  <c r="BB227"/>
  <c r="BB263"/>
  <c r="BB326"/>
  <c r="BB416"/>
  <c r="AQ416"/>
  <c r="AQ488"/>
  <c r="BB488"/>
  <c r="BB380"/>
  <c r="BG314"/>
  <c r="AV314"/>
  <c r="BG305"/>
  <c r="AV305"/>
  <c r="AV395"/>
  <c r="BG395"/>
  <c r="BG53"/>
  <c r="AV53"/>
  <c r="AV368"/>
  <c r="BG368"/>
  <c r="AV71"/>
  <c r="BG71"/>
  <c r="AV206"/>
  <c r="BG206"/>
  <c r="AO329"/>
  <c r="AQ329" s="1"/>
  <c r="BA329"/>
  <c r="AU353"/>
  <c r="BF353"/>
  <c r="AU92"/>
  <c r="BF92"/>
  <c r="AU74"/>
  <c r="BF74"/>
  <c r="BH303"/>
  <c r="BH429"/>
  <c r="AW429"/>
  <c r="BH366"/>
  <c r="AW366"/>
  <c r="AV335"/>
  <c r="BG335"/>
  <c r="AV407"/>
  <c r="BG407"/>
  <c r="BG20"/>
  <c r="AV20"/>
  <c r="AU339"/>
  <c r="BF339"/>
  <c r="AU393"/>
  <c r="BF393"/>
  <c r="AU492"/>
  <c r="BF492"/>
  <c r="AU465"/>
  <c r="BF465"/>
  <c r="BC40"/>
  <c r="AR40"/>
  <c r="AR85"/>
  <c r="BC85"/>
  <c r="AR175"/>
  <c r="BC175"/>
  <c r="BB383"/>
  <c r="AQ383"/>
  <c r="AF455"/>
  <c r="BB482"/>
  <c r="AQ482"/>
  <c r="AT317"/>
  <c r="BE317"/>
  <c r="AT461"/>
  <c r="BE461"/>
  <c r="AE299"/>
  <c r="AE371"/>
  <c r="AE155"/>
  <c r="AE434"/>
  <c r="AE110"/>
  <c r="AE452"/>
  <c r="AE137"/>
  <c r="AE164"/>
  <c r="AE209"/>
  <c r="BG267"/>
  <c r="AV267"/>
  <c r="BG303"/>
  <c r="AV303"/>
  <c r="BG51"/>
  <c r="AV51"/>
  <c r="BG258"/>
  <c r="AV258"/>
  <c r="BG15"/>
  <c r="AV15"/>
  <c r="BG60"/>
  <c r="AV60"/>
  <c r="AV375"/>
  <c r="BG375"/>
  <c r="BG438"/>
  <c r="AV438"/>
  <c r="AV186"/>
  <c r="BG186"/>
  <c r="AV114"/>
  <c r="BG114"/>
  <c r="BG348"/>
  <c r="AV105"/>
  <c r="BG105"/>
  <c r="AV177"/>
  <c r="BG177"/>
  <c r="BA141"/>
  <c r="AP141"/>
  <c r="AO141"/>
  <c r="AT141" s="1"/>
  <c r="BA87"/>
  <c r="AP87"/>
  <c r="AO87"/>
  <c r="AW5"/>
  <c r="BH5"/>
  <c r="AW239"/>
  <c r="BH239"/>
  <c r="AW230"/>
  <c r="BH230"/>
  <c r="BH446"/>
  <c r="AW446"/>
  <c r="AW491"/>
  <c r="BH491"/>
  <c r="AW455"/>
  <c r="BH455"/>
  <c r="AW41"/>
  <c r="BH41"/>
  <c r="AW185"/>
  <c r="BH185"/>
  <c r="AW77"/>
  <c r="BH77"/>
  <c r="AW194"/>
  <c r="BH194"/>
  <c r="AW392"/>
  <c r="BH392"/>
  <c r="BH212"/>
  <c r="AW212"/>
  <c r="AW221"/>
  <c r="BH221"/>
  <c r="AW95"/>
  <c r="BH95"/>
  <c r="AO284"/>
  <c r="AR284" s="1"/>
  <c r="BA284"/>
  <c r="BC242"/>
  <c r="AR242"/>
  <c r="BC305"/>
  <c r="AR305"/>
  <c r="BC224"/>
  <c r="AR224"/>
  <c r="BC260"/>
  <c r="AR260"/>
  <c r="BC422"/>
  <c r="AR422"/>
  <c r="AR359"/>
  <c r="BC359"/>
  <c r="AR161"/>
  <c r="BC161"/>
  <c r="AR350"/>
  <c r="BC350"/>
  <c r="BC494"/>
  <c r="AR494"/>
  <c r="AR152"/>
  <c r="BC152"/>
  <c r="AR80"/>
  <c r="BC80"/>
  <c r="AR125"/>
  <c r="BC125"/>
  <c r="AR143"/>
  <c r="BC143"/>
  <c r="AQ242"/>
  <c r="BB242"/>
  <c r="AQ8"/>
  <c r="BB8"/>
  <c r="AQ260"/>
  <c r="BB260"/>
  <c r="AQ224"/>
  <c r="BB224"/>
  <c r="AQ215"/>
  <c r="BB215"/>
  <c r="AQ296"/>
  <c r="BB296"/>
  <c r="AQ188"/>
  <c r="BB188"/>
  <c r="AQ35"/>
  <c r="BB35"/>
  <c r="AQ143"/>
  <c r="BB143"/>
  <c r="AQ476"/>
  <c r="BB476"/>
  <c r="AQ170"/>
  <c r="BB170"/>
  <c r="AQ449"/>
  <c r="BB449"/>
  <c r="AQ89"/>
  <c r="BB89"/>
  <c r="BA448"/>
  <c r="AO448"/>
  <c r="AP448" s="1"/>
  <c r="BA43"/>
  <c r="AO43"/>
  <c r="AP43"/>
  <c r="AP115"/>
  <c r="BA115"/>
  <c r="AO115"/>
  <c r="BA403"/>
  <c r="AO403"/>
  <c r="AQ403" s="1"/>
  <c r="BA16"/>
  <c r="AO16"/>
  <c r="AP16"/>
  <c r="BA346"/>
  <c r="AP346"/>
  <c r="AO346"/>
  <c r="AR346" s="1"/>
  <c r="BA76"/>
  <c r="AP76"/>
  <c r="AO76"/>
  <c r="AR76" s="1"/>
  <c r="D98"/>
  <c r="D134"/>
  <c r="D170"/>
  <c r="D206"/>
  <c r="D368"/>
  <c r="D449"/>
  <c r="D494"/>
  <c r="D53"/>
  <c r="D431"/>
  <c r="D71"/>
  <c r="D107"/>
  <c r="D143"/>
  <c r="D179"/>
  <c r="D386"/>
  <c r="D458"/>
  <c r="D44"/>
  <c r="D80"/>
  <c r="D116"/>
  <c r="D152"/>
  <c r="D188"/>
  <c r="D440"/>
  <c r="D404"/>
  <c r="D485"/>
  <c r="D350"/>
  <c r="D35"/>
  <c r="D89"/>
  <c r="D125"/>
  <c r="D161"/>
  <c r="D197"/>
  <c r="D476"/>
  <c r="D332"/>
  <c r="D26"/>
  <c r="D413"/>
  <c r="D296"/>
  <c r="D359"/>
  <c r="D62"/>
  <c r="D377"/>
  <c r="D467"/>
  <c r="D260"/>
  <c r="D422"/>
  <c r="D395"/>
  <c r="D17"/>
  <c r="D215"/>
  <c r="D224"/>
  <c r="D242"/>
  <c r="D341"/>
  <c r="D287"/>
  <c r="D269"/>
  <c r="D251"/>
  <c r="D305"/>
  <c r="D314"/>
  <c r="D233"/>
  <c r="D278"/>
  <c r="D8"/>
  <c r="D323"/>
  <c r="BA78"/>
  <c r="AO78"/>
  <c r="AP78" s="1"/>
  <c r="AP492"/>
  <c r="BA492"/>
  <c r="AO492"/>
  <c r="BH251"/>
  <c r="AW251"/>
  <c r="BH305"/>
  <c r="AW305"/>
  <c r="BH341"/>
  <c r="AW341"/>
  <c r="AW422"/>
  <c r="BH422"/>
  <c r="BH215"/>
  <c r="AW215"/>
  <c r="BH413"/>
  <c r="AW413"/>
  <c r="BH197"/>
  <c r="AW197"/>
  <c r="BH35"/>
  <c r="AW35"/>
  <c r="BH404"/>
  <c r="AW404"/>
  <c r="BH80"/>
  <c r="AW80"/>
  <c r="BH179"/>
  <c r="AW179"/>
  <c r="BH53"/>
  <c r="AW53"/>
  <c r="BH368"/>
  <c r="AW368"/>
  <c r="BH98"/>
  <c r="AW98"/>
  <c r="AU269"/>
  <c r="BF269"/>
  <c r="AU242"/>
  <c r="BF242"/>
  <c r="AU395"/>
  <c r="BF395"/>
  <c r="AU224"/>
  <c r="BF224"/>
  <c r="AU62"/>
  <c r="BF62"/>
  <c r="BF413"/>
  <c r="AU413"/>
  <c r="AU179"/>
  <c r="BF179"/>
  <c r="AU53"/>
  <c r="BF53"/>
  <c r="AU431"/>
  <c r="BF431"/>
  <c r="AU134"/>
  <c r="BF134"/>
  <c r="AU197"/>
  <c r="BF197"/>
  <c r="AU350"/>
  <c r="BF350"/>
  <c r="AU152"/>
  <c r="BF152"/>
  <c r="AO302"/>
  <c r="AW302" s="1"/>
  <c r="BA302"/>
  <c r="AP302"/>
  <c r="AQ236"/>
  <c r="BB236"/>
  <c r="AQ317"/>
  <c r="BB317"/>
  <c r="BB335"/>
  <c r="BB443"/>
  <c r="BB425"/>
  <c r="AQ425"/>
  <c r="BB461"/>
  <c r="AQ479"/>
  <c r="BB479"/>
  <c r="BB110"/>
  <c r="AQ344"/>
  <c r="BB344"/>
  <c r="AQ101"/>
  <c r="BB101"/>
  <c r="BB74"/>
  <c r="AQ452"/>
  <c r="BB452"/>
  <c r="AQ200"/>
  <c r="BB200"/>
  <c r="AQ65"/>
  <c r="BB65"/>
  <c r="BB407"/>
  <c r="AQ155"/>
  <c r="BB155"/>
  <c r="BB47"/>
  <c r="BH4"/>
  <c r="AW4"/>
  <c r="BH229"/>
  <c r="AW229"/>
  <c r="BH58"/>
  <c r="AW58"/>
  <c r="BH328"/>
  <c r="AW328"/>
  <c r="BH445"/>
  <c r="AW445"/>
  <c r="BH427"/>
  <c r="AW427"/>
  <c r="BH22"/>
  <c r="AW22"/>
  <c r="BH184"/>
  <c r="AW184"/>
  <c r="BH175"/>
  <c r="AW175"/>
  <c r="BH31"/>
  <c r="AW31"/>
  <c r="BH346"/>
  <c r="AW346"/>
  <c r="BH130"/>
  <c r="AW130"/>
  <c r="BH193"/>
  <c r="AW193"/>
  <c r="BC308"/>
  <c r="AR308"/>
  <c r="BC272"/>
  <c r="AR272"/>
  <c r="BC353"/>
  <c r="BC326"/>
  <c r="BC470"/>
  <c r="AR470"/>
  <c r="BC11"/>
  <c r="AR11"/>
  <c r="AR92"/>
  <c r="BC92"/>
  <c r="BC29"/>
  <c r="AR29"/>
  <c r="BC47"/>
  <c r="AR128"/>
  <c r="BC128"/>
  <c r="AR155"/>
  <c r="BC155"/>
  <c r="AR83"/>
  <c r="BC83"/>
  <c r="AR371"/>
  <c r="BC371"/>
  <c r="BB4"/>
  <c r="AQ265"/>
  <c r="BB265"/>
  <c r="AQ310"/>
  <c r="BB310"/>
  <c r="BB400"/>
  <c r="AQ481"/>
  <c r="BB481"/>
  <c r="AQ364"/>
  <c r="BB364"/>
  <c r="BB418"/>
  <c r="AQ418"/>
  <c r="AQ463"/>
  <c r="BB463"/>
  <c r="BB139"/>
  <c r="BB436"/>
  <c r="AQ436"/>
  <c r="AQ130"/>
  <c r="BB130"/>
  <c r="AQ157"/>
  <c r="BB157"/>
  <c r="AQ454"/>
  <c r="BB454"/>
  <c r="AQ112"/>
  <c r="BB112"/>
  <c r="J435"/>
  <c r="AK435" s="1"/>
  <c r="J426"/>
  <c r="AK426" s="1"/>
  <c r="J111"/>
  <c r="AK111" s="1"/>
  <c r="J138"/>
  <c r="AK138" s="1"/>
  <c r="J48"/>
  <c r="AK48" s="1"/>
  <c r="J120"/>
  <c r="AK120" s="1"/>
  <c r="J12"/>
  <c r="AK12" s="1"/>
  <c r="J489"/>
  <c r="AK489" s="1"/>
  <c r="J381"/>
  <c r="AK381" s="1"/>
  <c r="J291"/>
  <c r="AK291" s="1"/>
  <c r="J21"/>
  <c r="AK21" s="1"/>
  <c r="J471"/>
  <c r="AK471" s="1"/>
  <c r="J57"/>
  <c r="AK57" s="1"/>
  <c r="J363"/>
  <c r="AK363" s="1"/>
  <c r="J408"/>
  <c r="AK408" s="1"/>
  <c r="J165"/>
  <c r="AK165" s="1"/>
  <c r="J255"/>
  <c r="AK255" s="1"/>
  <c r="J183"/>
  <c r="AK183" s="1"/>
  <c r="J399"/>
  <c r="AK399" s="1"/>
  <c r="J93"/>
  <c r="AK93" s="1"/>
  <c r="J210"/>
  <c r="AK210" s="1"/>
  <c r="J192"/>
  <c r="AK192" s="1"/>
  <c r="J480"/>
  <c r="AK480" s="1"/>
  <c r="J372"/>
  <c r="AK372" s="1"/>
  <c r="J453"/>
  <c r="AK453" s="1"/>
  <c r="J345"/>
  <c r="AK345" s="1"/>
  <c r="J201"/>
  <c r="AK201" s="1"/>
  <c r="J30"/>
  <c r="AK30" s="1"/>
  <c r="J462"/>
  <c r="AK462" s="1"/>
  <c r="J147"/>
  <c r="AK147" s="1"/>
  <c r="J417"/>
  <c r="AK417" s="1"/>
  <c r="J174"/>
  <c r="AK174" s="1"/>
  <c r="J219"/>
  <c r="AK219" s="1"/>
  <c r="J354"/>
  <c r="AK354" s="1"/>
  <c r="J129"/>
  <c r="AK129" s="1"/>
  <c r="J66"/>
  <c r="AK66" s="1"/>
  <c r="J327"/>
  <c r="AK327" s="1"/>
  <c r="J75"/>
  <c r="AK75" s="1"/>
  <c r="J102"/>
  <c r="AK102" s="1"/>
  <c r="J390"/>
  <c r="AK390" s="1"/>
  <c r="J39"/>
  <c r="AK39" s="1"/>
  <c r="J156"/>
  <c r="AK156" s="1"/>
  <c r="J444"/>
  <c r="AK444" s="1"/>
  <c r="J84"/>
  <c r="AK84" s="1"/>
  <c r="J246"/>
  <c r="AK246" s="1"/>
  <c r="J318"/>
  <c r="AK318" s="1"/>
  <c r="J309"/>
  <c r="AK309" s="1"/>
  <c r="J228"/>
  <c r="AK228" s="1"/>
  <c r="J336"/>
  <c r="AK336" s="1"/>
  <c r="J300"/>
  <c r="AK300" s="1"/>
  <c r="J3"/>
  <c r="AK3" s="1"/>
  <c r="J273"/>
  <c r="AK273" s="1"/>
  <c r="J264"/>
  <c r="AK264" s="1"/>
  <c r="J282"/>
  <c r="AK282" s="1"/>
  <c r="J237"/>
  <c r="AK237" s="1"/>
  <c r="AQ321"/>
  <c r="BB321"/>
  <c r="AQ249"/>
  <c r="BB249"/>
  <c r="BB258"/>
  <c r="AQ456"/>
  <c r="BB456"/>
  <c r="AQ33"/>
  <c r="BB33"/>
  <c r="BB420"/>
  <c r="AQ420"/>
  <c r="AQ60"/>
  <c r="BB60"/>
  <c r="BB195"/>
  <c r="AQ366"/>
  <c r="BB366"/>
  <c r="BB78"/>
  <c r="AQ483"/>
  <c r="BB483"/>
  <c r="BB69"/>
  <c r="BB168"/>
  <c r="BE239"/>
  <c r="AT239"/>
  <c r="AT248"/>
  <c r="BE248"/>
  <c r="BE275"/>
  <c r="AT275"/>
  <c r="AT86"/>
  <c r="BE86"/>
  <c r="AT158"/>
  <c r="BE158"/>
  <c r="BE293"/>
  <c r="BE32"/>
  <c r="AT32"/>
  <c r="BE203"/>
  <c r="BE482"/>
  <c r="AT482"/>
  <c r="BE221"/>
  <c r="AT221"/>
  <c r="AT104"/>
  <c r="BE104"/>
  <c r="BE419"/>
  <c r="AT419"/>
  <c r="AT194"/>
  <c r="BE194"/>
  <c r="BE437"/>
  <c r="AT437"/>
  <c r="BB309"/>
  <c r="AQ309"/>
  <c r="BB336"/>
  <c r="AQ336"/>
  <c r="BB156"/>
  <c r="AQ156"/>
  <c r="BB75"/>
  <c r="BB174"/>
  <c r="AQ174"/>
  <c r="BB30"/>
  <c r="AQ30"/>
  <c r="BB372"/>
  <c r="AQ372"/>
  <c r="BB84"/>
  <c r="AQ84"/>
  <c r="BB363"/>
  <c r="AQ363"/>
  <c r="BB381"/>
  <c r="AQ381"/>
  <c r="BB120"/>
  <c r="BB192"/>
  <c r="AQ192"/>
  <c r="BB291"/>
  <c r="AP205"/>
  <c r="BA205"/>
  <c r="AO205"/>
  <c r="BA34"/>
  <c r="AO34"/>
  <c r="AP34"/>
  <c r="AP394"/>
  <c r="BA394"/>
  <c r="AO394"/>
  <c r="AP97"/>
  <c r="BA97"/>
  <c r="AO97"/>
  <c r="AP124"/>
  <c r="BA124"/>
  <c r="AO124"/>
  <c r="BA94"/>
  <c r="AO94"/>
  <c r="AP94" s="1"/>
  <c r="BA184"/>
  <c r="AO184"/>
  <c r="AP184" s="1"/>
  <c r="BA409"/>
  <c r="AP409"/>
  <c r="AO409"/>
  <c r="AT409" s="1"/>
  <c r="BA400"/>
  <c r="AO400"/>
  <c r="AT400" s="1"/>
  <c r="BH236"/>
  <c r="AW236"/>
  <c r="BH317"/>
  <c r="AW317"/>
  <c r="BH335"/>
  <c r="AW335"/>
  <c r="BH326"/>
  <c r="AW326"/>
  <c r="BH425"/>
  <c r="AW425"/>
  <c r="BH254"/>
  <c r="AW254"/>
  <c r="BH11"/>
  <c r="AW11"/>
  <c r="BH47"/>
  <c r="AW47"/>
  <c r="BH119"/>
  <c r="AW119"/>
  <c r="BH182"/>
  <c r="AW182"/>
  <c r="BH56"/>
  <c r="AW56"/>
  <c r="BH344"/>
  <c r="AW344"/>
  <c r="BH65"/>
  <c r="AW65"/>
  <c r="BH92"/>
  <c r="AW92"/>
  <c r="AR339"/>
  <c r="BC339"/>
  <c r="BC303"/>
  <c r="AR303"/>
  <c r="BC249"/>
  <c r="AR249"/>
  <c r="BC213"/>
  <c r="AR213"/>
  <c r="BC24"/>
  <c r="AR24"/>
  <c r="BC42"/>
  <c r="AR42"/>
  <c r="BC330"/>
  <c r="BC474"/>
  <c r="AR474"/>
  <c r="AR141"/>
  <c r="BC141"/>
  <c r="BC69"/>
  <c r="BC186"/>
  <c r="AR204"/>
  <c r="BC204"/>
  <c r="AR366"/>
  <c r="BC366"/>
  <c r="BC348"/>
  <c r="BA411"/>
  <c r="AP411"/>
  <c r="AO411"/>
  <c r="AT411" s="1"/>
  <c r="BA159"/>
  <c r="AP159"/>
  <c r="AO159"/>
  <c r="AU159" s="1"/>
  <c r="BA168"/>
  <c r="AO168"/>
  <c r="AQ168" s="1"/>
  <c r="BA285"/>
  <c r="AO285"/>
  <c r="AP285"/>
  <c r="AP483"/>
  <c r="BA483"/>
  <c r="AO483"/>
  <c r="BA303"/>
  <c r="AO303"/>
  <c r="AT303" s="1"/>
  <c r="AP303"/>
  <c r="AO320"/>
  <c r="AR320" s="1"/>
  <c r="BA320"/>
  <c r="AV239"/>
  <c r="BG239"/>
  <c r="BG311"/>
  <c r="BG248"/>
  <c r="AV248"/>
  <c r="BG203"/>
  <c r="BG383"/>
  <c r="AV383"/>
  <c r="BG68"/>
  <c r="AV68"/>
  <c r="AV446"/>
  <c r="BG446"/>
  <c r="BG356"/>
  <c r="AV356"/>
  <c r="BG122"/>
  <c r="AV122"/>
  <c r="AV59"/>
  <c r="BG59"/>
  <c r="BG401"/>
  <c r="AV401"/>
  <c r="BG374"/>
  <c r="AV374"/>
  <c r="AV482"/>
  <c r="BG482"/>
  <c r="AV437"/>
  <c r="BG437"/>
  <c r="D426"/>
  <c r="D435"/>
  <c r="D183"/>
  <c r="D363"/>
  <c r="D93"/>
  <c r="D111"/>
  <c r="D399"/>
  <c r="D210"/>
  <c r="D192"/>
  <c r="D138"/>
  <c r="D48"/>
  <c r="D291"/>
  <c r="D120"/>
  <c r="D12"/>
  <c r="D489"/>
  <c r="D381"/>
  <c r="D21"/>
  <c r="D471"/>
  <c r="D408"/>
  <c r="D165"/>
  <c r="D255"/>
  <c r="D57"/>
  <c r="D417"/>
  <c r="D102"/>
  <c r="D30"/>
  <c r="D156"/>
  <c r="D372"/>
  <c r="D201"/>
  <c r="D66"/>
  <c r="D39"/>
  <c r="D84"/>
  <c r="D480"/>
  <c r="D444"/>
  <c r="D462"/>
  <c r="D147"/>
  <c r="D219"/>
  <c r="D453"/>
  <c r="D345"/>
  <c r="D354"/>
  <c r="D129"/>
  <c r="D327"/>
  <c r="D75"/>
  <c r="D174"/>
  <c r="D390"/>
  <c r="D273"/>
  <c r="D246"/>
  <c r="D228"/>
  <c r="D318"/>
  <c r="D3"/>
  <c r="D300"/>
  <c r="D309"/>
  <c r="D264"/>
  <c r="D336"/>
  <c r="D282"/>
  <c r="D237"/>
  <c r="AO331"/>
  <c r="BA331"/>
  <c r="AP331"/>
  <c r="AO295"/>
  <c r="BA295"/>
  <c r="AP295"/>
  <c r="AO286"/>
  <c r="BA286"/>
  <c r="AP286"/>
  <c r="AP58"/>
  <c r="AO58"/>
  <c r="BA58"/>
  <c r="BA319"/>
  <c r="AO319"/>
  <c r="AR319" s="1"/>
  <c r="AP319"/>
  <c r="AU283"/>
  <c r="BF283"/>
  <c r="AU265"/>
  <c r="BF265"/>
  <c r="AU274"/>
  <c r="BF274"/>
  <c r="AU481"/>
  <c r="BF481"/>
  <c r="AU58"/>
  <c r="BF58"/>
  <c r="AU328"/>
  <c r="BF328"/>
  <c r="AU355"/>
  <c r="BF355"/>
  <c r="AU427"/>
  <c r="BF427"/>
  <c r="AU346"/>
  <c r="BF346"/>
  <c r="AU130"/>
  <c r="BF130"/>
  <c r="AU193"/>
  <c r="BF193"/>
  <c r="BF31"/>
  <c r="AU112"/>
  <c r="BF112"/>
  <c r="AU139"/>
  <c r="BF139"/>
  <c r="AP222"/>
  <c r="BA222"/>
  <c r="AO222"/>
  <c r="BA321"/>
  <c r="AO321"/>
  <c r="AP321"/>
  <c r="AP60"/>
  <c r="AO60"/>
  <c r="BA60"/>
  <c r="AQ92"/>
  <c r="BB92"/>
  <c r="BB434"/>
  <c r="AQ434"/>
  <c r="AQ191"/>
  <c r="BB191"/>
  <c r="AQ20"/>
  <c r="BB20"/>
  <c r="BH319"/>
  <c r="AW319"/>
  <c r="BH274"/>
  <c r="AW274"/>
  <c r="BH247"/>
  <c r="AW247"/>
  <c r="BH400"/>
  <c r="AW400"/>
  <c r="BH481"/>
  <c r="AW481"/>
  <c r="BH409"/>
  <c r="AW409"/>
  <c r="BH220"/>
  <c r="AW220"/>
  <c r="BH49"/>
  <c r="AW49"/>
  <c r="BH76"/>
  <c r="AW76"/>
  <c r="BH382"/>
  <c r="AW382"/>
  <c r="AW436"/>
  <c r="BH436"/>
  <c r="BH166"/>
  <c r="AW166"/>
  <c r="BH472"/>
  <c r="AW472"/>
  <c r="BH85"/>
  <c r="AW85"/>
  <c r="BC281"/>
  <c r="AR281"/>
  <c r="BC317"/>
  <c r="AR317"/>
  <c r="BC227"/>
  <c r="BC443"/>
  <c r="BC389"/>
  <c r="BC290"/>
  <c r="BC164"/>
  <c r="AR362"/>
  <c r="BC362"/>
  <c r="AR209"/>
  <c r="BC209"/>
  <c r="AR200"/>
  <c r="BC200"/>
  <c r="AR173"/>
  <c r="BC173"/>
  <c r="AR101"/>
  <c r="BC101"/>
  <c r="BC74"/>
  <c r="AR380"/>
  <c r="BC380"/>
  <c r="AQ283"/>
  <c r="BB283"/>
  <c r="AQ274"/>
  <c r="BB274"/>
  <c r="AQ58"/>
  <c r="BB58"/>
  <c r="AQ211"/>
  <c r="BB211"/>
  <c r="AQ40"/>
  <c r="BB40"/>
  <c r="AQ220"/>
  <c r="BB220"/>
  <c r="AQ22"/>
  <c r="BB22"/>
  <c r="AQ175"/>
  <c r="BB175"/>
  <c r="AQ472"/>
  <c r="BB472"/>
  <c r="AQ166"/>
  <c r="BB166"/>
  <c r="AQ193"/>
  <c r="BB193"/>
  <c r="BB13"/>
  <c r="BB148"/>
  <c r="AQ339"/>
  <c r="BB339"/>
  <c r="AQ285"/>
  <c r="BB285"/>
  <c r="AQ312"/>
  <c r="BB312"/>
  <c r="AQ24"/>
  <c r="BB24"/>
  <c r="AQ222"/>
  <c r="BB222"/>
  <c r="AQ375"/>
  <c r="BB375"/>
  <c r="BB429"/>
  <c r="AQ429"/>
  <c r="BB402"/>
  <c r="AQ87"/>
  <c r="BB87"/>
  <c r="AQ114"/>
  <c r="BB114"/>
  <c r="AQ438"/>
  <c r="BB438"/>
  <c r="AQ105"/>
  <c r="BB105"/>
  <c r="AQ204"/>
  <c r="BB204"/>
  <c r="BB465"/>
  <c r="BE5"/>
  <c r="AT5"/>
  <c r="BE302"/>
  <c r="AT302"/>
  <c r="BE230"/>
  <c r="AT230"/>
  <c r="BE329"/>
  <c r="AT329"/>
  <c r="AT383"/>
  <c r="BE383"/>
  <c r="AT347"/>
  <c r="BE347"/>
  <c r="BE446"/>
  <c r="AT185"/>
  <c r="BE185"/>
  <c r="AT374"/>
  <c r="BE374"/>
  <c r="BE473"/>
  <c r="AT473"/>
  <c r="AT365"/>
  <c r="BE365"/>
  <c r="AT176"/>
  <c r="BE176"/>
  <c r="BE59"/>
  <c r="AT59"/>
  <c r="BE428"/>
  <c r="AT428"/>
  <c r="BB228"/>
  <c r="BB246"/>
  <c r="AQ246"/>
  <c r="BB300"/>
  <c r="AQ300"/>
  <c r="BB102"/>
  <c r="AQ102"/>
  <c r="BB354"/>
  <c r="AQ354"/>
  <c r="BB462"/>
  <c r="BB453"/>
  <c r="AQ453"/>
  <c r="BB327"/>
  <c r="BB408"/>
  <c r="BB21"/>
  <c r="AQ21"/>
  <c r="BB255"/>
  <c r="BB111"/>
  <c r="BB399"/>
  <c r="BB426"/>
  <c r="AQ426"/>
  <c r="AP13"/>
  <c r="AO13"/>
  <c r="AV13" s="1"/>
  <c r="BA13"/>
  <c r="AP220"/>
  <c r="BA220"/>
  <c r="AO220"/>
  <c r="AR220" s="1"/>
  <c r="AP481"/>
  <c r="BA481"/>
  <c r="AO481"/>
  <c r="BA292"/>
  <c r="AO292"/>
  <c r="AT292" s="1"/>
  <c r="BA4"/>
  <c r="AO4"/>
  <c r="AQ4" s="1"/>
  <c r="BH263"/>
  <c r="AW263"/>
  <c r="BH245"/>
  <c r="AW245"/>
  <c r="BH470"/>
  <c r="AW470"/>
  <c r="BH353"/>
  <c r="AW353"/>
  <c r="BH443"/>
  <c r="AW443"/>
  <c r="BH461"/>
  <c r="AW461"/>
  <c r="BH371"/>
  <c r="AW371"/>
  <c r="BH155"/>
  <c r="BH380"/>
  <c r="AW380"/>
  <c r="BH74"/>
  <c r="AW74"/>
  <c r="BH479"/>
  <c r="AW479"/>
  <c r="BH101"/>
  <c r="AW101"/>
  <c r="BH128"/>
  <c r="AW128"/>
  <c r="BC6"/>
  <c r="AR6"/>
  <c r="BC240"/>
  <c r="AR240"/>
  <c r="BC285"/>
  <c r="AR285"/>
  <c r="BC294"/>
  <c r="BC51"/>
  <c r="AR51"/>
  <c r="BC60"/>
  <c r="AR60"/>
  <c r="BC447"/>
  <c r="AR447"/>
  <c r="BC420"/>
  <c r="AR420"/>
  <c r="AR159"/>
  <c r="BC159"/>
  <c r="AR87"/>
  <c r="BC87"/>
  <c r="BC96"/>
  <c r="BC402"/>
  <c r="BC483"/>
  <c r="AR483"/>
  <c r="AR411"/>
  <c r="BC411"/>
  <c r="AP438"/>
  <c r="BA438"/>
  <c r="AO438"/>
  <c r="AP429"/>
  <c r="AO429"/>
  <c r="AR429" s="1"/>
  <c r="BA429"/>
  <c r="BA258"/>
  <c r="AO258"/>
  <c r="AQ258" s="1"/>
  <c r="AP276"/>
  <c r="BA276"/>
  <c r="AO276"/>
  <c r="BA123"/>
  <c r="AP123"/>
  <c r="AO123"/>
  <c r="BA393"/>
  <c r="AO393"/>
  <c r="AP393" s="1"/>
  <c r="AP122"/>
  <c r="BA122"/>
  <c r="AO122"/>
  <c r="BA14"/>
  <c r="AP14"/>
  <c r="AP194"/>
  <c r="BA194"/>
  <c r="BA203"/>
  <c r="AO203"/>
  <c r="AP203" s="1"/>
  <c r="BA491"/>
  <c r="AO491"/>
  <c r="AP491"/>
  <c r="AO311"/>
  <c r="AU311" s="1"/>
  <c r="BA311"/>
  <c r="AP311"/>
  <c r="BG284"/>
  <c r="AV284"/>
  <c r="BG302"/>
  <c r="AV302"/>
  <c r="BG338"/>
  <c r="AV338"/>
  <c r="AV32"/>
  <c r="BG32"/>
  <c r="BG140"/>
  <c r="AV140"/>
  <c r="AV41"/>
  <c r="BG41"/>
  <c r="BG113"/>
  <c r="AV113"/>
  <c r="BG131"/>
  <c r="AV131"/>
  <c r="AV257"/>
  <c r="BG257"/>
  <c r="BG77"/>
  <c r="AV77"/>
  <c r="BG410"/>
  <c r="AV410"/>
  <c r="AV464"/>
  <c r="BG464"/>
  <c r="AV221"/>
  <c r="BG221"/>
  <c r="AV428"/>
  <c r="BG428"/>
  <c r="BA430"/>
  <c r="AP430"/>
  <c r="AO430"/>
  <c r="AP151"/>
  <c r="BA151"/>
  <c r="AO151"/>
  <c r="BA493"/>
  <c r="AO493"/>
  <c r="AP493"/>
  <c r="BA25"/>
  <c r="AO25"/>
  <c r="AP25"/>
  <c r="BA157"/>
  <c r="AP157"/>
  <c r="AO157"/>
  <c r="BA202"/>
  <c r="AP202"/>
  <c r="AO202"/>
  <c r="BA139"/>
  <c r="AO139"/>
  <c r="AT139" s="1"/>
  <c r="BA355"/>
  <c r="AP355"/>
  <c r="AO355"/>
  <c r="BA373"/>
  <c r="AP373"/>
  <c r="AO373"/>
  <c r="AU319"/>
  <c r="BF319"/>
  <c r="AU301"/>
  <c r="BF301"/>
  <c r="BF211"/>
  <c r="AU373"/>
  <c r="BF373"/>
  <c r="BF445"/>
  <c r="AU445"/>
  <c r="AU22"/>
  <c r="BF22"/>
  <c r="AU409"/>
  <c r="BF409"/>
  <c r="AU454"/>
  <c r="BF454"/>
  <c r="AU166"/>
  <c r="BF166"/>
  <c r="AU13"/>
  <c r="BF13"/>
  <c r="AU85"/>
  <c r="BF85"/>
  <c r="BF148"/>
  <c r="AU175"/>
  <c r="BF175"/>
  <c r="H350"/>
  <c r="AI350" s="1"/>
  <c r="H35"/>
  <c r="AI35" s="1"/>
  <c r="H89"/>
  <c r="AI89" s="1"/>
  <c r="H125"/>
  <c r="AI125" s="1"/>
  <c r="H161"/>
  <c r="AI161" s="1"/>
  <c r="H197"/>
  <c r="AI197" s="1"/>
  <c r="H476"/>
  <c r="AI476" s="1"/>
  <c r="H98"/>
  <c r="AI98" s="1"/>
  <c r="H134"/>
  <c r="AI134" s="1"/>
  <c r="H170"/>
  <c r="AI170" s="1"/>
  <c r="H206"/>
  <c r="AI206" s="1"/>
  <c r="H368"/>
  <c r="AI368" s="1"/>
  <c r="H449"/>
  <c r="AI449" s="1"/>
  <c r="H494"/>
  <c r="AI494" s="1"/>
  <c r="H53"/>
  <c r="AI53" s="1"/>
  <c r="H71"/>
  <c r="AI71" s="1"/>
  <c r="H107"/>
  <c r="AI107" s="1"/>
  <c r="H143"/>
  <c r="AI143" s="1"/>
  <c r="H179"/>
  <c r="AI179" s="1"/>
  <c r="H386"/>
  <c r="AI386" s="1"/>
  <c r="H458"/>
  <c r="AI458" s="1"/>
  <c r="H44"/>
  <c r="AI44" s="1"/>
  <c r="H80"/>
  <c r="AI80" s="1"/>
  <c r="H116"/>
  <c r="AI116" s="1"/>
  <c r="H152"/>
  <c r="AI152" s="1"/>
  <c r="H188"/>
  <c r="AI188" s="1"/>
  <c r="H440"/>
  <c r="AI440" s="1"/>
  <c r="H431"/>
  <c r="AI431" s="1"/>
  <c r="H404"/>
  <c r="AI404" s="1"/>
  <c r="H485"/>
  <c r="AI485" s="1"/>
  <c r="H359"/>
  <c r="AI359" s="1"/>
  <c r="H332"/>
  <c r="AI332" s="1"/>
  <c r="H26"/>
  <c r="AI26" s="1"/>
  <c r="H413"/>
  <c r="AI413" s="1"/>
  <c r="H296"/>
  <c r="AI296" s="1"/>
  <c r="H215"/>
  <c r="AI215" s="1"/>
  <c r="H224"/>
  <c r="AI224" s="1"/>
  <c r="H62"/>
  <c r="AI62" s="1"/>
  <c r="H377"/>
  <c r="AI377" s="1"/>
  <c r="H467"/>
  <c r="AI467" s="1"/>
  <c r="H260"/>
  <c r="AI260" s="1"/>
  <c r="H395"/>
  <c r="AI395" s="1"/>
  <c r="H422"/>
  <c r="AI422" s="1"/>
  <c r="H17"/>
  <c r="AI17" s="1"/>
  <c r="H233"/>
  <c r="AI233" s="1"/>
  <c r="H278"/>
  <c r="AI278" s="1"/>
  <c r="H8"/>
  <c r="AI8" s="1"/>
  <c r="H323"/>
  <c r="AI323" s="1"/>
  <c r="H242"/>
  <c r="AI242" s="1"/>
  <c r="H341"/>
  <c r="AI341" s="1"/>
  <c r="H287"/>
  <c r="AI287" s="1"/>
  <c r="H269"/>
  <c r="AI269" s="1"/>
  <c r="H251"/>
  <c r="AI251" s="1"/>
  <c r="H305"/>
  <c r="AI305" s="1"/>
  <c r="H314"/>
  <c r="AI314" s="1"/>
  <c r="BA150"/>
  <c r="AP150"/>
  <c r="AO150"/>
  <c r="AU150" s="1"/>
  <c r="BA132"/>
  <c r="AP132"/>
  <c r="AO132"/>
  <c r="BA339"/>
  <c r="AP339"/>
  <c r="AO339"/>
  <c r="AP420"/>
  <c r="BA420"/>
  <c r="AO420"/>
  <c r="BA249"/>
  <c r="AO249"/>
  <c r="AP249"/>
  <c r="AP6"/>
  <c r="AO6"/>
  <c r="AU6" s="1"/>
  <c r="BA6"/>
  <c r="BH233"/>
  <c r="AW233"/>
  <c r="BH269"/>
  <c r="AW269"/>
  <c r="BH17"/>
  <c r="AW17"/>
  <c r="BH224"/>
  <c r="AW224"/>
  <c r="BH62"/>
  <c r="AW62"/>
  <c r="BH332"/>
  <c r="AW332"/>
  <c r="BH161"/>
  <c r="AW161"/>
  <c r="BH350"/>
  <c r="AW350"/>
  <c r="BH188"/>
  <c r="AW188"/>
  <c r="BH44"/>
  <c r="AW44"/>
  <c r="BH143"/>
  <c r="AW143"/>
  <c r="BH494"/>
  <c r="AW494"/>
  <c r="BH206"/>
  <c r="AW206"/>
  <c r="AU323"/>
  <c r="BF323"/>
  <c r="AU341"/>
  <c r="BF341"/>
  <c r="AU287"/>
  <c r="BF287"/>
  <c r="AU17"/>
  <c r="BF17"/>
  <c r="BF422"/>
  <c r="AU422"/>
  <c r="AU296"/>
  <c r="BF296"/>
  <c r="AU332"/>
  <c r="BF332"/>
  <c r="AU143"/>
  <c r="BF143"/>
  <c r="BF440"/>
  <c r="AU440"/>
  <c r="AU368"/>
  <c r="BF368"/>
  <c r="AU98"/>
  <c r="BF98"/>
  <c r="AU161"/>
  <c r="BF161"/>
  <c r="AU458"/>
  <c r="BF458"/>
  <c r="AU116"/>
  <c r="BF116"/>
  <c r="BA428"/>
  <c r="AO428"/>
  <c r="AQ428" s="1"/>
  <c r="AP365"/>
  <c r="BA365"/>
  <c r="AO365"/>
  <c r="BA32"/>
  <c r="AO32"/>
  <c r="AU32" s="1"/>
  <c r="AP32"/>
  <c r="BA446"/>
  <c r="AO446"/>
  <c r="AP446" s="1"/>
  <c r="BB2"/>
  <c r="AQ299"/>
  <c r="BB299"/>
  <c r="AQ272"/>
  <c r="BB272"/>
  <c r="AQ38"/>
  <c r="BB38"/>
  <c r="BB218"/>
  <c r="BB254"/>
  <c r="BB11"/>
  <c r="AQ146"/>
  <c r="BB146"/>
  <c r="AQ29"/>
  <c r="BB29"/>
  <c r="AQ137"/>
  <c r="BB137"/>
  <c r="BB128"/>
  <c r="BB56"/>
  <c r="AQ362"/>
  <c r="BB362"/>
  <c r="AQ83"/>
  <c r="BB83"/>
  <c r="BH265"/>
  <c r="AW265"/>
  <c r="BH301"/>
  <c r="AW301"/>
  <c r="BH238"/>
  <c r="AW238"/>
  <c r="BH40"/>
  <c r="AW40"/>
  <c r="BH292"/>
  <c r="AW292"/>
  <c r="BH463"/>
  <c r="AW463"/>
  <c r="BH391"/>
  <c r="AW391"/>
  <c r="BH256"/>
  <c r="AW256"/>
  <c r="BH112"/>
  <c r="AW112"/>
  <c r="BH103"/>
  <c r="AW103"/>
  <c r="BH454"/>
  <c r="AW454"/>
  <c r="BH202"/>
  <c r="AW202"/>
  <c r="BH67"/>
  <c r="AW67"/>
  <c r="BH121"/>
  <c r="AW121"/>
  <c r="BC2"/>
  <c r="BC335"/>
  <c r="BC245"/>
  <c r="AR245"/>
  <c r="BC38"/>
  <c r="AR38"/>
  <c r="BC218"/>
  <c r="BC488"/>
  <c r="AR488"/>
  <c r="BC20"/>
  <c r="BC479"/>
  <c r="AR479"/>
  <c r="BC110"/>
  <c r="BC56"/>
  <c r="AR56"/>
  <c r="AR191"/>
  <c r="BC191"/>
  <c r="AR119"/>
  <c r="BC119"/>
  <c r="BC146"/>
  <c r="BC344"/>
  <c r="AQ337"/>
  <c r="BB337"/>
  <c r="AQ247"/>
  <c r="BB247"/>
  <c r="AQ301"/>
  <c r="BB301"/>
  <c r="AQ328"/>
  <c r="BB328"/>
  <c r="AQ373"/>
  <c r="BB373"/>
  <c r="BB427"/>
  <c r="AQ427"/>
  <c r="AQ256"/>
  <c r="BB256"/>
  <c r="AQ490"/>
  <c r="BB490"/>
  <c r="AQ382"/>
  <c r="BB382"/>
  <c r="AQ202"/>
  <c r="BB202"/>
  <c r="AQ31"/>
  <c r="BB31"/>
  <c r="AQ85"/>
  <c r="BB85"/>
  <c r="AQ184"/>
  <c r="BB184"/>
  <c r="AQ49"/>
  <c r="BB49"/>
  <c r="AQ6"/>
  <c r="BB6"/>
  <c r="AQ276"/>
  <c r="BB276"/>
  <c r="BB231"/>
  <c r="AQ213"/>
  <c r="BB213"/>
  <c r="AQ357"/>
  <c r="BB357"/>
  <c r="BB393"/>
  <c r="AQ15"/>
  <c r="BB15"/>
  <c r="BB348"/>
  <c r="AQ123"/>
  <c r="BB123"/>
  <c r="AQ150"/>
  <c r="BB150"/>
  <c r="AQ492"/>
  <c r="BB492"/>
  <c r="AQ141"/>
  <c r="BB141"/>
  <c r="BB384"/>
  <c r="AQ96"/>
  <c r="BB96"/>
  <c r="BE266"/>
  <c r="AT266"/>
  <c r="AT320"/>
  <c r="BE320"/>
  <c r="AT338"/>
  <c r="BE338"/>
  <c r="BE491"/>
  <c r="AT491"/>
  <c r="BE23"/>
  <c r="AT23"/>
  <c r="AT356"/>
  <c r="BE356"/>
  <c r="AT113"/>
  <c r="BE113"/>
  <c r="BE455"/>
  <c r="AT455"/>
  <c r="AT77"/>
  <c r="BE77"/>
  <c r="AT401"/>
  <c r="BE401"/>
  <c r="AT212"/>
  <c r="BE212"/>
  <c r="AT122"/>
  <c r="BE122"/>
  <c r="BE14"/>
  <c r="AT14"/>
  <c r="AT410"/>
  <c r="BE410"/>
  <c r="BB282"/>
  <c r="AQ282"/>
  <c r="BB318"/>
  <c r="BB273"/>
  <c r="AQ273"/>
  <c r="BB390"/>
  <c r="BB129"/>
  <c r="BB147"/>
  <c r="BB345"/>
  <c r="AQ345"/>
  <c r="BB480"/>
  <c r="AQ480"/>
  <c r="BB165"/>
  <c r="BB471"/>
  <c r="AQ471"/>
  <c r="BB12"/>
  <c r="AQ12"/>
  <c r="BB138"/>
  <c r="BB93"/>
  <c r="AQ93"/>
  <c r="BB435"/>
  <c r="BA484"/>
  <c r="AO484"/>
  <c r="AP484"/>
  <c r="BA421"/>
  <c r="AO421"/>
  <c r="AP421"/>
  <c r="BA457"/>
  <c r="AO457"/>
  <c r="AP457"/>
  <c r="AP385"/>
  <c r="BA385"/>
  <c r="AO385"/>
  <c r="BA475"/>
  <c r="AO475"/>
  <c r="AP475"/>
  <c r="BA169"/>
  <c r="AO169"/>
  <c r="AP169" s="1"/>
  <c r="BA7"/>
  <c r="AO7"/>
  <c r="AP7"/>
  <c r="BA193"/>
  <c r="AP193"/>
  <c r="AO193"/>
  <c r="BA175"/>
  <c r="AP175"/>
  <c r="AO175"/>
  <c r="BH2"/>
  <c r="AW2"/>
  <c r="BH299"/>
  <c r="BH308"/>
  <c r="AW308"/>
  <c r="BH389"/>
  <c r="AW416"/>
  <c r="BH416"/>
  <c r="BH488"/>
  <c r="AW488"/>
  <c r="BH407"/>
  <c r="AW407"/>
  <c r="BH191"/>
  <c r="AW191"/>
  <c r="BH29"/>
  <c r="BH110"/>
  <c r="AW110"/>
  <c r="BH452"/>
  <c r="AW452"/>
  <c r="BH137"/>
  <c r="AW137"/>
  <c r="BH164"/>
  <c r="AW164"/>
  <c r="BH209"/>
  <c r="BC321"/>
  <c r="AR321"/>
  <c r="BC276"/>
  <c r="AR276"/>
  <c r="BC456"/>
  <c r="AR456"/>
  <c r="BC258"/>
  <c r="AR258"/>
  <c r="AR375"/>
  <c r="BC375"/>
  <c r="BC222"/>
  <c r="AR222"/>
  <c r="BC429"/>
  <c r="AR177"/>
  <c r="BC177"/>
  <c r="AR105"/>
  <c r="BC105"/>
  <c r="BC168"/>
  <c r="BC438"/>
  <c r="AR438"/>
  <c r="BC492"/>
  <c r="AR492"/>
  <c r="AR78"/>
  <c r="BC78"/>
  <c r="BA69"/>
  <c r="AP69"/>
  <c r="AO69"/>
  <c r="AT69" s="1"/>
  <c r="BA186"/>
  <c r="AO186"/>
  <c r="AT186" s="1"/>
  <c r="BA348"/>
  <c r="AO348"/>
  <c r="AV348" s="1"/>
  <c r="BA294"/>
  <c r="AO294"/>
  <c r="AU294" s="1"/>
  <c r="BA213"/>
  <c r="AO213"/>
  <c r="AV213" s="1"/>
  <c r="AP213"/>
  <c r="AO230"/>
  <c r="BA230"/>
  <c r="AP230"/>
  <c r="BG266"/>
  <c r="AV266"/>
  <c r="AV5"/>
  <c r="BG5"/>
  <c r="AV275"/>
  <c r="BG275"/>
  <c r="BG185"/>
  <c r="AV185"/>
  <c r="AV50"/>
  <c r="BG50"/>
  <c r="BG86"/>
  <c r="AV86"/>
  <c r="AV23"/>
  <c r="BG23"/>
  <c r="BG158"/>
  <c r="AV158"/>
  <c r="AV419"/>
  <c r="BG419"/>
  <c r="BG176"/>
  <c r="AV176"/>
  <c r="BG167"/>
  <c r="AV167"/>
  <c r="BG149"/>
  <c r="AV149"/>
  <c r="BG365"/>
  <c r="AV365"/>
  <c r="AV473"/>
  <c r="BG473"/>
  <c r="I435"/>
  <c r="AJ435" s="1"/>
  <c r="I426"/>
  <c r="AJ426" s="1"/>
  <c r="I363"/>
  <c r="AJ363" s="1"/>
  <c r="I408"/>
  <c r="AJ408" s="1"/>
  <c r="I165"/>
  <c r="AJ165" s="1"/>
  <c r="I183"/>
  <c r="AJ183" s="1"/>
  <c r="I291"/>
  <c r="AJ291" s="1"/>
  <c r="I399"/>
  <c r="AJ399" s="1"/>
  <c r="I93"/>
  <c r="AJ93" s="1"/>
  <c r="I210"/>
  <c r="AJ210" s="1"/>
  <c r="I192"/>
  <c r="AJ192" s="1"/>
  <c r="I111"/>
  <c r="AJ111" s="1"/>
  <c r="I138"/>
  <c r="AJ138" s="1"/>
  <c r="I48"/>
  <c r="AJ48" s="1"/>
  <c r="I120"/>
  <c r="AJ120" s="1"/>
  <c r="I255"/>
  <c r="AJ255" s="1"/>
  <c r="I12"/>
  <c r="AJ12" s="1"/>
  <c r="I489"/>
  <c r="AJ489" s="1"/>
  <c r="I381"/>
  <c r="AJ381" s="1"/>
  <c r="I21"/>
  <c r="AJ21" s="1"/>
  <c r="I471"/>
  <c r="AJ471" s="1"/>
  <c r="I57"/>
  <c r="AJ57" s="1"/>
  <c r="I75"/>
  <c r="AJ75" s="1"/>
  <c r="I102"/>
  <c r="AJ102" s="1"/>
  <c r="I390"/>
  <c r="AJ390" s="1"/>
  <c r="I39"/>
  <c r="AJ39" s="1"/>
  <c r="I156"/>
  <c r="AJ156" s="1"/>
  <c r="I219"/>
  <c r="AJ219" s="1"/>
  <c r="I84"/>
  <c r="AJ84" s="1"/>
  <c r="I327"/>
  <c r="AJ327" s="1"/>
  <c r="I480"/>
  <c r="AJ480" s="1"/>
  <c r="I444"/>
  <c r="AJ444" s="1"/>
  <c r="I372"/>
  <c r="AJ372" s="1"/>
  <c r="I453"/>
  <c r="AJ453" s="1"/>
  <c r="I345"/>
  <c r="AJ345" s="1"/>
  <c r="I201"/>
  <c r="AJ201" s="1"/>
  <c r="I30"/>
  <c r="AJ30" s="1"/>
  <c r="I462"/>
  <c r="AJ462" s="1"/>
  <c r="I147"/>
  <c r="AJ147" s="1"/>
  <c r="I417"/>
  <c r="AJ417" s="1"/>
  <c r="I174"/>
  <c r="AJ174" s="1"/>
  <c r="I354"/>
  <c r="AJ354" s="1"/>
  <c r="I129"/>
  <c r="AJ129" s="1"/>
  <c r="I66"/>
  <c r="AJ66" s="1"/>
  <c r="I264"/>
  <c r="AJ264" s="1"/>
  <c r="I273"/>
  <c r="AJ273" s="1"/>
  <c r="I3"/>
  <c r="AJ3" s="1"/>
  <c r="I336"/>
  <c r="AJ336" s="1"/>
  <c r="I246"/>
  <c r="AJ246" s="1"/>
  <c r="I228"/>
  <c r="AJ228" s="1"/>
  <c r="I318"/>
  <c r="AJ318" s="1"/>
  <c r="I300"/>
  <c r="AJ300" s="1"/>
  <c r="I309"/>
  <c r="AJ309" s="1"/>
  <c r="I282"/>
  <c r="AJ282" s="1"/>
  <c r="I237"/>
  <c r="AJ237" s="1"/>
  <c r="AO259"/>
  <c r="AP259" s="1"/>
  <c r="BA259"/>
  <c r="AO232"/>
  <c r="AQ232" s="1"/>
  <c r="BA232"/>
  <c r="AP232"/>
  <c r="AO268"/>
  <c r="BA268"/>
  <c r="AP268"/>
  <c r="BA67"/>
  <c r="AO67"/>
  <c r="AR67" s="1"/>
  <c r="AP490"/>
  <c r="BA490"/>
  <c r="AO490"/>
  <c r="AP418"/>
  <c r="BA418"/>
  <c r="AO418"/>
  <c r="AP238"/>
  <c r="BA238"/>
  <c r="AO238"/>
  <c r="BF4"/>
  <c r="AU4"/>
  <c r="AU229"/>
  <c r="BF229"/>
  <c r="AU310"/>
  <c r="BF310"/>
  <c r="AU40"/>
  <c r="BF40"/>
  <c r="AU400"/>
  <c r="BF400"/>
  <c r="BF418"/>
  <c r="AU418"/>
  <c r="AU463"/>
  <c r="BF463"/>
  <c r="AU472"/>
  <c r="BF472"/>
  <c r="AU202"/>
  <c r="BF202"/>
  <c r="AU49"/>
  <c r="BF49"/>
  <c r="AU121"/>
  <c r="BF121"/>
  <c r="AU184"/>
  <c r="BF184"/>
  <c r="AU490"/>
  <c r="BF490"/>
  <c r="AU382"/>
  <c r="BF382"/>
  <c r="AP465"/>
  <c r="BA465"/>
  <c r="AO465"/>
  <c r="AQ465" s="1"/>
  <c r="BA330"/>
  <c r="AO330"/>
  <c r="AT330" s="1"/>
  <c r="AP456"/>
  <c r="BA456"/>
  <c r="AO456"/>
  <c r="AP24"/>
  <c r="AO24"/>
  <c r="BA24"/>
  <c r="BB290"/>
  <c r="BB182"/>
  <c r="BB398"/>
  <c r="AQ173"/>
  <c r="BB173"/>
  <c r="BB164"/>
  <c r="AQ209"/>
  <c r="BB209"/>
  <c r="AQ371"/>
  <c r="BB371"/>
  <c r="AQ119"/>
  <c r="BB119"/>
  <c r="BH337"/>
  <c r="AW337"/>
  <c r="BH283"/>
  <c r="AW283"/>
  <c r="BH310"/>
  <c r="AW310"/>
  <c r="BH364"/>
  <c r="AW364"/>
  <c r="BH211"/>
  <c r="BH373"/>
  <c r="AW373"/>
  <c r="AW418"/>
  <c r="BH418"/>
  <c r="BH355"/>
  <c r="AW355"/>
  <c r="BH148"/>
  <c r="AW148"/>
  <c r="BH139"/>
  <c r="AW139"/>
  <c r="BH490"/>
  <c r="AW490"/>
  <c r="BH13"/>
  <c r="AW13"/>
  <c r="BH94"/>
  <c r="AW94"/>
  <c r="BH157"/>
  <c r="AW157"/>
  <c r="BC236"/>
  <c r="AR236"/>
  <c r="BC263"/>
  <c r="AR263"/>
  <c r="BC299"/>
  <c r="AR299"/>
  <c r="BC416"/>
  <c r="AR416"/>
  <c r="BC425"/>
  <c r="BC254"/>
  <c r="BC461"/>
  <c r="AR461"/>
  <c r="BC452"/>
  <c r="AR452"/>
  <c r="BC182"/>
  <c r="BC398"/>
  <c r="BC434"/>
  <c r="AR434"/>
  <c r="BC137"/>
  <c r="BC65"/>
  <c r="AR65"/>
  <c r="BC407"/>
  <c r="AQ319"/>
  <c r="BB319"/>
  <c r="AQ229"/>
  <c r="BB229"/>
  <c r="AQ238"/>
  <c r="BB238"/>
  <c r="BB445"/>
  <c r="AQ445"/>
  <c r="BB292"/>
  <c r="AQ391"/>
  <c r="BB391"/>
  <c r="AQ355"/>
  <c r="BB355"/>
  <c r="AQ409"/>
  <c r="BB409"/>
  <c r="AQ103"/>
  <c r="BB103"/>
  <c r="AQ346"/>
  <c r="BB346"/>
  <c r="AQ94"/>
  <c r="BB94"/>
  <c r="AQ121"/>
  <c r="BB121"/>
  <c r="BB67"/>
  <c r="AQ76"/>
  <c r="BB76"/>
  <c r="BB267"/>
  <c r="AQ240"/>
  <c r="BB240"/>
  <c r="AQ303"/>
  <c r="BB303"/>
  <c r="AQ51"/>
  <c r="BB51"/>
  <c r="AQ294"/>
  <c r="BB294"/>
  <c r="BB330"/>
  <c r="BB447"/>
  <c r="AQ447"/>
  <c r="AQ42"/>
  <c r="BB42"/>
  <c r="AQ159"/>
  <c r="BB159"/>
  <c r="BB186"/>
  <c r="AQ411"/>
  <c r="BB411"/>
  <c r="AQ177"/>
  <c r="BB177"/>
  <c r="AQ474"/>
  <c r="BB474"/>
  <c r="AQ132"/>
  <c r="BB132"/>
  <c r="AT284"/>
  <c r="BE284"/>
  <c r="BE311"/>
  <c r="AT311"/>
  <c r="AT140"/>
  <c r="BE140"/>
  <c r="AT68"/>
  <c r="BE68"/>
  <c r="BE41"/>
  <c r="AT41"/>
  <c r="BE50"/>
  <c r="AT50"/>
  <c r="AT131"/>
  <c r="BE131"/>
  <c r="AT392"/>
  <c r="BE392"/>
  <c r="AT167"/>
  <c r="BE167"/>
  <c r="AT149"/>
  <c r="BE149"/>
  <c r="BE257"/>
  <c r="AT257"/>
  <c r="BE464"/>
  <c r="AT464"/>
  <c r="AT95"/>
  <c r="BE95"/>
  <c r="BB237"/>
  <c r="AQ237"/>
  <c r="BB264"/>
  <c r="BB3"/>
  <c r="BB39"/>
  <c r="AQ39"/>
  <c r="BB66"/>
  <c r="AQ417"/>
  <c r="BB417"/>
  <c r="BB201"/>
  <c r="BB444"/>
  <c r="BB219"/>
  <c r="BB57"/>
  <c r="AQ57"/>
  <c r="BB489"/>
  <c r="AQ489"/>
  <c r="BB48"/>
  <c r="AQ48"/>
  <c r="BB210"/>
  <c r="AQ210"/>
  <c r="BB183"/>
  <c r="AQ183"/>
  <c r="AO304"/>
  <c r="BA304"/>
  <c r="AP304"/>
  <c r="AO322"/>
  <c r="BA322"/>
  <c r="AP322"/>
  <c r="AP31"/>
  <c r="AO31"/>
  <c r="AU31" s="1"/>
  <c r="BA31"/>
  <c r="AP310"/>
  <c r="BA310"/>
  <c r="AO310"/>
  <c r="BH281"/>
  <c r="AW281"/>
  <c r="BH272"/>
  <c r="AW272"/>
  <c r="BH227"/>
  <c r="AW227"/>
  <c r="BH218"/>
  <c r="AW218"/>
  <c r="BH38"/>
  <c r="AW38"/>
  <c r="BH290"/>
  <c r="AW290"/>
  <c r="AW434"/>
  <c r="BH434"/>
  <c r="BH362"/>
  <c r="AW362"/>
  <c r="BH83"/>
  <c r="AW83"/>
  <c r="BH146"/>
  <c r="AW146"/>
  <c r="BH398"/>
  <c r="AW398"/>
  <c r="BH173"/>
  <c r="AW173"/>
  <c r="BH200"/>
  <c r="AW200"/>
  <c r="BH20"/>
  <c r="AW20"/>
  <c r="BC267"/>
  <c r="AR267"/>
  <c r="BC231"/>
  <c r="AR231"/>
  <c r="BC312"/>
  <c r="AR312"/>
  <c r="AR357"/>
  <c r="BC357"/>
  <c r="AR393"/>
  <c r="BC393"/>
  <c r="BC33"/>
  <c r="AR33"/>
  <c r="BC15"/>
  <c r="AR15"/>
  <c r="AR195"/>
  <c r="BC195"/>
  <c r="AR123"/>
  <c r="BC123"/>
  <c r="BC465"/>
  <c r="AR465"/>
  <c r="AR114"/>
  <c r="BC114"/>
  <c r="AR132"/>
  <c r="BC132"/>
  <c r="AR150"/>
  <c r="BC150"/>
  <c r="BC384"/>
  <c r="BA33"/>
  <c r="AO33"/>
  <c r="AP33" s="1"/>
  <c r="AP42"/>
  <c r="AO42"/>
  <c r="BA42"/>
  <c r="BA231"/>
  <c r="AO231"/>
  <c r="AQ231" s="1"/>
  <c r="BA267"/>
  <c r="AO267"/>
  <c r="AP267" s="1"/>
  <c r="BA384"/>
  <c r="AO384"/>
  <c r="BA402"/>
  <c r="AP402"/>
  <c r="AO402"/>
  <c r="AT402" s="1"/>
  <c r="BA437"/>
  <c r="AO437"/>
  <c r="AP437"/>
  <c r="AP95"/>
  <c r="BA95"/>
  <c r="AO95"/>
  <c r="AP392"/>
  <c r="BA392"/>
  <c r="AO392"/>
  <c r="AR392" s="1"/>
  <c r="BA455"/>
  <c r="AO455"/>
  <c r="AP455"/>
  <c r="BA68"/>
  <c r="AO68"/>
  <c r="BA41"/>
  <c r="AO41"/>
  <c r="AP41"/>
  <c r="BG320"/>
  <c r="AV320"/>
  <c r="BG230"/>
  <c r="AV230"/>
  <c r="BG293"/>
  <c r="AV455"/>
  <c r="BG455"/>
  <c r="AV329"/>
  <c r="BG329"/>
  <c r="BG347"/>
  <c r="AV347"/>
  <c r="AV491"/>
  <c r="BG491"/>
  <c r="BG104"/>
  <c r="AV104"/>
  <c r="BG95"/>
  <c r="AV95"/>
  <c r="BG194"/>
  <c r="AV194"/>
  <c r="BG392"/>
  <c r="AV392"/>
  <c r="BG212"/>
  <c r="AV212"/>
  <c r="BG14"/>
  <c r="AP349"/>
  <c r="BA349"/>
  <c r="AO349"/>
  <c r="AQ349" s="1"/>
  <c r="AP133"/>
  <c r="BA133"/>
  <c r="AO133"/>
  <c r="AP178"/>
  <c r="BA178"/>
  <c r="AO178"/>
  <c r="AP412"/>
  <c r="BA412"/>
  <c r="AO412"/>
  <c r="BA148"/>
  <c r="AO148"/>
  <c r="AP148" s="1"/>
  <c r="BA211"/>
  <c r="AP211"/>
  <c r="AO211"/>
  <c r="BA337"/>
  <c r="AO337"/>
  <c r="AP337"/>
  <c r="AU337"/>
  <c r="BF337"/>
  <c r="AU238"/>
  <c r="BF238"/>
  <c r="AU247"/>
  <c r="BF247"/>
  <c r="AU292"/>
  <c r="BF292"/>
  <c r="AU364"/>
  <c r="BF364"/>
  <c r="AU220"/>
  <c r="BF220"/>
  <c r="AU256"/>
  <c r="BF256"/>
  <c r="AU391"/>
  <c r="BF391"/>
  <c r="AU67"/>
  <c r="BF67"/>
  <c r="AU94"/>
  <c r="BF94"/>
  <c r="AU157"/>
  <c r="BF157"/>
  <c r="BF436"/>
  <c r="AU436"/>
  <c r="AU76"/>
  <c r="BF76"/>
  <c r="AU103"/>
  <c r="BF103"/>
  <c r="BA177"/>
  <c r="AP177"/>
  <c r="AO177"/>
  <c r="BA96"/>
  <c r="AP96"/>
  <c r="AO96"/>
  <c r="AV293" l="1"/>
  <c r="AP293"/>
  <c r="AT293"/>
  <c r="AP67"/>
  <c r="AR168"/>
  <c r="AP168"/>
  <c r="AQ257"/>
  <c r="AQ186"/>
  <c r="AP4"/>
  <c r="AP257"/>
  <c r="AP410"/>
  <c r="AQ67"/>
  <c r="AQ292"/>
  <c r="AP348"/>
  <c r="AQ393"/>
  <c r="AP428"/>
  <c r="AP320"/>
  <c r="AQ78"/>
  <c r="AP403"/>
  <c r="AQ401"/>
  <c r="AR68"/>
  <c r="AP68"/>
  <c r="AQ384"/>
  <c r="AP384"/>
  <c r="AR384"/>
  <c r="AP195"/>
  <c r="AQ195"/>
  <c r="AV211"/>
  <c r="AU211"/>
  <c r="AW211"/>
  <c r="AV96"/>
  <c r="AR96"/>
  <c r="AW96"/>
  <c r="AV148"/>
  <c r="AR148"/>
  <c r="AU148"/>
  <c r="AQ148"/>
  <c r="BF237"/>
  <c r="AU237"/>
  <c r="BF318"/>
  <c r="AU318"/>
  <c r="BF3"/>
  <c r="AU3"/>
  <c r="BF300"/>
  <c r="BF336"/>
  <c r="AU336"/>
  <c r="BF66"/>
  <c r="AU66"/>
  <c r="BF417"/>
  <c r="AU417"/>
  <c r="BF201"/>
  <c r="BF444"/>
  <c r="BF219"/>
  <c r="AU219"/>
  <c r="BF102"/>
  <c r="AU102"/>
  <c r="BF21"/>
  <c r="AU21"/>
  <c r="BF255"/>
  <c r="AU255"/>
  <c r="BF111"/>
  <c r="AU111"/>
  <c r="BF399"/>
  <c r="AU399"/>
  <c r="BF408"/>
  <c r="AT305"/>
  <c r="BE305"/>
  <c r="BE341"/>
  <c r="AT341"/>
  <c r="BE278"/>
  <c r="AT278"/>
  <c r="BE395"/>
  <c r="AT395"/>
  <c r="AT62"/>
  <c r="BE62"/>
  <c r="BE413"/>
  <c r="AT413"/>
  <c r="AT485"/>
  <c r="BE485"/>
  <c r="BE188"/>
  <c r="AT188"/>
  <c r="AT44"/>
  <c r="BE44"/>
  <c r="BE143"/>
  <c r="AT143"/>
  <c r="AT494"/>
  <c r="BE494"/>
  <c r="BE170"/>
  <c r="AT170"/>
  <c r="BE197"/>
  <c r="AT197"/>
  <c r="AT35"/>
  <c r="BE35"/>
  <c r="AT202"/>
  <c r="AV202"/>
  <c r="AT286"/>
  <c r="AR286"/>
  <c r="AQ286"/>
  <c r="AE336"/>
  <c r="AE3"/>
  <c r="AE273"/>
  <c r="AE327"/>
  <c r="AE453"/>
  <c r="AE444"/>
  <c r="AE66"/>
  <c r="AE30"/>
  <c r="AE255"/>
  <c r="AE21"/>
  <c r="AE120"/>
  <c r="AE192"/>
  <c r="AE93"/>
  <c r="AE426"/>
  <c r="BG264"/>
  <c r="AV264"/>
  <c r="BG336"/>
  <c r="AV336"/>
  <c r="BG246"/>
  <c r="AV246"/>
  <c r="AV39"/>
  <c r="BG39"/>
  <c r="AV327"/>
  <c r="BG327"/>
  <c r="AV219"/>
  <c r="BG219"/>
  <c r="AV462"/>
  <c r="BG462"/>
  <c r="AV453"/>
  <c r="BG453"/>
  <c r="BG210"/>
  <c r="AV210"/>
  <c r="AV255"/>
  <c r="BG255"/>
  <c r="AV57"/>
  <c r="BG57"/>
  <c r="BG381"/>
  <c r="AV381"/>
  <c r="BG48"/>
  <c r="AV435"/>
  <c r="BG435"/>
  <c r="AE8"/>
  <c r="AE305"/>
  <c r="AE341"/>
  <c r="AE17"/>
  <c r="AE467"/>
  <c r="AE296"/>
  <c r="AE476"/>
  <c r="AE89"/>
  <c r="AE404"/>
  <c r="AE116"/>
  <c r="AE386"/>
  <c r="AE71"/>
  <c r="AE449"/>
  <c r="AE134"/>
  <c r="AT448"/>
  <c r="AR448"/>
  <c r="AQ448"/>
  <c r="AP434"/>
  <c r="BA434"/>
  <c r="AO434"/>
  <c r="BA371"/>
  <c r="AP371"/>
  <c r="AO371"/>
  <c r="AR329"/>
  <c r="AU329"/>
  <c r="BA128"/>
  <c r="AP128"/>
  <c r="AO128"/>
  <c r="AQ128" s="1"/>
  <c r="AP479"/>
  <c r="BA479"/>
  <c r="AO479"/>
  <c r="BA380"/>
  <c r="AO380"/>
  <c r="AQ380" s="1"/>
  <c r="BA47"/>
  <c r="AO47"/>
  <c r="AP47" s="1"/>
  <c r="AP470"/>
  <c r="BA470"/>
  <c r="AO470"/>
  <c r="BB14"/>
  <c r="AQ14"/>
  <c r="BB392"/>
  <c r="AQ392"/>
  <c r="BB221"/>
  <c r="BB302"/>
  <c r="AQ302"/>
  <c r="AR282"/>
  <c r="BC282"/>
  <c r="BC264"/>
  <c r="BC228"/>
  <c r="BC345"/>
  <c r="AR345"/>
  <c r="AR480"/>
  <c r="BC480"/>
  <c r="BC390"/>
  <c r="AR390"/>
  <c r="BC327"/>
  <c r="BC219"/>
  <c r="AR219"/>
  <c r="BC12"/>
  <c r="BC111"/>
  <c r="BC399"/>
  <c r="BC408"/>
  <c r="AR21"/>
  <c r="BC21"/>
  <c r="AR435"/>
  <c r="BC435"/>
  <c r="BA92"/>
  <c r="AP92"/>
  <c r="AO92"/>
  <c r="BA182"/>
  <c r="AP182"/>
  <c r="AO182"/>
  <c r="BB95"/>
  <c r="AQ95"/>
  <c r="AW309"/>
  <c r="BH309"/>
  <c r="AW336"/>
  <c r="BH336"/>
  <c r="BH156"/>
  <c r="AW102"/>
  <c r="BH102"/>
  <c r="AW354"/>
  <c r="BH354"/>
  <c r="BH444"/>
  <c r="AW444"/>
  <c r="AW345"/>
  <c r="BH345"/>
  <c r="BH417"/>
  <c r="AW417"/>
  <c r="AW363"/>
  <c r="BH363"/>
  <c r="BH381"/>
  <c r="AW111"/>
  <c r="BH111"/>
  <c r="AW210"/>
  <c r="BH210"/>
  <c r="AW48"/>
  <c r="BH48"/>
  <c r="AP488"/>
  <c r="BA488"/>
  <c r="AO488"/>
  <c r="BE237"/>
  <c r="AT237"/>
  <c r="BE273"/>
  <c r="AT273"/>
  <c r="BE228"/>
  <c r="AT228"/>
  <c r="AT156"/>
  <c r="BE156"/>
  <c r="BE453"/>
  <c r="AT453"/>
  <c r="BE462"/>
  <c r="AT462"/>
  <c r="AT174"/>
  <c r="BE174"/>
  <c r="AT84"/>
  <c r="BE84"/>
  <c r="BE444"/>
  <c r="AT444"/>
  <c r="AT381"/>
  <c r="BE381"/>
  <c r="AT93"/>
  <c r="BE93"/>
  <c r="AT183"/>
  <c r="BE183"/>
  <c r="BE165"/>
  <c r="BE489"/>
  <c r="AT489"/>
  <c r="BA398"/>
  <c r="AO398"/>
  <c r="AP29"/>
  <c r="AO29"/>
  <c r="BA29"/>
  <c r="BA407"/>
  <c r="AP407"/>
  <c r="AO407"/>
  <c r="BA443"/>
  <c r="AO443"/>
  <c r="BA335"/>
  <c r="AO335"/>
  <c r="AP236"/>
  <c r="BA236"/>
  <c r="AO236"/>
  <c r="BA326"/>
  <c r="AO326"/>
  <c r="AQ267"/>
  <c r="AP186"/>
  <c r="AQ348"/>
  <c r="AR294"/>
  <c r="AR348"/>
  <c r="AR69"/>
  <c r="AP400"/>
  <c r="AQ139"/>
  <c r="AW32"/>
  <c r="AV6"/>
  <c r="AP391"/>
  <c r="AR427"/>
  <c r="AR445"/>
  <c r="AQ464"/>
  <c r="AQ77"/>
  <c r="AU303"/>
  <c r="BF309"/>
  <c r="AU309"/>
  <c r="BF246"/>
  <c r="AU246"/>
  <c r="BF264"/>
  <c r="AU264"/>
  <c r="BF174"/>
  <c r="AU174"/>
  <c r="BF30"/>
  <c r="AU30"/>
  <c r="BF372"/>
  <c r="AU372"/>
  <c r="BF84"/>
  <c r="AU84"/>
  <c r="BF390"/>
  <c r="AU390"/>
  <c r="BF471"/>
  <c r="AU471"/>
  <c r="BF12"/>
  <c r="BF138"/>
  <c r="AU138"/>
  <c r="BF93"/>
  <c r="BF165"/>
  <c r="AU165"/>
  <c r="BF435"/>
  <c r="AU435"/>
  <c r="BE314"/>
  <c r="AT314"/>
  <c r="AT287"/>
  <c r="BE287"/>
  <c r="AT8"/>
  <c r="BE8"/>
  <c r="AT422"/>
  <c r="BE422"/>
  <c r="BE377"/>
  <c r="AT377"/>
  <c r="BE296"/>
  <c r="AT296"/>
  <c r="BE359"/>
  <c r="AT359"/>
  <c r="AT440"/>
  <c r="BE440"/>
  <c r="BE80"/>
  <c r="AT80"/>
  <c r="BE179"/>
  <c r="AT179"/>
  <c r="AT53"/>
  <c r="BE53"/>
  <c r="BE206"/>
  <c r="AT206"/>
  <c r="AT476"/>
  <c r="BE476"/>
  <c r="BE89"/>
  <c r="AT89"/>
  <c r="AE282"/>
  <c r="AE300"/>
  <c r="AE246"/>
  <c r="AE75"/>
  <c r="AE345"/>
  <c r="AE462"/>
  <c r="AE39"/>
  <c r="AE156"/>
  <c r="AE57"/>
  <c r="AE471"/>
  <c r="AE12"/>
  <c r="AE138"/>
  <c r="AE111"/>
  <c r="AE435"/>
  <c r="AQ205"/>
  <c r="AR205"/>
  <c r="BG282"/>
  <c r="AV282"/>
  <c r="BG300"/>
  <c r="BG318"/>
  <c r="AV318"/>
  <c r="BG156"/>
  <c r="BG75"/>
  <c r="AV75"/>
  <c r="BG354"/>
  <c r="AV354"/>
  <c r="BG147"/>
  <c r="AV147"/>
  <c r="BG345"/>
  <c r="BG192"/>
  <c r="AV192"/>
  <c r="BG183"/>
  <c r="AV183"/>
  <c r="BG363"/>
  <c r="AV363"/>
  <c r="AV291"/>
  <c r="BG291"/>
  <c r="BG120"/>
  <c r="AV120"/>
  <c r="AV426"/>
  <c r="BG426"/>
  <c r="AE323"/>
  <c r="AE314"/>
  <c r="AE287"/>
  <c r="AE215"/>
  <c r="AE260"/>
  <c r="AE359"/>
  <c r="AE332"/>
  <c r="AE125"/>
  <c r="AE485"/>
  <c r="AE152"/>
  <c r="AE458"/>
  <c r="AE107"/>
  <c r="AE494"/>
  <c r="AE170"/>
  <c r="BA209"/>
  <c r="AP209"/>
  <c r="AO209"/>
  <c r="AW209" s="1"/>
  <c r="BA110"/>
  <c r="AP110"/>
  <c r="AO110"/>
  <c r="AU293"/>
  <c r="AR293"/>
  <c r="BA101"/>
  <c r="AP101"/>
  <c r="AO101"/>
  <c r="BA119"/>
  <c r="AP119"/>
  <c r="AO119"/>
  <c r="AP461"/>
  <c r="AO461"/>
  <c r="AQ461" s="1"/>
  <c r="BA461"/>
  <c r="BA353"/>
  <c r="AP353"/>
  <c r="AO353"/>
  <c r="BA227"/>
  <c r="AO227"/>
  <c r="AP227"/>
  <c r="BC237"/>
  <c r="AR237"/>
  <c r="BC3"/>
  <c r="BC336"/>
  <c r="AR336"/>
  <c r="BC201"/>
  <c r="BC372"/>
  <c r="AR372"/>
  <c r="AR39"/>
  <c r="BC39"/>
  <c r="BC444"/>
  <c r="BC354"/>
  <c r="AR354"/>
  <c r="AR462"/>
  <c r="BC462"/>
  <c r="BC138"/>
  <c r="AR138"/>
  <c r="BC93"/>
  <c r="AR93"/>
  <c r="BC165"/>
  <c r="AR471"/>
  <c r="BC471"/>
  <c r="AR489"/>
  <c r="BC489"/>
  <c r="AU204"/>
  <c r="BF204"/>
  <c r="AO56"/>
  <c r="AQ56" s="1"/>
  <c r="BA56"/>
  <c r="BA83"/>
  <c r="AP83"/>
  <c r="AO83"/>
  <c r="AP11"/>
  <c r="BA11"/>
  <c r="AO11"/>
  <c r="AO425"/>
  <c r="AR425" s="1"/>
  <c r="BA425"/>
  <c r="AP308"/>
  <c r="BA308"/>
  <c r="AO308"/>
  <c r="BH3"/>
  <c r="AW3"/>
  <c r="BH300"/>
  <c r="AW246"/>
  <c r="BH246"/>
  <c r="AW390"/>
  <c r="BH390"/>
  <c r="AW129"/>
  <c r="BH129"/>
  <c r="AW147"/>
  <c r="BH147"/>
  <c r="AW201"/>
  <c r="BH201"/>
  <c r="AW84"/>
  <c r="BH84"/>
  <c r="AW408"/>
  <c r="BH408"/>
  <c r="AW255"/>
  <c r="BH255"/>
  <c r="AW138"/>
  <c r="BH138"/>
  <c r="AW192"/>
  <c r="BH192"/>
  <c r="AW21"/>
  <c r="BH21"/>
  <c r="BH426"/>
  <c r="AW426"/>
  <c r="AU78"/>
  <c r="BF78"/>
  <c r="BA281"/>
  <c r="AO281"/>
  <c r="AQ281" s="1"/>
  <c r="AQ437"/>
  <c r="BB437"/>
  <c r="BB491"/>
  <c r="AQ491"/>
  <c r="BE318"/>
  <c r="AT318"/>
  <c r="BE300"/>
  <c r="AT300"/>
  <c r="BE327"/>
  <c r="AT354"/>
  <c r="BE354"/>
  <c r="AT147"/>
  <c r="BE147"/>
  <c r="BE201"/>
  <c r="AT345"/>
  <c r="BE345"/>
  <c r="AT75"/>
  <c r="BE75"/>
  <c r="AT111"/>
  <c r="BE111"/>
  <c r="AT120"/>
  <c r="BE120"/>
  <c r="BE138"/>
  <c r="AT210"/>
  <c r="BE210"/>
  <c r="BE471"/>
  <c r="AT471"/>
  <c r="BA146"/>
  <c r="AO146"/>
  <c r="BB203"/>
  <c r="AQ203"/>
  <c r="AU5"/>
  <c r="AR5"/>
  <c r="BA245"/>
  <c r="AO245"/>
  <c r="AP245"/>
  <c r="AP294"/>
  <c r="AP292"/>
  <c r="AT446"/>
  <c r="AQ69"/>
  <c r="AQ446"/>
  <c r="AR409"/>
  <c r="AR400"/>
  <c r="A1"/>
  <c r="AQ284"/>
  <c r="AP401"/>
  <c r="AQ412"/>
  <c r="AR412"/>
  <c r="BF282"/>
  <c r="AU282"/>
  <c r="BF228"/>
  <c r="AU228"/>
  <c r="BF273"/>
  <c r="AU273"/>
  <c r="BF354"/>
  <c r="AU354"/>
  <c r="BF462"/>
  <c r="AU462"/>
  <c r="BF453"/>
  <c r="AU453"/>
  <c r="BF327"/>
  <c r="BF39"/>
  <c r="AU39"/>
  <c r="BF57"/>
  <c r="AU57"/>
  <c r="BF489"/>
  <c r="AU489"/>
  <c r="BF48"/>
  <c r="BF210"/>
  <c r="AU210"/>
  <c r="BF183"/>
  <c r="AU183"/>
  <c r="AU426"/>
  <c r="BF426"/>
  <c r="AT269"/>
  <c r="BE269"/>
  <c r="AT323"/>
  <c r="BE323"/>
  <c r="AT17"/>
  <c r="BE17"/>
  <c r="AT467"/>
  <c r="BE467"/>
  <c r="AT215"/>
  <c r="BE215"/>
  <c r="BE332"/>
  <c r="AT332"/>
  <c r="AT431"/>
  <c r="BE431"/>
  <c r="BE116"/>
  <c r="AT116"/>
  <c r="BE386"/>
  <c r="AT386"/>
  <c r="BE71"/>
  <c r="AT71"/>
  <c r="BE368"/>
  <c r="AT368"/>
  <c r="BE98"/>
  <c r="AT98"/>
  <c r="BE125"/>
  <c r="AT125"/>
  <c r="AR331"/>
  <c r="AQ331"/>
  <c r="AE237"/>
  <c r="AE309"/>
  <c r="AE228"/>
  <c r="AE174"/>
  <c r="AE354"/>
  <c r="AE147"/>
  <c r="AE84"/>
  <c r="AE372"/>
  <c r="AE417"/>
  <c r="AE408"/>
  <c r="AE489"/>
  <c r="AE48"/>
  <c r="AE399"/>
  <c r="AE183"/>
  <c r="AV237"/>
  <c r="BG237"/>
  <c r="AV3"/>
  <c r="BG3"/>
  <c r="AV309"/>
  <c r="BG309"/>
  <c r="AV444"/>
  <c r="BG444"/>
  <c r="BG102"/>
  <c r="AV102"/>
  <c r="BG129"/>
  <c r="AV129"/>
  <c r="AV417"/>
  <c r="BG417"/>
  <c r="BG201"/>
  <c r="BG480"/>
  <c r="BG399"/>
  <c r="AV399"/>
  <c r="BG408"/>
  <c r="AV408"/>
  <c r="AV21"/>
  <c r="BG21"/>
  <c r="AV12"/>
  <c r="BG12"/>
  <c r="BG111"/>
  <c r="AV111"/>
  <c r="AE233"/>
  <c r="AE269"/>
  <c r="AE224"/>
  <c r="AE422"/>
  <c r="AE62"/>
  <c r="AE26"/>
  <c r="AE161"/>
  <c r="AE350"/>
  <c r="AE188"/>
  <c r="AE44"/>
  <c r="AE143"/>
  <c r="AE53"/>
  <c r="AE206"/>
  <c r="AR115"/>
  <c r="AQ115"/>
  <c r="BA164"/>
  <c r="AO164"/>
  <c r="AP164" s="1"/>
  <c r="AP452"/>
  <c r="BA452"/>
  <c r="AO452"/>
  <c r="AU149"/>
  <c r="AR149"/>
  <c r="BA263"/>
  <c r="AO263"/>
  <c r="AQ263" s="1"/>
  <c r="AP263"/>
  <c r="BB122"/>
  <c r="AQ122"/>
  <c r="BB194"/>
  <c r="AQ194"/>
  <c r="BB293"/>
  <c r="AQ293"/>
  <c r="AP38"/>
  <c r="AO38"/>
  <c r="BA38"/>
  <c r="BB311"/>
  <c r="AQ311"/>
  <c r="AR246"/>
  <c r="BC246"/>
  <c r="AR300"/>
  <c r="BC300"/>
  <c r="AR30"/>
  <c r="BC30"/>
  <c r="AR417"/>
  <c r="BC417"/>
  <c r="BC156"/>
  <c r="AR156"/>
  <c r="BC75"/>
  <c r="BC129"/>
  <c r="BC147"/>
  <c r="AR147"/>
  <c r="AR48"/>
  <c r="BC48"/>
  <c r="BC210"/>
  <c r="AR210"/>
  <c r="BC255"/>
  <c r="AR57"/>
  <c r="BC57"/>
  <c r="BC381"/>
  <c r="AR381"/>
  <c r="AR187"/>
  <c r="AQ187"/>
  <c r="BA344"/>
  <c r="AP344"/>
  <c r="AO344"/>
  <c r="AR344" s="1"/>
  <c r="BA362"/>
  <c r="AP362"/>
  <c r="AO362"/>
  <c r="BA254"/>
  <c r="AO254"/>
  <c r="AP272"/>
  <c r="BA272"/>
  <c r="AO272"/>
  <c r="AW237"/>
  <c r="BH237"/>
  <c r="AW273"/>
  <c r="BH273"/>
  <c r="AW228"/>
  <c r="BH228"/>
  <c r="AW66"/>
  <c r="BH66"/>
  <c r="AW30"/>
  <c r="BH30"/>
  <c r="AW174"/>
  <c r="BH174"/>
  <c r="AW327"/>
  <c r="BH327"/>
  <c r="AW372"/>
  <c r="BH372"/>
  <c r="AW165"/>
  <c r="BH165"/>
  <c r="AW489"/>
  <c r="BH489"/>
  <c r="AW291"/>
  <c r="BH291"/>
  <c r="AW57"/>
  <c r="BH57"/>
  <c r="AW399"/>
  <c r="BH399"/>
  <c r="BH435"/>
  <c r="AW435"/>
  <c r="BE264"/>
  <c r="AT264"/>
  <c r="AT336"/>
  <c r="BE336"/>
  <c r="BE3"/>
  <c r="AT3"/>
  <c r="AT129"/>
  <c r="BE129"/>
  <c r="AT102"/>
  <c r="BE102"/>
  <c r="BE30"/>
  <c r="AT30"/>
  <c r="AT372"/>
  <c r="BE372"/>
  <c r="AT390"/>
  <c r="BE390"/>
  <c r="BE291"/>
  <c r="BE57"/>
  <c r="AT57"/>
  <c r="BE48"/>
  <c r="AT192"/>
  <c r="BE192"/>
  <c r="BE399"/>
  <c r="BE435"/>
  <c r="AT435"/>
  <c r="BA200"/>
  <c r="AP200"/>
  <c r="AO200"/>
  <c r="BA317"/>
  <c r="AO317"/>
  <c r="AP317"/>
  <c r="AP231"/>
  <c r="AQ330"/>
  <c r="AP330"/>
  <c r="AP139"/>
  <c r="AP258"/>
  <c r="AQ402"/>
  <c r="AQ13"/>
  <c r="AV311"/>
  <c r="AR186"/>
  <c r="AQ400"/>
  <c r="AP284"/>
  <c r="AW303"/>
  <c r="AP329"/>
  <c r="AP140"/>
  <c r="AP77"/>
  <c r="AW159"/>
  <c r="AO221"/>
  <c r="AP204"/>
  <c r="AP70"/>
  <c r="AP114"/>
  <c r="AV159"/>
  <c r="AQ410"/>
  <c r="AQ113"/>
  <c r="AQ140"/>
  <c r="AR202"/>
  <c r="AQ266"/>
  <c r="BF129"/>
  <c r="AU129"/>
  <c r="BF147"/>
  <c r="AU147"/>
  <c r="BF345"/>
  <c r="AU345"/>
  <c r="BF480"/>
  <c r="AU480"/>
  <c r="BF156"/>
  <c r="BF75"/>
  <c r="AU75"/>
  <c r="BF381"/>
  <c r="AU381"/>
  <c r="BF120"/>
  <c r="AU120"/>
  <c r="BF192"/>
  <c r="AU192"/>
  <c r="BF291"/>
  <c r="AU291"/>
  <c r="BF363"/>
  <c r="AU363"/>
  <c r="AQ169"/>
  <c r="AR169"/>
  <c r="AR446"/>
  <c r="AU446"/>
  <c r="AT251"/>
  <c r="BE251"/>
  <c r="BE242"/>
  <c r="AT242"/>
  <c r="AT233"/>
  <c r="BE233"/>
  <c r="BE260"/>
  <c r="AT260"/>
  <c r="BE224"/>
  <c r="AT224"/>
  <c r="AT26"/>
  <c r="BE26"/>
  <c r="BE404"/>
  <c r="AT404"/>
  <c r="BE152"/>
  <c r="AT152"/>
  <c r="AT458"/>
  <c r="BE458"/>
  <c r="BE107"/>
  <c r="AT107"/>
  <c r="AT449"/>
  <c r="BE449"/>
  <c r="BE134"/>
  <c r="AT134"/>
  <c r="BE161"/>
  <c r="AT161"/>
  <c r="BE350"/>
  <c r="AT350"/>
  <c r="AU203"/>
  <c r="AR203"/>
  <c r="AE264"/>
  <c r="AE318"/>
  <c r="AE390"/>
  <c r="AE129"/>
  <c r="AE219"/>
  <c r="AE480"/>
  <c r="AE201"/>
  <c r="AE102"/>
  <c r="AE165"/>
  <c r="AE381"/>
  <c r="AE291"/>
  <c r="AE210"/>
  <c r="AE363"/>
  <c r="AT394"/>
  <c r="AR394"/>
  <c r="AV273"/>
  <c r="BG273"/>
  <c r="BG228"/>
  <c r="AV228"/>
  <c r="BG84"/>
  <c r="AV84"/>
  <c r="BG390"/>
  <c r="AV390"/>
  <c r="BG66"/>
  <c r="BG174"/>
  <c r="AV174"/>
  <c r="AV30"/>
  <c r="BG30"/>
  <c r="BG372"/>
  <c r="AV372"/>
  <c r="BG93"/>
  <c r="BG165"/>
  <c r="AV165"/>
  <c r="AV471"/>
  <c r="BG471"/>
  <c r="AV489"/>
  <c r="BG489"/>
  <c r="BG138"/>
  <c r="AV138"/>
  <c r="AE278"/>
  <c r="AE251"/>
  <c r="AE242"/>
  <c r="AE395"/>
  <c r="AE377"/>
  <c r="AE413"/>
  <c r="AE197"/>
  <c r="AE35"/>
  <c r="AE440"/>
  <c r="AE80"/>
  <c r="AE179"/>
  <c r="AE431"/>
  <c r="AE368"/>
  <c r="AE98"/>
  <c r="BA137"/>
  <c r="AP137"/>
  <c r="AO137"/>
  <c r="BA155"/>
  <c r="AP155"/>
  <c r="AO155"/>
  <c r="BA299"/>
  <c r="AO299"/>
  <c r="AP299"/>
  <c r="BB455"/>
  <c r="AQ455"/>
  <c r="BA74"/>
  <c r="AO74"/>
  <c r="AP416"/>
  <c r="BA416"/>
  <c r="AO416"/>
  <c r="BC318"/>
  <c r="BC273"/>
  <c r="AR273"/>
  <c r="BC309"/>
  <c r="AR309"/>
  <c r="AR453"/>
  <c r="BC453"/>
  <c r="BC84"/>
  <c r="AR84"/>
  <c r="BC102"/>
  <c r="AR102"/>
  <c r="BC66"/>
  <c r="BC174"/>
  <c r="AR174"/>
  <c r="BC120"/>
  <c r="BC192"/>
  <c r="BC183"/>
  <c r="BC363"/>
  <c r="AR363"/>
  <c r="BC291"/>
  <c r="AR426"/>
  <c r="BC426"/>
  <c r="AU195"/>
  <c r="BF195"/>
  <c r="AP65"/>
  <c r="AO65"/>
  <c r="BA65"/>
  <c r="BA218"/>
  <c r="AO218"/>
  <c r="BA2"/>
  <c r="AO2"/>
  <c r="AP2" s="1"/>
  <c r="AR88"/>
  <c r="AQ88"/>
  <c r="BH282"/>
  <c r="AW264"/>
  <c r="BH264"/>
  <c r="AW318"/>
  <c r="BH318"/>
  <c r="AW39"/>
  <c r="BH39"/>
  <c r="AW75"/>
  <c r="BH75"/>
  <c r="AW453"/>
  <c r="BH453"/>
  <c r="BH480"/>
  <c r="AW219"/>
  <c r="BH219"/>
  <c r="AW462"/>
  <c r="BH462"/>
  <c r="AW471"/>
  <c r="BH471"/>
  <c r="AW120"/>
  <c r="BH120"/>
  <c r="AW12"/>
  <c r="BH12"/>
  <c r="AW93"/>
  <c r="BH93"/>
  <c r="AW183"/>
  <c r="BH183"/>
  <c r="AU357"/>
  <c r="BF357"/>
  <c r="BE282"/>
  <c r="BE246"/>
  <c r="AT246"/>
  <c r="BE309"/>
  <c r="AT309"/>
  <c r="BE66"/>
  <c r="AT66"/>
  <c r="BE219"/>
  <c r="AT219"/>
  <c r="BE480"/>
  <c r="AT480"/>
  <c r="BE417"/>
  <c r="AT417"/>
  <c r="BE39"/>
  <c r="AT39"/>
  <c r="AT363"/>
  <c r="BE363"/>
  <c r="BE12"/>
  <c r="AT12"/>
  <c r="BE21"/>
  <c r="AT21"/>
  <c r="BE255"/>
  <c r="AT255"/>
  <c r="BE408"/>
  <c r="BE426"/>
  <c r="AT426"/>
  <c r="AP20"/>
  <c r="AO20"/>
  <c r="BA20"/>
  <c r="BA173"/>
  <c r="AP173"/>
  <c r="AO173"/>
  <c r="BA191"/>
  <c r="AP191"/>
  <c r="AO191"/>
  <c r="BA290"/>
  <c r="AO290"/>
  <c r="AP290" s="1"/>
  <c r="BA389"/>
  <c r="AO389"/>
  <c r="AP389" s="1"/>
  <c r="BB41"/>
  <c r="AQ41"/>
  <c r="BB230"/>
  <c r="AQ230"/>
  <c r="BB320"/>
  <c r="AQ320"/>
  <c r="BB68"/>
  <c r="AQ68"/>
  <c r="AR402"/>
  <c r="AV203"/>
  <c r="AR330"/>
  <c r="AT203"/>
  <c r="AV150"/>
  <c r="AQ149"/>
  <c r="AR139"/>
  <c r="AR13"/>
  <c r="AR328"/>
  <c r="AR292"/>
  <c r="AP425" l="1"/>
  <c r="AP380"/>
  <c r="AP281"/>
  <c r="AR290"/>
  <c r="AU290"/>
  <c r="AV290"/>
  <c r="AQ290"/>
  <c r="AR2"/>
  <c r="AV2"/>
  <c r="AU2"/>
  <c r="AQ2"/>
  <c r="AQ74"/>
  <c r="AR74"/>
  <c r="AP35"/>
  <c r="AO35"/>
  <c r="BA35"/>
  <c r="BA251"/>
  <c r="AO251"/>
  <c r="AP251"/>
  <c r="AO291"/>
  <c r="BA291"/>
  <c r="AO219"/>
  <c r="AQ219" s="1"/>
  <c r="BA219"/>
  <c r="AO264"/>
  <c r="AP264" s="1"/>
  <c r="BA264"/>
  <c r="AR221"/>
  <c r="AP221"/>
  <c r="BA206"/>
  <c r="AP206"/>
  <c r="AO206"/>
  <c r="BA143"/>
  <c r="AP143"/>
  <c r="AO143"/>
  <c r="BA188"/>
  <c r="AP188"/>
  <c r="AO188"/>
  <c r="BA161"/>
  <c r="AP161"/>
  <c r="AO161"/>
  <c r="AP183"/>
  <c r="BA183"/>
  <c r="AO183"/>
  <c r="AR183" s="1"/>
  <c r="BA48"/>
  <c r="AO48"/>
  <c r="AP48"/>
  <c r="BA408"/>
  <c r="AO408"/>
  <c r="AP372"/>
  <c r="BA372"/>
  <c r="AO372"/>
  <c r="AP147"/>
  <c r="BA147"/>
  <c r="AO147"/>
  <c r="AQ147" s="1"/>
  <c r="AP174"/>
  <c r="BA174"/>
  <c r="AO174"/>
  <c r="AR146"/>
  <c r="AV146"/>
  <c r="AU146"/>
  <c r="AU11"/>
  <c r="AQ11"/>
  <c r="AP494"/>
  <c r="BA494"/>
  <c r="AO494"/>
  <c r="AP458"/>
  <c r="AO458"/>
  <c r="BA458"/>
  <c r="AP485"/>
  <c r="BA485"/>
  <c r="AO485"/>
  <c r="AP332"/>
  <c r="BA332"/>
  <c r="AO332"/>
  <c r="AP260"/>
  <c r="BA260"/>
  <c r="AO260"/>
  <c r="BA287"/>
  <c r="AO287"/>
  <c r="AP287"/>
  <c r="BA323"/>
  <c r="AO323"/>
  <c r="AP323"/>
  <c r="AO300"/>
  <c r="BA300"/>
  <c r="AP300"/>
  <c r="AT326"/>
  <c r="AQ326"/>
  <c r="AR326"/>
  <c r="AQ335"/>
  <c r="AR335"/>
  <c r="AT398"/>
  <c r="AR398"/>
  <c r="AQ398"/>
  <c r="AP296"/>
  <c r="BA296"/>
  <c r="AO296"/>
  <c r="AP17"/>
  <c r="AO17"/>
  <c r="BA17"/>
  <c r="BA305"/>
  <c r="AO305"/>
  <c r="AP305"/>
  <c r="AO327"/>
  <c r="BA327"/>
  <c r="AP56"/>
  <c r="AV155"/>
  <c r="AW155"/>
  <c r="BA98"/>
  <c r="AP98"/>
  <c r="AO98"/>
  <c r="BA80"/>
  <c r="AP80"/>
  <c r="AO80"/>
  <c r="BA201"/>
  <c r="AO201"/>
  <c r="AP201" s="1"/>
  <c r="AQ254"/>
  <c r="AR254"/>
  <c r="AR164"/>
  <c r="AQ164"/>
  <c r="AP53"/>
  <c r="AO53"/>
  <c r="BA53"/>
  <c r="AP44"/>
  <c r="AO44"/>
  <c r="BA44"/>
  <c r="AP26"/>
  <c r="BA26"/>
  <c r="AO26"/>
  <c r="AP422"/>
  <c r="BA422"/>
  <c r="AO422"/>
  <c r="BA269"/>
  <c r="AO269"/>
  <c r="AP269"/>
  <c r="AO228"/>
  <c r="BA228"/>
  <c r="AP228"/>
  <c r="AO237"/>
  <c r="AP237"/>
  <c r="BA237"/>
  <c r="A2"/>
  <c r="AU227"/>
  <c r="AQ227"/>
  <c r="AR227"/>
  <c r="AV227"/>
  <c r="BA435"/>
  <c r="AO435"/>
  <c r="AQ435" s="1"/>
  <c r="AP435"/>
  <c r="AP138"/>
  <c r="BA138"/>
  <c r="AO138"/>
  <c r="BA471"/>
  <c r="AO471"/>
  <c r="AP471"/>
  <c r="AP156"/>
  <c r="BA156"/>
  <c r="AO156"/>
  <c r="BA462"/>
  <c r="AO462"/>
  <c r="AQ462" s="1"/>
  <c r="BA75"/>
  <c r="AO75"/>
  <c r="AP75" s="1"/>
  <c r="AR443"/>
  <c r="AQ443"/>
  <c r="BA134"/>
  <c r="AP134"/>
  <c r="AO134"/>
  <c r="BA71"/>
  <c r="AP71"/>
  <c r="AO71"/>
  <c r="BA116"/>
  <c r="AP116"/>
  <c r="AO116"/>
  <c r="BA89"/>
  <c r="AP89"/>
  <c r="AO89"/>
  <c r="BA426"/>
  <c r="AP426"/>
  <c r="AO426"/>
  <c r="BA192"/>
  <c r="AO192"/>
  <c r="AR192" s="1"/>
  <c r="BA21"/>
  <c r="AO21"/>
  <c r="AP21"/>
  <c r="BA30"/>
  <c r="AO30"/>
  <c r="AP30" s="1"/>
  <c r="BA444"/>
  <c r="AO444"/>
  <c r="AP444" s="1"/>
  <c r="BA3"/>
  <c r="AO3"/>
  <c r="AR218"/>
  <c r="AQ218"/>
  <c r="AT137"/>
  <c r="AR137"/>
  <c r="AP440"/>
  <c r="BA440"/>
  <c r="AO440"/>
  <c r="AP242"/>
  <c r="BA242"/>
  <c r="AO242"/>
  <c r="AP278"/>
  <c r="BA278"/>
  <c r="AO278"/>
  <c r="AO318"/>
  <c r="BA318"/>
  <c r="BA350"/>
  <c r="AP350"/>
  <c r="AO350"/>
  <c r="BA399"/>
  <c r="AO399"/>
  <c r="BA489"/>
  <c r="AO489"/>
  <c r="AP489"/>
  <c r="BA417"/>
  <c r="AO417"/>
  <c r="AP417"/>
  <c r="AP84"/>
  <c r="BA84"/>
  <c r="AO84"/>
  <c r="BA354"/>
  <c r="AO354"/>
  <c r="AP354" s="1"/>
  <c r="BA215"/>
  <c r="AO215"/>
  <c r="AP215"/>
  <c r="AP314"/>
  <c r="BA314"/>
  <c r="AO314"/>
  <c r="AO246"/>
  <c r="BA246"/>
  <c r="AP246"/>
  <c r="AO282"/>
  <c r="BA282"/>
  <c r="AP282"/>
  <c r="AU407"/>
  <c r="AT407"/>
  <c r="AQ407"/>
  <c r="AR407"/>
  <c r="AU29"/>
  <c r="AW29"/>
  <c r="AV29"/>
  <c r="AT29"/>
  <c r="AR47"/>
  <c r="AQ47"/>
  <c r="AP449"/>
  <c r="BA449"/>
  <c r="AO449"/>
  <c r="AP476"/>
  <c r="BA476"/>
  <c r="AO476"/>
  <c r="AP467"/>
  <c r="BA467"/>
  <c r="AO467"/>
  <c r="AP8"/>
  <c r="AO8"/>
  <c r="BA8"/>
  <c r="AO255"/>
  <c r="BA255"/>
  <c r="AO273"/>
  <c r="AP273"/>
  <c r="BA273"/>
  <c r="AP336"/>
  <c r="AO336"/>
  <c r="BA336"/>
  <c r="AP326"/>
  <c r="AP431"/>
  <c r="BA431"/>
  <c r="AO431"/>
  <c r="AP413"/>
  <c r="BA413"/>
  <c r="AO413"/>
  <c r="BA395"/>
  <c r="AP395"/>
  <c r="AO395"/>
  <c r="AP363"/>
  <c r="BA363"/>
  <c r="AO363"/>
  <c r="AP165"/>
  <c r="BA165"/>
  <c r="AO165"/>
  <c r="AP390"/>
  <c r="BA390"/>
  <c r="AO390"/>
  <c r="AQ390" s="1"/>
  <c r="AT20"/>
  <c r="AR20"/>
  <c r="AR389"/>
  <c r="AW389"/>
  <c r="AV299"/>
  <c r="AT299"/>
  <c r="AU299"/>
  <c r="AW299"/>
  <c r="BA368"/>
  <c r="AP368"/>
  <c r="AO368"/>
  <c r="BA179"/>
  <c r="AP179"/>
  <c r="AO179"/>
  <c r="BA197"/>
  <c r="AP197"/>
  <c r="AO197"/>
  <c r="BA377"/>
  <c r="AP377"/>
  <c r="AO377"/>
  <c r="AP210"/>
  <c r="BA210"/>
  <c r="AO210"/>
  <c r="AP381"/>
  <c r="BA381"/>
  <c r="AO381"/>
  <c r="AW381" s="1"/>
  <c r="AP102"/>
  <c r="BA102"/>
  <c r="AO102"/>
  <c r="BA480"/>
  <c r="AO480"/>
  <c r="AP480"/>
  <c r="BA129"/>
  <c r="AO129"/>
  <c r="AP129" s="1"/>
  <c r="AP62"/>
  <c r="BA62"/>
  <c r="AO62"/>
  <c r="AP224"/>
  <c r="BA224"/>
  <c r="AO224"/>
  <c r="BA233"/>
  <c r="AO233"/>
  <c r="AP233"/>
  <c r="AO309"/>
  <c r="AP309"/>
  <c r="BA309"/>
  <c r="AR353"/>
  <c r="AT353"/>
  <c r="AQ110"/>
  <c r="AR110"/>
  <c r="BA170"/>
  <c r="AP170"/>
  <c r="AO170"/>
  <c r="BA107"/>
  <c r="AP107"/>
  <c r="AO107"/>
  <c r="BA152"/>
  <c r="AP152"/>
  <c r="AO152"/>
  <c r="BA125"/>
  <c r="AP125"/>
  <c r="AO125"/>
  <c r="BA359"/>
  <c r="AP359"/>
  <c r="AO359"/>
  <c r="BA111"/>
  <c r="AO111"/>
  <c r="AP111" s="1"/>
  <c r="BA12"/>
  <c r="AO12"/>
  <c r="AP12"/>
  <c r="BA57"/>
  <c r="AO57"/>
  <c r="AP57"/>
  <c r="BA39"/>
  <c r="AO39"/>
  <c r="AP39"/>
  <c r="AP345"/>
  <c r="BA345"/>
  <c r="AO345"/>
  <c r="AV345" s="1"/>
  <c r="AQ182"/>
  <c r="AR182"/>
  <c r="BA386"/>
  <c r="AP386"/>
  <c r="AO386"/>
  <c r="BA404"/>
  <c r="AP404"/>
  <c r="AO404"/>
  <c r="BA341"/>
  <c r="AP341"/>
  <c r="AO341"/>
  <c r="AP93"/>
  <c r="BA93"/>
  <c r="AO93"/>
  <c r="AP120"/>
  <c r="BA120"/>
  <c r="AO120"/>
  <c r="BA66"/>
  <c r="AO66"/>
  <c r="AP66"/>
  <c r="BA453"/>
  <c r="AO453"/>
  <c r="AP453"/>
  <c r="AP218"/>
  <c r="AP74"/>
  <c r="AP254"/>
  <c r="AP146"/>
  <c r="AP335"/>
  <c r="AP443"/>
  <c r="AP398"/>
  <c r="AQ221"/>
  <c r="AP462" l="1"/>
  <c r="AP192"/>
  <c r="AQ66"/>
  <c r="AV66"/>
  <c r="AR66"/>
  <c r="AQ120"/>
  <c r="AR120"/>
  <c r="AU93"/>
  <c r="AV93"/>
  <c r="AR12"/>
  <c r="AU12"/>
  <c r="AQ111"/>
  <c r="AR111"/>
  <c r="AQ129"/>
  <c r="AR129"/>
  <c r="AV480"/>
  <c r="AW480"/>
  <c r="AQ165"/>
  <c r="AT165"/>
  <c r="AR165"/>
  <c r="AQ255"/>
  <c r="AR255"/>
  <c r="AQ399"/>
  <c r="AR399"/>
  <c r="AT399"/>
  <c r="AQ3"/>
  <c r="AR3"/>
  <c r="AQ228"/>
  <c r="AR228"/>
  <c r="AQ201"/>
  <c r="AR201"/>
  <c r="AV201"/>
  <c r="AU201"/>
  <c r="AT201"/>
  <c r="AQ327"/>
  <c r="AT327"/>
  <c r="AR327"/>
  <c r="AU327"/>
  <c r="AQ408"/>
  <c r="AT408"/>
  <c r="AU408"/>
  <c r="AR408"/>
  <c r="AT48"/>
  <c r="AV48"/>
  <c r="AU48"/>
  <c r="AQ318"/>
  <c r="AR318"/>
  <c r="AQ75"/>
  <c r="AR75"/>
  <c r="AQ138"/>
  <c r="AT138"/>
  <c r="AQ291"/>
  <c r="AR291"/>
  <c r="AT291"/>
  <c r="AP3"/>
  <c r="AW282"/>
  <c r="AT282"/>
  <c r="AQ444"/>
  <c r="AR444"/>
  <c r="AU444"/>
  <c r="AV300"/>
  <c r="AW300"/>
  <c r="AU300"/>
  <c r="AP255"/>
  <c r="AP399"/>
  <c r="A3"/>
  <c r="AP327"/>
  <c r="AP408"/>
  <c r="AP219"/>
  <c r="AV156"/>
  <c r="AU156"/>
  <c r="AW156"/>
  <c r="AQ264"/>
  <c r="AR264"/>
  <c r="AP318"/>
  <c r="AP291"/>
  <c r="A4" l="1"/>
  <c r="A5" l="1"/>
  <c r="A6" l="1"/>
  <c r="A7" l="1"/>
  <c r="A8" l="1"/>
  <c r="A9" l="1"/>
  <c r="A11" l="1"/>
  <c r="A12"/>
  <c r="A10"/>
  <c r="A14" l="1"/>
  <c r="A13"/>
  <c r="A15" l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l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5" s="1"/>
  <c r="A866" s="1"/>
  <c r="A867" s="1"/>
  <c r="A868" s="1"/>
  <c r="A869" s="1"/>
  <c r="A870" s="1"/>
  <c r="A871" s="1"/>
  <c r="A872" s="1"/>
  <c r="A874" s="1"/>
  <c r="A875" s="1"/>
  <c r="A876" s="1"/>
  <c r="A877" s="1"/>
  <c r="A878" s="1"/>
  <c r="A879" s="1"/>
  <c r="A880" s="1"/>
  <c r="A881" s="1"/>
  <c r="A883" s="1"/>
  <c r="A884" s="1"/>
  <c r="A885" s="1"/>
  <c r="A886" s="1"/>
  <c r="A887" s="1"/>
  <c r="A888" s="1"/>
  <c r="A889" s="1"/>
  <c r="A890" s="1"/>
  <c r="A892" s="1"/>
  <c r="A893" s="1"/>
  <c r="A894" s="1"/>
  <c r="A895" s="1"/>
  <c r="A896" s="1"/>
  <c r="A897" s="1"/>
  <c r="A898" s="1"/>
  <c r="A899" s="1"/>
  <c r="A901" s="1"/>
  <c r="A902" s="1"/>
  <c r="A903" s="1"/>
  <c r="A904" s="1"/>
  <c r="A905" s="1"/>
  <c r="A906" s="1"/>
  <c r="A907" s="1"/>
  <c r="A908" s="1"/>
  <c r="A910" s="1"/>
  <c r="A911" s="1"/>
  <c r="A912" s="1"/>
  <c r="A913" s="1"/>
  <c r="A914" s="1"/>
  <c r="A915" s="1"/>
  <c r="A916" s="1"/>
  <c r="A917" s="1"/>
  <c r="A919" s="1"/>
  <c r="A920" s="1"/>
  <c r="A921" s="1"/>
  <c r="A922" s="1"/>
  <c r="A923" s="1"/>
  <c r="A924" s="1"/>
  <c r="A925" s="1"/>
  <c r="A926" s="1"/>
  <c r="A928" s="1"/>
  <c r="A929" s="1"/>
  <c r="A930" s="1"/>
  <c r="A931" s="1"/>
  <c r="A932" s="1"/>
  <c r="A933" s="1"/>
  <c r="A934" s="1"/>
  <c r="A935" s="1"/>
  <c r="A937" s="1"/>
  <c r="A938" s="1"/>
  <c r="A939" s="1"/>
  <c r="A940" s="1"/>
  <c r="A941" s="1"/>
  <c r="A942" s="1"/>
  <c r="A943" s="1"/>
  <c r="A944" s="1"/>
  <c r="A946" s="1"/>
  <c r="A947" s="1"/>
  <c r="A948" s="1"/>
  <c r="A949" s="1"/>
  <c r="A950" s="1"/>
  <c r="A951" s="1"/>
  <c r="A952" s="1"/>
  <c r="A953" s="1"/>
  <c r="A955" s="1"/>
  <c r="A956" s="1"/>
  <c r="A957" s="1"/>
  <c r="A958" s="1"/>
  <c r="A959" s="1"/>
  <c r="A960" s="1"/>
  <c r="A961" s="1"/>
  <c r="A962" s="1"/>
  <c r="A964" s="1"/>
  <c r="A965" s="1"/>
  <c r="A966" s="1"/>
  <c r="A967" s="1"/>
  <c r="A968" s="1"/>
  <c r="A969" s="1"/>
  <c r="A970" s="1"/>
  <c r="A971" s="1"/>
  <c r="A973" s="1"/>
  <c r="A974" s="1"/>
  <c r="A975" s="1"/>
  <c r="A976" s="1"/>
  <c r="A977" s="1"/>
  <c r="A978" s="1"/>
  <c r="A979" s="1"/>
  <c r="A980" s="1"/>
  <c r="A982" s="1"/>
  <c r="A983" s="1"/>
  <c r="A984" s="1"/>
  <c r="A985" s="1"/>
  <c r="A986" s="1"/>
  <c r="A987" s="1"/>
  <c r="A988" s="1"/>
  <c r="A989" s="1"/>
  <c r="A991" s="1"/>
  <c r="A992" s="1"/>
  <c r="A993" s="1"/>
  <c r="A994" s="1"/>
  <c r="A995" s="1"/>
  <c r="A996" s="1"/>
  <c r="A997" s="1"/>
  <c r="A998" s="1"/>
  <c r="A1000" s="1"/>
  <c r="A1001" s="1"/>
  <c r="A1002" s="1"/>
  <c r="A1003" s="1"/>
  <c r="A1004" s="1"/>
  <c r="A1005" s="1"/>
  <c r="A1006" s="1"/>
  <c r="A1007" s="1"/>
  <c r="A1009" s="1"/>
  <c r="A1010" s="1"/>
  <c r="A1011" s="1"/>
  <c r="A1012" s="1"/>
  <c r="A1013" s="1"/>
  <c r="A1014" s="1"/>
  <c r="A1015" s="1"/>
  <c r="A1016" s="1"/>
  <c r="A1018" s="1"/>
  <c r="A1019" s="1"/>
  <c r="A1020" s="1"/>
  <c r="A1021" s="1"/>
  <c r="A1022" s="1"/>
  <c r="A1023" s="1"/>
  <c r="A1024" s="1"/>
  <c r="A1025" s="1"/>
  <c r="A1027" s="1"/>
  <c r="A1028" s="1"/>
  <c r="A1029" s="1"/>
  <c r="A1030" s="1"/>
  <c r="A1031" s="1"/>
  <c r="A1032" s="1"/>
  <c r="A1033" s="1"/>
  <c r="A1034" s="1"/>
  <c r="A1036" s="1"/>
  <c r="A1037" s="1"/>
  <c r="A1038" s="1"/>
  <c r="A1039" s="1"/>
  <c r="A1040" s="1"/>
  <c r="A1041" s="1"/>
  <c r="A1042" s="1"/>
  <c r="A1043" s="1"/>
  <c r="A1045" s="1"/>
  <c r="A1046" s="1"/>
  <c r="A1047" s="1"/>
  <c r="A1048" s="1"/>
  <c r="A1049" s="1"/>
  <c r="A1050" s="1"/>
  <c r="A1051" s="1"/>
  <c r="A1052" s="1"/>
  <c r="A1054" s="1"/>
  <c r="A1055" s="1"/>
  <c r="A1056" s="1"/>
  <c r="A1057" s="1"/>
  <c r="A1058" s="1"/>
  <c r="A1059" s="1"/>
  <c r="A1060" s="1"/>
  <c r="A1061" s="1"/>
  <c r="A1063" s="1"/>
  <c r="A1064" s="1"/>
  <c r="A1065" s="1"/>
  <c r="A1066" s="1"/>
  <c r="A1067" s="1"/>
  <c r="A1068" s="1"/>
  <c r="A1069" s="1"/>
  <c r="A1070" s="1"/>
  <c r="A1072" s="1"/>
  <c r="A1073" s="1"/>
  <c r="A1074" s="1"/>
  <c r="A1075" s="1"/>
  <c r="A1076" s="1"/>
  <c r="A1077" s="1"/>
  <c r="A1078" s="1"/>
  <c r="A1079" s="1"/>
  <c r="A1081" s="1"/>
  <c r="A1082" s="1"/>
  <c r="A1083" s="1"/>
  <c r="A1084" s="1"/>
  <c r="A1085" s="1"/>
  <c r="A1086" s="1"/>
  <c r="A1087" s="1"/>
  <c r="A1088" s="1"/>
  <c r="A1090" s="1"/>
  <c r="A1091" s="1"/>
  <c r="A1092" s="1"/>
  <c r="A1093" s="1"/>
  <c r="A1094" s="1"/>
  <c r="A1095" s="1"/>
  <c r="A1096" s="1"/>
  <c r="A1097" s="1"/>
  <c r="A1099" s="1"/>
  <c r="A1100" s="1"/>
  <c r="A1101" s="1"/>
  <c r="A1102" s="1"/>
  <c r="A1103" s="1"/>
  <c r="A1104" s="1"/>
  <c r="A1105" s="1"/>
  <c r="A1106" s="1"/>
  <c r="A1108" s="1"/>
  <c r="A1109" s="1"/>
  <c r="A1110" s="1"/>
  <c r="A1111" s="1"/>
  <c r="A1112" s="1"/>
  <c r="A1113" s="1"/>
  <c r="A1114" s="1"/>
  <c r="A1115" s="1"/>
  <c r="A1117" s="1"/>
  <c r="A1118" s="1"/>
  <c r="A1119" s="1"/>
  <c r="A1120" s="1"/>
  <c r="A1121" s="1"/>
  <c r="A1122" s="1"/>
  <c r="A1123" s="1"/>
  <c r="A1124" s="1"/>
  <c r="A1126" s="1"/>
  <c r="A1127" s="1"/>
  <c r="A1128" s="1"/>
  <c r="A1129" s="1"/>
  <c r="A1130" s="1"/>
  <c r="A1131" s="1"/>
  <c r="A1132" s="1"/>
  <c r="A1133" s="1"/>
  <c r="A1135" s="1"/>
  <c r="A1136" s="1"/>
  <c r="A1137" s="1"/>
  <c r="A1138" s="1"/>
  <c r="A1139" s="1"/>
  <c r="A1140" s="1"/>
  <c r="A1141" s="1"/>
  <c r="A1142" s="1"/>
  <c r="A1144" s="1"/>
  <c r="A1145" s="1"/>
  <c r="A1146" s="1"/>
  <c r="A1147" s="1"/>
  <c r="A1148" s="1"/>
  <c r="A1149" s="1"/>
  <c r="A1150" s="1"/>
  <c r="A1151" s="1"/>
  <c r="A1153" s="1"/>
  <c r="A1154" s="1"/>
  <c r="A1155" s="1"/>
  <c r="A1156" s="1"/>
  <c r="A1157" s="1"/>
  <c r="A1158" s="1"/>
  <c r="A1159" s="1"/>
  <c r="A1160" s="1"/>
  <c r="A1162" s="1"/>
  <c r="A1163" s="1"/>
  <c r="A1164" s="1"/>
  <c r="A1165" s="1"/>
  <c r="A1166" s="1"/>
  <c r="A1167" s="1"/>
  <c r="A1168" s="1"/>
  <c r="A1169" s="1"/>
  <c r="A1171" s="1"/>
  <c r="A1172" s="1"/>
  <c r="A1173" s="1"/>
  <c r="A1174" s="1"/>
  <c r="A1175" s="1"/>
  <c r="A1176" s="1"/>
  <c r="A1177" s="1"/>
  <c r="A1178" s="1"/>
  <c r="A1180" s="1"/>
  <c r="A1181" s="1"/>
  <c r="A1182" s="1"/>
  <c r="A1183" s="1"/>
  <c r="A1184" s="1"/>
  <c r="A1185" s="1"/>
  <c r="A1186" s="1"/>
  <c r="A1187" s="1"/>
  <c r="A1189" s="1"/>
  <c r="A1190" s="1"/>
  <c r="A1191" s="1"/>
  <c r="A1192" s="1"/>
  <c r="A1193" s="1"/>
  <c r="A1194" s="1"/>
  <c r="A1195" s="1"/>
  <c r="A1196" s="1"/>
  <c r="A1198" s="1"/>
  <c r="A1199" s="1"/>
  <c r="A1200" s="1"/>
  <c r="A1201" s="1"/>
  <c r="A1202" s="1"/>
  <c r="A1203" s="1"/>
  <c r="A1204" s="1"/>
  <c r="A1205" s="1"/>
  <c r="A1207" s="1"/>
  <c r="A1208" s="1"/>
  <c r="A1209" s="1"/>
  <c r="A1210" s="1"/>
  <c r="A1211" s="1"/>
  <c r="A1212" s="1"/>
  <c r="A1213" s="1"/>
  <c r="A1214" s="1"/>
  <c r="A1216" s="1"/>
  <c r="A1217" s="1"/>
  <c r="A1218" s="1"/>
  <c r="A1219" s="1"/>
  <c r="A1220" s="1"/>
  <c r="A1221" s="1"/>
  <c r="A1222" s="1"/>
  <c r="A1223" s="1"/>
  <c r="A1225" s="1"/>
  <c r="A1226" s="1"/>
  <c r="A1227" s="1"/>
  <c r="A1228" s="1"/>
  <c r="A1229" s="1"/>
  <c r="A1230" s="1"/>
  <c r="A1231" s="1"/>
  <c r="A1232" s="1"/>
  <c r="A1234" s="1"/>
  <c r="A1235" s="1"/>
  <c r="A1236" s="1"/>
  <c r="A1237" s="1"/>
  <c r="A1238" s="1"/>
  <c r="A1239" s="1"/>
  <c r="A1240" s="1"/>
  <c r="A1241" s="1"/>
  <c r="A1243" s="1"/>
  <c r="A1244" s="1"/>
  <c r="A1245" s="1"/>
  <c r="A1246" s="1"/>
  <c r="A1247" s="1"/>
  <c r="A1248" s="1"/>
  <c r="A1249" s="1"/>
  <c r="A1250" s="1"/>
  <c r="A1252" s="1"/>
  <c r="A1253" s="1"/>
  <c r="A1254" s="1"/>
  <c r="A1255" s="1"/>
  <c r="A1256" s="1"/>
  <c r="A1257" s="1"/>
  <c r="A1258" s="1"/>
  <c r="A1259" s="1"/>
  <c r="A1261" s="1"/>
  <c r="A1262" s="1"/>
  <c r="A1263" s="1"/>
  <c r="A1264" s="1"/>
  <c r="A1265" s="1"/>
  <c r="A1266" s="1"/>
  <c r="A1267" s="1"/>
  <c r="A1268" s="1"/>
  <c r="A1270" s="1"/>
  <c r="A1271" s="1"/>
  <c r="A1272" s="1"/>
  <c r="A1273" s="1"/>
  <c r="A1274" s="1"/>
  <c r="A1275" s="1"/>
  <c r="A1276" s="1"/>
  <c r="A1277" s="1"/>
  <c r="A1279" s="1"/>
  <c r="A1280" s="1"/>
  <c r="A1281" s="1"/>
  <c r="A1282" s="1"/>
  <c r="A1283" s="1"/>
  <c r="A1284" s="1"/>
  <c r="A1285" s="1"/>
  <c r="A1286" s="1"/>
  <c r="A1288" s="1"/>
  <c r="A1289" s="1"/>
  <c r="A1290" s="1"/>
  <c r="A1291" s="1"/>
  <c r="A1292" s="1"/>
  <c r="A1293" s="1"/>
  <c r="A1294" s="1"/>
  <c r="A1295" s="1"/>
  <c r="A1297" s="1"/>
  <c r="A1298" s="1"/>
  <c r="A1299" s="1"/>
  <c r="A1300" s="1"/>
  <c r="A1301" s="1"/>
  <c r="A1302" s="1"/>
  <c r="A1303" s="1"/>
  <c r="A1304" s="1"/>
  <c r="A1306" s="1"/>
  <c r="A1307" s="1"/>
  <c r="A1308" s="1"/>
  <c r="A1309" s="1"/>
  <c r="A1310" s="1"/>
  <c r="A1311" s="1"/>
  <c r="A1312" s="1"/>
  <c r="A1313" s="1"/>
  <c r="A1315" s="1"/>
  <c r="A1316" s="1"/>
  <c r="A1317" s="1"/>
  <c r="A1318" s="1"/>
  <c r="A1319" s="1"/>
  <c r="A1320" s="1"/>
  <c r="A1321" s="1"/>
  <c r="A1322" s="1"/>
  <c r="A1324" s="1"/>
  <c r="A1325" s="1"/>
  <c r="A1326" s="1"/>
  <c r="A1327" s="1"/>
  <c r="A1328" s="1"/>
  <c r="A1329" s="1"/>
  <c r="A1330" s="1"/>
  <c r="A1331" s="1"/>
  <c r="A1333" s="1"/>
  <c r="A1334" s="1"/>
  <c r="A1335" s="1"/>
  <c r="A1336" s="1"/>
  <c r="A1337" s="1"/>
  <c r="A1338" s="1"/>
  <c r="A1339" s="1"/>
  <c r="A1340" s="1"/>
  <c r="A1342" s="1"/>
  <c r="A1343" s="1"/>
  <c r="A1344" s="1"/>
  <c r="A1345" s="1"/>
  <c r="A1346" s="1"/>
  <c r="A1347" s="1"/>
  <c r="A1348" s="1"/>
  <c r="A1349" s="1"/>
  <c r="A1351" s="1"/>
  <c r="A1352" s="1"/>
  <c r="A1353" s="1"/>
  <c r="A1354" s="1"/>
  <c r="A1355" s="1"/>
  <c r="A1356" s="1"/>
  <c r="A1357" s="1"/>
  <c r="A1358" s="1"/>
  <c r="A1360" s="1"/>
  <c r="A1361" s="1"/>
  <c r="A1362" s="1"/>
  <c r="A1363" s="1"/>
  <c r="A1364" s="1"/>
  <c r="A1365" s="1"/>
  <c r="A1366" s="1"/>
  <c r="A1367" s="1"/>
</calcChain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10"/>
      <name val="Arial Cyr"/>
      <charset val="204"/>
    </font>
    <font>
      <sz val="4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6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Border="1" applyAlignment="1" applyProtection="1">
      <alignment horizontal="center" vertical="center" wrapText="1"/>
      <protection locked="0" hidden="1"/>
    </xf>
    <xf numFmtId="0" fontId="2" fillId="0" borderId="0" xfId="0" applyFont="1" applyBorder="1" applyAlignment="1" applyProtection="1">
      <alignment horizontal="center" vertical="center" wrapText="1"/>
      <protection locked="0" hidden="1"/>
    </xf>
    <xf numFmtId="0" fontId="3" fillId="0" borderId="0" xfId="0" applyNumberFormat="1" applyFont="1" applyBorder="1" applyAlignment="1" applyProtection="1">
      <alignment horizontal="center" vertical="center" wrapText="1"/>
      <protection locked="0" hidden="1"/>
    </xf>
    <xf numFmtId="0" fontId="3" fillId="0" borderId="1" xfId="0" applyNumberFormat="1" applyFont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NumberFormat="1" applyFont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horizontal="left" vertical="center"/>
      <protection locked="0" hidden="1"/>
    </xf>
    <xf numFmtId="0" fontId="2" fillId="0" borderId="0" xfId="0" applyNumberFormat="1" applyFont="1" applyAlignment="1" applyProtection="1">
      <alignment horizontal="center" vertical="center" wrapText="1"/>
      <protection locked="0" hidden="1"/>
    </xf>
    <xf numFmtId="0" fontId="4" fillId="0" borderId="2" xfId="0" applyNumberFormat="1" applyFont="1" applyBorder="1" applyAlignment="1" applyProtection="1">
      <alignment horizontal="center" vertical="center" wrapText="1"/>
      <protection locked="0" hidden="1"/>
    </xf>
    <xf numFmtId="0" fontId="4" fillId="0" borderId="0" xfId="0" applyNumberFormat="1" applyFont="1" applyAlignment="1" applyProtection="1">
      <alignment horizontal="center" vertical="center" wrapText="1"/>
      <protection locked="0" hidden="1"/>
    </xf>
    <xf numFmtId="0" fontId="1" fillId="0" borderId="0" xfId="0" applyNumberFormat="1" applyFont="1" applyAlignment="1" applyProtection="1">
      <alignment horizontal="center" vertical="center" wrapText="1"/>
      <protection locked="0" hidden="1"/>
    </xf>
    <xf numFmtId="0" fontId="1" fillId="0" borderId="0" xfId="0" applyFont="1" applyBorder="1" applyAlignment="1" applyProtection="1">
      <alignment horizontal="center" vertical="center" wrapText="1"/>
      <protection locked="0" hidden="1"/>
    </xf>
    <xf numFmtId="0" fontId="5" fillId="0" borderId="0" xfId="0" applyFont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Border="1" applyAlignment="1" applyProtection="1">
      <alignment horizontal="center" vertical="center" wrapText="1"/>
      <protection locked="0" hidden="1"/>
    </xf>
    <xf numFmtId="0" fontId="6" fillId="0" borderId="0" xfId="0" applyNumberFormat="1" applyFont="1" applyBorder="1" applyAlignment="1" applyProtection="1">
      <alignment horizontal="left" vertical="center"/>
      <protection locked="0" hidden="1"/>
    </xf>
    <xf numFmtId="0" fontId="6" fillId="0" borderId="0" xfId="0" quotePrefix="1" applyNumberFormat="1" applyFont="1" applyBorder="1" applyAlignment="1" applyProtection="1">
      <alignment horizontal="left" vertical="center"/>
      <protection locked="0" hidden="1"/>
    </xf>
    <xf numFmtId="0" fontId="7" fillId="0" borderId="2" xfId="0" applyFont="1" applyBorder="1" applyAlignment="1" applyProtection="1">
      <alignment horizontal="center" vertical="center" wrapText="1"/>
      <protection locked="0" hidden="1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left" vertical="center"/>
      <protection locked="0" hidden="1"/>
    </xf>
    <xf numFmtId="0" fontId="9" fillId="0" borderId="0" xfId="0" applyFont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Fill="1" applyBorder="1" applyAlignment="1" applyProtection="1">
      <alignment horizontal="center" wrapText="1"/>
      <protection locked="0" hidden="1"/>
    </xf>
    <xf numFmtId="0" fontId="7" fillId="0" borderId="3" xfId="0" applyFont="1" applyBorder="1" applyAlignment="1" applyProtection="1">
      <alignment horizontal="center" vertical="center" wrapText="1"/>
      <protection locked="0" hidden="1"/>
    </xf>
    <xf numFmtId="0" fontId="4" fillId="0" borderId="3" xfId="0" applyNumberFormat="1" applyFont="1" applyBorder="1" applyAlignment="1" applyProtection="1">
      <alignment horizontal="center" vertical="center" wrapText="1"/>
      <protection locked="0" hidden="1"/>
    </xf>
    <xf numFmtId="0" fontId="1" fillId="0" borderId="0" xfId="0" applyFont="1" applyBorder="1" applyAlignment="1" applyProtection="1">
      <alignment horizontal="left" vertical="center"/>
      <protection locked="0" hidden="1"/>
    </xf>
    <xf numFmtId="0" fontId="7" fillId="0" borderId="0" xfId="0" applyFont="1" applyBorder="1" applyAlignment="1" applyProtection="1">
      <alignment horizontal="center" vertical="center" wrapText="1"/>
      <protection locked="0" hidden="1"/>
    </xf>
    <xf numFmtId="0" fontId="4" fillId="0" borderId="0" xfId="0" applyNumberFormat="1" applyFont="1" applyBorder="1" applyAlignment="1" applyProtection="1">
      <alignment horizontal="center" vertical="center" wrapText="1"/>
      <protection locked="0" hidden="1"/>
    </xf>
    <xf numFmtId="0" fontId="10" fillId="0" borderId="0" xfId="0" applyFont="1" applyBorder="1" applyAlignment="1" applyProtection="1">
      <alignment horizontal="center" vertical="center" wrapText="1"/>
      <protection locked="0" hidden="1"/>
    </xf>
    <xf numFmtId="0" fontId="7" fillId="0" borderId="0" xfId="0" applyNumberFormat="1" applyFont="1" applyBorder="1" applyAlignment="1" applyProtection="1">
      <alignment horizontal="center" vertical="center" wrapText="1"/>
      <protection locked="0" hidden="1"/>
    </xf>
    <xf numFmtId="0" fontId="4" fillId="0" borderId="0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1" fillId="0" borderId="4" xfId="0" applyFont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 applyProtection="1">
      <alignment horizontal="center" vertical="center" wrapText="1"/>
      <protection locked="0" hidden="1"/>
    </xf>
    <xf numFmtId="0" fontId="1" fillId="0" borderId="2" xfId="0" applyFont="1" applyBorder="1" applyAlignment="1" applyProtection="1">
      <alignment horizontal="center" vertical="center" wrapText="1"/>
      <protection locked="0" hidden="1"/>
    </xf>
  </cellXfs>
  <cellStyles count="1">
    <cellStyle name="Обычный" xfId="0" builtinId="0"/>
  </cellStyles>
  <dxfs count="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8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7;&#1080;&#1089;&#1072;&#1085;&#1080;&#1077;%20&#1087;&#1088;&#1077;&#1087;&#1086;&#1076;&#1072;&#1074;&#1072;&#1090;&#1077;&#1083;&#1077;&#1081;%20&#1089;%20%20%2015.06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дивидуальное расписание"/>
      <sheetName val="Для печати"/>
      <sheetName val="На неделю"/>
      <sheetName val="Занятость аудиторий 1"/>
      <sheetName val="Аудитории - ВР"/>
      <sheetName val="Занятость аудиторий 2"/>
      <sheetName val="Преподавательский состав"/>
      <sheetName val="Сводное"/>
      <sheetName val="С-9-1"/>
      <sheetName val="П-9-1"/>
      <sheetName val="СА-9-1"/>
      <sheetName val="С-11-1"/>
      <sheetName val="П-11-1"/>
      <sheetName val="СА-11-1"/>
      <sheetName val="ЗИ-9-1"/>
      <sheetName val="С-9-2"/>
      <sheetName val="П-9-2"/>
      <sheetName val="СА-9-2"/>
      <sheetName val="С-11-2"/>
      <sheetName val="П-11-2"/>
      <sheetName val="СА-11-2"/>
      <sheetName val="С-9-3"/>
      <sheetName val="П-9-3"/>
      <sheetName val="СА-9-3"/>
      <sheetName val="П-11-3"/>
      <sheetName val="П-9-4"/>
    </sheetNames>
    <sheetDataSet>
      <sheetData sheetId="0">
        <row r="13">
          <cell r="I13">
            <v>43997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A2">
            <v>1</v>
          </cell>
          <cell r="B2" t="str">
            <v>Аверченко В.Ю.</v>
          </cell>
        </row>
        <row r="3">
          <cell r="A3">
            <v>2</v>
          </cell>
          <cell r="B3" t="str">
            <v>Агашкова М.С.</v>
          </cell>
        </row>
        <row r="4">
          <cell r="A4">
            <v>3</v>
          </cell>
          <cell r="B4" t="str">
            <v>Белова Е.А.</v>
          </cell>
        </row>
        <row r="5">
          <cell r="A5">
            <v>4</v>
          </cell>
          <cell r="B5" t="str">
            <v>Анпилова Н.Н.</v>
          </cell>
        </row>
        <row r="6">
          <cell r="A6">
            <v>5</v>
          </cell>
          <cell r="B6" t="str">
            <v>Антилогова Н.Г.</v>
          </cell>
        </row>
        <row r="7">
          <cell r="A7">
            <v>6</v>
          </cell>
          <cell r="B7" t="str">
            <v>Антоненко Д.В.</v>
          </cell>
        </row>
        <row r="8">
          <cell r="A8">
            <v>7</v>
          </cell>
          <cell r="B8" t="str">
            <v>Арндт И.В.</v>
          </cell>
        </row>
        <row r="9">
          <cell r="A9">
            <v>8</v>
          </cell>
          <cell r="B9" t="str">
            <v>Башурова Е.В.</v>
          </cell>
        </row>
        <row r="10">
          <cell r="A10">
            <v>9</v>
          </cell>
          <cell r="B10" t="str">
            <v>Бондарь И.М.</v>
          </cell>
        </row>
        <row r="11">
          <cell r="A11">
            <v>10</v>
          </cell>
          <cell r="B11" t="str">
            <v>Бурдельный Н.В.</v>
          </cell>
        </row>
        <row r="12">
          <cell r="A12">
            <v>11</v>
          </cell>
          <cell r="B12" t="str">
            <v>Бурьян Н.Н.</v>
          </cell>
        </row>
        <row r="13">
          <cell r="A13" t="str">
            <v/>
          </cell>
        </row>
        <row r="14">
          <cell r="A14">
            <v>12</v>
          </cell>
          <cell r="B14" t="str">
            <v>Волошин В.Н.</v>
          </cell>
        </row>
        <row r="15">
          <cell r="A15">
            <v>13</v>
          </cell>
          <cell r="B15" t="str">
            <v>Воронков О.Ю.</v>
          </cell>
        </row>
        <row r="16">
          <cell r="A16" t="str">
            <v/>
          </cell>
        </row>
        <row r="17">
          <cell r="A17">
            <v>14</v>
          </cell>
          <cell r="B17" t="str">
            <v>Говелко В.А.</v>
          </cell>
        </row>
        <row r="18">
          <cell r="A18">
            <v>15</v>
          </cell>
          <cell r="B18" t="str">
            <v>Донец Е.В.</v>
          </cell>
        </row>
        <row r="19">
          <cell r="A19">
            <v>16</v>
          </cell>
          <cell r="B19" t="str">
            <v>Дамаскина А.В.</v>
          </cell>
        </row>
        <row r="20">
          <cell r="A20">
            <v>17</v>
          </cell>
          <cell r="B20" t="str">
            <v>Демьяненко И.И.</v>
          </cell>
        </row>
        <row r="21">
          <cell r="A21">
            <v>18</v>
          </cell>
          <cell r="B21" t="str">
            <v>Динер Р.О.</v>
          </cell>
        </row>
        <row r="22">
          <cell r="A22">
            <v>19</v>
          </cell>
          <cell r="B22" t="str">
            <v>Дубинина Е.М.</v>
          </cell>
        </row>
        <row r="23">
          <cell r="A23">
            <v>20</v>
          </cell>
          <cell r="B23" t="str">
            <v>Жилякова К.В.</v>
          </cell>
        </row>
        <row r="24">
          <cell r="A24">
            <v>21</v>
          </cell>
          <cell r="B24" t="str">
            <v>Завьялова Н.Н.</v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>
            <v>22</v>
          </cell>
          <cell r="B27" t="str">
            <v>Корнеева Л.К.</v>
          </cell>
        </row>
        <row r="28">
          <cell r="A28">
            <v>23</v>
          </cell>
          <cell r="B28" t="str">
            <v>Короп В.О.</v>
          </cell>
        </row>
        <row r="29">
          <cell r="A29">
            <v>24</v>
          </cell>
          <cell r="B29" t="str">
            <v>Кожевникова Ю.С.</v>
          </cell>
        </row>
        <row r="30">
          <cell r="A30">
            <v>25</v>
          </cell>
          <cell r="B30" t="str">
            <v>Куроедов М.В.</v>
          </cell>
        </row>
        <row r="31">
          <cell r="A31">
            <v>26</v>
          </cell>
          <cell r="B31" t="str">
            <v>Лепихова Е.А.</v>
          </cell>
        </row>
        <row r="32">
          <cell r="A32">
            <v>27</v>
          </cell>
          <cell r="B32" t="str">
            <v>Максимова А.С.</v>
          </cell>
        </row>
        <row r="33">
          <cell r="A33">
            <v>28</v>
          </cell>
          <cell r="B33" t="str">
            <v>Мишина М.Ю.</v>
          </cell>
        </row>
        <row r="34">
          <cell r="A34">
            <v>29</v>
          </cell>
          <cell r="B34" t="str">
            <v>Морозова И.А.</v>
          </cell>
        </row>
        <row r="35">
          <cell r="A35">
            <v>30</v>
          </cell>
          <cell r="B35" t="str">
            <v>Муравьев А.Б.</v>
          </cell>
        </row>
        <row r="36">
          <cell r="A36">
            <v>31</v>
          </cell>
          <cell r="B36" t="str">
            <v>Мухин Е.М.</v>
          </cell>
        </row>
        <row r="37">
          <cell r="A37">
            <v>32</v>
          </cell>
          <cell r="B37" t="str">
            <v>Нестеров А.А.</v>
          </cell>
        </row>
        <row r="38">
          <cell r="A38">
            <v>33</v>
          </cell>
          <cell r="B38" t="str">
            <v>Павлова Г.Ю.</v>
          </cell>
        </row>
        <row r="39">
          <cell r="A39">
            <v>34</v>
          </cell>
          <cell r="B39" t="str">
            <v>Пластун В.Ю.</v>
          </cell>
        </row>
        <row r="40">
          <cell r="A40">
            <v>35</v>
          </cell>
          <cell r="B40" t="str">
            <v>Мартыненко М.В.</v>
          </cell>
        </row>
        <row r="41">
          <cell r="A41">
            <v>36</v>
          </cell>
          <cell r="B41" t="str">
            <v>Поляков Д.Н.</v>
          </cell>
        </row>
        <row r="42">
          <cell r="A42">
            <v>37</v>
          </cell>
          <cell r="B42" t="str">
            <v>Полякова Т.А.</v>
          </cell>
        </row>
        <row r="43">
          <cell r="A43">
            <v>38</v>
          </cell>
          <cell r="B43" t="str">
            <v>Пошелов П.В.</v>
          </cell>
        </row>
        <row r="44">
          <cell r="A44">
            <v>39</v>
          </cell>
          <cell r="B44" t="str">
            <v>Пошиванюк Л.Ю.</v>
          </cell>
        </row>
        <row r="45">
          <cell r="A45">
            <v>40</v>
          </cell>
          <cell r="B45" t="str">
            <v>Попова Р.В.</v>
          </cell>
        </row>
        <row r="46">
          <cell r="A46" t="str">
            <v/>
          </cell>
        </row>
        <row r="47">
          <cell r="A47">
            <v>41</v>
          </cell>
          <cell r="B47" t="str">
            <v>Савельева Е.Л.</v>
          </cell>
        </row>
        <row r="48">
          <cell r="A48">
            <v>42</v>
          </cell>
          <cell r="B48" t="str">
            <v>Самойлов А.М.</v>
          </cell>
        </row>
        <row r="49">
          <cell r="A49" t="str">
            <v/>
          </cell>
        </row>
        <row r="50">
          <cell r="A50">
            <v>43</v>
          </cell>
          <cell r="B50" t="str">
            <v>Панкратова А.В.</v>
          </cell>
        </row>
        <row r="51">
          <cell r="A51" t="str">
            <v/>
          </cell>
        </row>
        <row r="52">
          <cell r="A52">
            <v>44</v>
          </cell>
          <cell r="B52" t="str">
            <v>Сынтин А.В.</v>
          </cell>
        </row>
        <row r="53">
          <cell r="A53">
            <v>45</v>
          </cell>
          <cell r="B53" t="str">
            <v>Тавченко В.Ю.</v>
          </cell>
        </row>
        <row r="54">
          <cell r="A54">
            <v>46</v>
          </cell>
          <cell r="B54" t="str">
            <v>Третьякова Н.С.</v>
          </cell>
        </row>
        <row r="55">
          <cell r="A55">
            <v>47</v>
          </cell>
          <cell r="B55" t="str">
            <v>Трещилова Е.А.</v>
          </cell>
        </row>
        <row r="56">
          <cell r="A56">
            <v>48</v>
          </cell>
          <cell r="B56" t="str">
            <v>Трушкин И.Е.</v>
          </cell>
        </row>
        <row r="57">
          <cell r="A57">
            <v>49</v>
          </cell>
          <cell r="B57" t="str">
            <v>Трушников М.В.</v>
          </cell>
        </row>
        <row r="58">
          <cell r="A58">
            <v>50</v>
          </cell>
          <cell r="B58" t="str">
            <v>Фокина С.В.</v>
          </cell>
        </row>
        <row r="59">
          <cell r="A59">
            <v>51</v>
          </cell>
          <cell r="B59" t="str">
            <v>Хараман С.В.</v>
          </cell>
        </row>
        <row r="60">
          <cell r="A60">
            <v>52</v>
          </cell>
          <cell r="B60" t="str">
            <v>Хмара А.С.</v>
          </cell>
        </row>
        <row r="61">
          <cell r="A61">
            <v>53</v>
          </cell>
          <cell r="B61" t="str">
            <v>Чулаков М.Х.</v>
          </cell>
        </row>
        <row r="62">
          <cell r="A62">
            <v>54</v>
          </cell>
          <cell r="B62" t="str">
            <v>Шубин С.Б.</v>
          </cell>
        </row>
        <row r="63">
          <cell r="A63">
            <v>55</v>
          </cell>
          <cell r="B63" t="str">
            <v>Щербаков С.Д.</v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</sheetData>
      <sheetData sheetId="7">
        <row r="2">
          <cell r="C2" t="str">
            <v>8.00 62Завьялова Н.Н.Математикаауд.П-№ 38Павлова Г.Ю.Английский язык ауд.П-№ 35Третьякова Н.С.Русский языкауд.П-206№ 35Третьякова Н.С.Русский языкауд.П-206№ 33Полякова Т.А.Литератураауд.П-№ %курс С -9 -18.00 23 ДИФ.ЗАЧЕТМорозова И.А.Информатика ауд.П-207 № 62Дубинина Е.М.Математикаауд.П-401№ 62Дубинина Е.М.Математикаауд.П-401№ 23 ДИФ.ЗАЧЕТАнтоненко Д.В. ОБЖауд.П-№ № 37Хмара А.С.Английский язык ауд.П-№ № 37Бондарь И.М.Историяауд.П-№ %курс П -9 -18.00 62Тавченко В.Ю.Математикаауд.П-№ 37Куроедов М.В.Историяауд.П-№ 22Воронков О.Ю.ОБЖауд.П-№ %курс СА -9-18.00 31Фокина С.В.Основы философииауд.П-№ № 27Нестеров А.А.Документацион. обеспеч. управленияауд.П-№ %курс С -11-18.00 43Сынтин А.В.Административное правоауд.П-304№ 43Сынтин А.В.Административное правоауд.П-304№ 20Панкратова А.В.Делопроизводство и режим секретностиауд.П-№ 33Демьяненко И.И.Основы управления в првоохранительных органахауд.П-№ 32Аверченко В.Ю.Основы философииауд.П-№ 22 ЗАЧЕТПошелов П.В.Уголовный процессауд.П-№ %курс П -11-18.00 25Трушкин И.Е.Административное правоауд.П-№ 25Арндт И.В.Гражданский процессауд.П-№ %курс СА-11-18.00 26Муравьев А.Б.Физика ауд.П-№ 0%курс ЗИ-9-1</v>
          </cell>
          <cell r="D2" t="str">
            <v>9.40 35Третьякова Н.С.Русский языкауд.П-206№ 35Третьякова Н.С.Русский языкауд.П-206№ 33Полякова Т.А.Литератураауд.П-202№ 33Полякова Т.А.Литератураауд.П-202№ 62Тавченко В.Ю.Математикаауд.П-№ %курс С -9 -19.40 38Физическая культураауд.с/зал№ 37Бондарь И.М.Историяауд.П-401№ 37Бондарь И.М.Историяауд.П-401№ 62Дубинина Е.М.Математикаауд.П-№ 18 ДИФ.ЗАЧЕТМуравьев А.Б.Астрономияауд.П-№ 36Физическая культураауд.с/зал№ 38Павлова Г.Ю.Английский язык ауд.П-№ 35Фокина С.В.Географияауд.П-№ %курс П -9 -19.40 22Морозова И.А.Информатика ауд.П-207 № 18 ДИФ.ЗАЧЕТДонец Е.В.Экологияауд.П-№ 38Куроедов М.В.Историяауд.П-№ %курс СА -9-19.40 28Нестеров А.А.Документацион. обеспеч. управленияауд.П-№ 43Лепихова Е.А.Трудовое правоауд.П-№ 16Воронков О.Ю.Безопасность жизнедеятельностиауд.П-№ %курс С -11-19.40 29 ДИФ.ЗАЧЕТАнтоненко Д.В.Уголовное правоауд.П-304№ 29 ДИФ.ЗАЧЕТАнтоненко Д.В.Уголовное правоауд.П-304№ 29 ДИФ.ЗАЧЕТАгашкова М.С.Уголовное правоауд.П-№ 20Панкратова А.В.Делопроизводство и режим секретностиауд.П-№ 22 ЗАЧЕТПошелов П.В.Уголовный процессауд.П-№ 32Аверченко В.Ю.Основы философииауд.П-№ %курс П -11-19.40 25Арндт И.В.Гражданский процессауд.П-№ 17Завьялова Н.Н.Основы статистикиауд.П-№ %курс СА-11-19.40 38Хмара А.С.Английский язык ауд.П-№ 0%курс ЗИ-9-1</v>
          </cell>
          <cell r="E2" t="str">
            <v>11.50 15 ДИФ.ЗАЧЕТПопова Р.В.Естествознание ауд.П-№ 22Воронков О.Ю.ОБЖауд.П-№ 18 ДИФ.ЗАЧЕТБелова Е.А.Экологияауд.П-№ 62Тавченко В.Ю.Математикаауд.П-№ 35Третьякова Н.С.Русский языкауд.П-№ %курс С -9 -111.50 63Дубинина Е.М.Математикаауд.П-№ 38Физическая культураауд.с/зал№ 38Физическая культураауд.с/зал№ 37Физическая культураауд.с/зал№ 33Полякова Т.А.Литератураауд.П-202№ 33Полякова Т.А.Литератураауд.П-202№ 38Бондарь И.М.Историяауд.П-№ 23 ДИФ.ЗАЧЕТАнтоненко Д.В. ОБЖауд.П-№ %курс П -9 -111.50 37Куроедов М.В.Историяауд.П-№ 22Морозова И.А.Информатика ауд.П-207 № 36Физическая культураауд.с/зал№ %курс СА -9-111.50 17Павлова Г.Ю.Английский языкауд.П-№ 27Пошиванюк Л.Ю.Гражданский процессауд.П-№ 43Лепихова Е.А.Трудовое правоауд.П-№ %курс С -11-111.50 32Аверченко В.Ю.Основы философииауд.П-304№ 32Аверченко В.Ю.Основы философииауд.П-304№ 42Сынтин А.В.Административное правоауд.П-№ 22 ЗАЧЕТПошелов П.В.Уголовный процессауд.П-№ 32Демьяненко И.И.Основы управления в првоохранительных органахауд.П-№ № %курс П -11-111.50 17Завьялова Н.Н.Основы статистикиауд.П-№ 25Трушкин И.Е.Административное правоауд.П-№ %курс СА-11-111.50 18 ДИФ.ЗАЧЕТФокина С.В.Географияауд.П-№ 0%курс ЗИ-9-1</v>
          </cell>
          <cell r="F2" t="str">
            <v/>
          </cell>
          <cell r="G2" t="str">
            <v>13.30 № № 62Тавченко В.Ю.Математикаауд.П-№ 18 ДИФ.ЗАЧЕТБелова Е.А.Экологияауд.П-№ 6 ДИФ.ЗАЧЕТПопова Р.В.Естествознание ауд.П-№ %курс С -9 -113.30 № № № № 35Третьякова Н.С.Русский языкауд.П-206№ 35Третьякова Н.С.Русский языкауд.П-206№ 33Полякова Т.А.Литератураауд.П-№ № %курс П -9 -113.30 № № № %курс СА -9-113.30 № 17Физическая культураауд.с/зал№ № %курс С -11-113.30 № № № № № № %курс П -11-113.30 № № %курс СА-11-113.30 № 0%курс ЗИ-9-1</v>
          </cell>
          <cell r="H2" t="str">
    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</v>
          </cell>
          <cell r="I2" t="str">
    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</v>
          </cell>
          <cell r="J2" t="str">
            <v>18.40 № № № № № %курс С -9 -118.40 № № № № № № № № %курс П -9 -118.40 № № № %курс СА -9-118.40 № № № %курс С -11-118.40 № № № № № № %курс П -11-118.40 № Архивное дело в судеауд.П-№ %курс СА-11-118.40 № 0%курс ЗИ-9-1</v>
          </cell>
          <cell r="K2" t="str">
            <v/>
          </cell>
        </row>
        <row r="3">
          <cell r="C3" t="str">
            <v>8.00 37Бондарь И.М.Историяауд.П-№ 62Тавченко В.Ю.Математикаауд.П-№ № № 22Воронков О.Ю.ОБЖауд.П-№ %курс С -9 -18.00 37Хмара А.С.Английский язык ауд.П-№ 35Третьякова Н.С.Русский языкауд.П-401№ 35Третьякова Н.С.Русский языкауд.П-401№ 18 ДИФ.ЗАЧЕТМуравьев А.Б.Астрономияауд.П-№ № 15 ДИФ.ЗАЧЕТПопова Р.В.Естествознание ауд.П-№ 63Дубинина Е.М.Математикаауд.П-№ № %курс П -9 -18.00 19 ДИФ.ЗАЧЕТКороп В.О.Обществознаниеауд.П-№ 23 ДИФ.ЗАЧЕТМорозова И.А.Информатика ауд.П-207 № 18 ДИФ.ЗАЧЕТДонец Е.В.Экологияауд.П-№ %курс СА -9-18.00 21Анпилова Н.Н.Информационные технологии в проф. деят-тиауд.П-№ 31Фокина С.В.Основы философииауд.П-№ 31Бурьян Н.Н.Право социального обеспеченияауд.П-№ %курс С -11-18.00 33Демьяненко И.И.Основы управления в првоохранительных органахауд.П-304№ 33Демьяненко И.И.Основы управления в првоохранительных органахауд.П-304№ 32Аверченко В.Ю.Основы философииауд.П-№ 33 ДИФ.ЗАЧЕТКуроедов М.В.Основы философииауд.П-№ 33Корнеева Л.К.Гражданское правоауд.П-№ 21Павлова Г.Ю.Английский языкауд.П-№ %курс П -11-18.00 № 21Поляков Д.Н.Архивное дело в судеауд.П-№ %курс СА-11-18.00 34Полякова Т.А.Литератураауд.П-№ 0%курс ЗИ-9-1</v>
          </cell>
          <cell r="D3" t="str">
            <v>9.40 38Физическая культураауд.с/зал№ 18 ДИФ.ЗАЧЕТДонец Е.В.Экологияауд.П-№ 37Физическая культураауд.с/зал№ 22Воронков О.Ю.ОБЖауд.П-№ 22Морозова И.А.Информатика ауд.П-207 № %курс С -9 -19.40 35Третьякова Н.С.Русский языкауд.П-206№ 33Полякова Т.А.Литератураауд.П-401№ 33Полякова Т.А.Литератураауд.П-401№ 35Третьякова Н.С.Русский языкауд.П-206№ 37Хмара А.С.Английский язык ауд.П-№ 63Дубинина Е.М.Математикаауд.П-№ 39 ДИФ.ЗАЧЕТБондарь И.М.Историяауд.П-№ 24 ДИФ.ЗАЧЕТМуравьев А.Б.Естествознаниеауд.П-№ %курс П -9 -19.40 38Куроедов М.В.Историяауд.П-№ 62Тавченко В.Ю.Математикаауд.П-№ 18Короп В.О.Обществознаниеауд.П-№ %курс СА -9-19.40 43Лепихова Е.А.Трудовое правоауд.П-№ 32 ЛЕКЦИЯБашурова Е.В.Гражданское правоауд.П-№ 32Фокина С.В.Основы философииауд.П-№ %курс С -11-19.40 18Дамаскина А.В.Теория государства и праваауд.П-304№ 18Дамаскина А.В.Теория государства и праваауд.П-304№ 34Демьяненко И.И.Основы управления в првоохранительных органахауд.П-№ 21Павлова Г.Ю.Английский языкауд.П-№ 33 ДИФ.ЗАЧЕТАверченко В.Ю.Основы философииауд.П-№ 43Сынтин А.В.Административное правоауд.П-№ %курс П -11-19.40 21Поляков Д.Н.Архивное дело в судеауд.П-№ 32Говелко В.А.Уголовный процессауд.П-№ %курс СА-11-19.40 27 ДИФ.ЗАЧЕТТрушников М.В.Химияауд.П-№ 0%курс ЗИ-9-1</v>
          </cell>
          <cell r="E3" t="str">
            <v>11.50 18 ДИФ.ЗАЧЕТДонец Е.В.Экологияауд.П-№ 37Бондарь И.М.Историяауд.П-№ 23 ДИФ.ЗАЧЕТВоронков О.Ю.ОБЖауд.П-№ 23 ДИФ.ЗАЧЕТМорозова И.А.Информатика ауд.П-207 № 19 ДИФ.ЗАЧЕТКороп В.О.Обществознаниеауд.П-№ %курс С -9 -111.50 33Полякова Т.А.Литератураауд.П-202№ 18 ДИФ.ЗАЧЕТМуравьев А.Б.Астрономияауд.П-401№ 18 ДИФ.ЗАЧЕТМуравьев А.Б.Астрономияауд.П-401№ 33Полякова Т.А.Литератураауд.П-202№ 63Дубинина Е.М.Математикаауд.П-№ 35Фокина С.В.Географияауд.П-№ 35Третьякова Н.С.Русский языкауд.П-206№ 35Третьякова Н.С.Русский языкауд.П-206№ %курс П -9 -111.50 37Физическая культураауд.с/зал№ 37Физическая культураауд.с/зал№ 62Тавченко В.Ю.Математикаауд.П-№ %курс СА -9-111.50 32 ЛЕКЦИЯБашурова Е.В.Гражданское правоауд.П-№ 32Агашкова М.С.Уголовное правоауд.П-№ 32 ЛЕКЦИЯБашурова Е.В.Гражданское правоауд.П-№ %курс С -11-111.50 21 ЗАЧЕТФизическая культураауд.с/зал№ 21 ЗАЧЕТФизическая культураауд.с/зал№ 21 ЗАЧЕТФизическая культураауд.с/зал№ 33Корнеева Л.К.Гражданское правоауд.П-№ 21Павлова Г.Ю.Английский языкауд.П-№ 33 ДИФ.ЗАЧЕТАверченко В.Ю.Основы философииауд.П-№ %курс П -11-111.50 32Говелко В.А.Уголовный процессауд.П-№ 30Лепихова Е.А.Трудовое правоауд.П-№ %курс СА-11-111.50 50Завьялова Н.Н.Математикаауд.П-№ 0%курс ЗИ-9-1</v>
          </cell>
          <cell r="F3" t="str">
            <v/>
          </cell>
          <cell r="G3" t="str">
            <v>13.30 № № 38Павлова Г.Ю.Английский язык ауд.П-№ 63Тавченко В.Ю.Математикаауд.П-№ № %курс С -9 -113.30 № № № № 64Дубинина Е.М.Математикаауд.П-№ № № 33Полякова Т.А.Литератураауд.П-№ %курс П -9 -113.30 35Третьякова Н.С.Русский языкауд.П-№ № № %курс СА -9-113.30 18Физическая культураауд.с/зал№ № 18Физическая культураауд.с/зал№ %курс С -11-113.30 № № № № № № %курс П -11-113.30 29Короп В.О.Основы философииауд.П-№ № %курс СА-11-113.30 № 0%курс ЗИ-9-1</v>
          </cell>
          <cell r="H3" t="str">
            <v>15.10 № № № № № %курс С -9 -115.10 № № № № № № № № %курс П -9 -115.10 № № № %курс СА -9-115.10 № № № %курс С -11-115.10 № № № № № № %курс П -11-115.10 9Полякова Т.А.Русский язык и культура речиауд.П-№ № %курс СА-11-115.10 № 0%курс ЗИ-9-1</v>
          </cell>
          <cell r="I3" t="str">
    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</v>
          </cell>
          <cell r="J3" t="str">
            <v>18.40 № № № № № %курс С -9 -118.40 № № № № № № № № %курс П -9 -118.40 № № № %курс СА -9-118.40 № № № %курс С -11-118.40 № № № № № № %курс П -11-118.40 Физическая культураауд.с/зал№ Экологическое правоауд.П-№ %курс СА-11-118.40 № 0%курс ЗИ-9-1</v>
          </cell>
          <cell r="K3" t="str">
            <v/>
          </cell>
        </row>
        <row r="4">
          <cell r="C4" t="str">
            <v>8.00 63Завьялова Н.Н.Математикаауд.П-№ 15 ДИФ.ЗАЧЕТТрушников М.В.Естествознаниеауд.П-№ 63Тавченко В.Ю.Математикаауд.П-№ 38Павлова Г.Ю.Английский язык ауд.П-№ № %курс С -9 -18.00 34Фокина С.В.Географияауд.П-№ 18Короп В.О.Обществознаниеауд.П-401№ 18Короп В.О.Обществознаниеауд.П-401№ 38Бондарь И.М.Историяауд.П-№ № 17Муравьев А.Б.Астрономияауд.П-№ № 64Дубинина Е.М.Математикаауд.П-№ %курс П -9 -18.00 № 37Хмара А.С.Английскийауд.П-№ 22Морозова И.А.Информатика ауд.П-207 № %курс СА -9-18.00 28Трушкин И.Е.Административное правоауд.П-№ 32Бурьян Н.Н.Право социального обеспеченияауд.П-№ 21Анпилова Н.Н.Информационные технологии в проф. деят-тиауд.П-№ %курс С -11-18.00 33Башурова Е.В.Гражданское правоауд.П-304№ 33Башурова Е.В.Гражданское правоауд.П-304№ 33 ДИФ.ЗАЧЕТАверченко В.Ю.Основы философииауд.П-№ 43Сынтин А.В.Административное правоауд.П-№ 33Демьяненко И.И.Основы управления в првоохранительных органахауд.П-№ 19 ДИФ.ЗАЧЕТВоронков О.Ю.Безопасность жизнедеятельностиауд.П-№ %курс П -11-18.00 17Физическая культураауд.с/зал№ 30Дамаскина А.В.Экологическое правоауд.П-№ %курс СА-11-18.00 28Третьякова Н.С.Русский языкауд.П-№ 0%курс ЗИ-9-1</v>
          </cell>
          <cell r="D4" t="str">
            <v>9.40 15 ДИФ.ЗАЧЕТТрушников М.В.Естествознаниеауд.П-№ 63Тавченко В.Ю.Математикаауд.П-№ 34Полякова Т.А.Литератураауд.П-202№ 34Полякова Т.А.Литератураауд.П-202№ 23 ДИФ.ЗАЧЕТВоронков О.Ю.ОБЖауд.П-№ %курс С -9 -19.40 19 ДИФ.ЗАЧЕТКороп В.О.Обществознаниеауд.П-№ 24 ДИФ.ЗАЧЕТМуравьев А.Б.Естествознаниеауд.П-401№ 24 ДИФ.ЗАЧЕТМуравьев А.Б.Естествознаниеауд.П-401№ 63Дубинина Е.М.Математикаауд.П-№ 22Морозова И.А.Информатика ауд.П-207 № 39 ДИФ.ЗАЧЕТБондарь И.М.Историяауд.П-№ 34Фокина С.В.Географияауд.П-№ 38Павлова Г.Ю.Английский язык ауд.П-№ %курс П -9 -19.40 37Хмара А.С.Английскийауд.П-№ 35Третьякова Н.С.Русский языкауд.П-206№ 35Третьякова Н.С.Русский языкауд.П-206№ %курс СА -9-19.40 32Агашкова М.С.Уголовное правоауд.П-№ 28Трушкин И.Е.Административное правоауд.П-№ 28Нестеров А.А.Документацион. обеспеч. управленияауд.П-№ %курс С -11-19.40 33 ДИФ.ЗАЧЕТАверченко В.Ю.Основы философииауд.П-304№ 33 ДИФ.ЗАЧЕТАверченко В.Ю.Основы философииауд.П-304№ 33Демьяненко И.И.Основы управления в првоохранительных органахауд.П-№ 19Дамаскина А.В.Теория государства и праваауд.П-№ 43Сынтин А.В.Административное правоауд.П-№ 33Башурова Е.В.Гражданское правоауд.П-№ %курс П -11-19.40 30Лепихова Е.А.Трудовое правоауд.П-№ 17Физическая культураауд.с/зал№ %курс СА-11-19.40 23 ДИФ.ЗАЧЕТАнтоненко Д.В.ОБЖауд.П-№ 0%курс ЗИ-9-1</v>
          </cell>
          <cell r="E4" t="str">
            <v>11.50 38Павлова Г.Ю.Английский язык ауд.П-№ 38Физическая культураауд.с/зал№ 39 ДИФ.ЗАЧЕТКуроедов М.В.Историяауд.П-№ 23 ДИФ.ЗАЧЕТВоронков О.Ю.ОБЖауд.П-№ 63Тавченко В.Ю.Математикаауд.П-№ %курс С -9 -111.50 38Бондарь И.М.Историяауд.П-№ 63Дубинина Е.М.Математикаауд.П-401№ 63Дубинина Е.М.Математикаауд.П-401№ 24 ДИФ.ЗАЧЕТМуравьев А.Б.Естествознаниеауд.П-№ 36 ДИФ.ЗАЧЕТФокина С.В.Географияауд.П-№ 37Физическая культураауд.с/зал№ 23 ДИФ.ЗАЧЕТМорозова И.А.Информатика ауд.П-207 № 19 ДИФ.ЗАЧЕТКороп В.О.Обществознаниеауд.П-№ %курс П -9 -111.50 36Третьякова Н.С.Русский языкауд.П-№ 33Полякова Т.А.Литератураауд.П-№ 37Физическая культураауд.с/зал№ %курс СА -9-111.50 27Пошиванюк Л.Ю.Гражданский процессауд.П-№ 44Лепихова Е.А.Трудовое правоауд.П-№ 32Агашкова М.С.Уголовное правоауд.П-№ %курс С -11-111.50 № № 43Сынтин А.В.Административное правоауд.П-№ 21 ЗАЧЕТФизическая культураауд.с/зал№ 21 ЗАЧЕТФизическая культураауд.с/зал№ 33Демьяненко И.И.Основы управления в првоохранительных органахауд.П-№ %курс П -11-111.50 32 ЛЕКЦИЯБашурова Е.В.Гражданское правоауд.П-№ 19Трушкин И.Е.Уголовное правоауд.П-№ %курс СА-11-111.50 № 0%курс ЗИ-9-1</v>
          </cell>
          <cell r="F4" t="str">
            <v/>
          </cell>
          <cell r="G4" t="str">
            <v>13.30 № № № № 36Третьякова Н.С.Русский языкауд.П-№ %курс С -9 -113.30 № № № № 38Физическая культураауд.с/зал№ № 64Дубинина Е.М.Математикаауд.П-№ № %курс П -9 -113.30 33Полякова Т.А.Литератураауд.П-№ 63Тавченко В.Ю.Математикаауд.П-№ 19 ДИФ.ЗАЧЕТКороп В.О.Обществознаниеауд.П-№ %курс СА -9-113.30 № № № %курс С -11-113.30 № № № № № № %курс П -11-113.30 № № %курс СА-11-113.30 № 0%курс ЗИ-9-1</v>
          </cell>
          <cell r="H4" t="str">
    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</v>
          </cell>
          <cell r="I4" t="str">
    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</v>
          </cell>
          <cell r="J4" t="str">
            <v>18.40 № № № № № %курс С -9 -118.40 № № № № № № № № %курс П -9 -118.40 № № № %курс СА -9-118.40 № № № %курс С -11-118.40 № № № № № № %курс П -11-118.40 Органинизация работы архива в судеауд.П-№ № %курс СА-11-118.40 № 0%курс ЗИ-9-1</v>
          </cell>
          <cell r="K4" t="str">
            <v/>
          </cell>
        </row>
        <row r="5">
          <cell r="C5" t="str">
            <v>8.00 38Бондарь И.М.Историяауд.П-№ 19 ДИФ.ЗАЧЕТКороп В.О.Обществознаниеауд.П-№ 6 ДИФ.ЗАЧЕТПопова Р.В.Естествознание ауд.П-№ 39Павлова Г.Ю.Английский язык ауд.П-№ № %курс С -9 -18.00 38Хмара А.С.Английский язык ауд.П-№ 64Дубинина Е.М.Математикаауд.П-401№ 64Дубинина Е.М.Математикаауд.П-401№ 35Фокина С.В.Географияауд.П-№ 36Третьякова Н.С.Русский языкауд.П-206№ 36Третьякова Н.С.Русский языкауд.П-206№ 23 ДИФ.ЗАЧЕТАнтоненко Д.В. ОБЖауд.П-№ 18 ДИФ.ЗАЧЕТМуравьев А.Б.Астрономияауд.П-№ %курс П -9 -18.00 23 ДИФ.ЗАЧЕТМорозова И.А.Информатика ауд.П-207 № 38Куроедов М.В.Историяауд.П-№ 63Тавченко В.Ю.Математикаауд.П-№ %курс СА -9-18.00 21Аверченко В.Ю.Психология социально-правовой деят-тиауд.П-№ 21Нестеров А.А.Менеджментауд.П-№ 28Трушкин И.Е.Административное правоауд.П-№ %курс С -11-18.00 34Башурова Е.В.Гражданское правоауд.П-304№ 34Башурова Е.В.Гражданское правоауд.П-304№ 21 ДИФ.ЗАЧЕТПанкратова А.В.Делопроизводство и режим секретностиауд.П-№ 19 ДИФ.ЗАЧЕТВоронков О.Ю.Безопасность жизнедеятельностиауд.П-№ 44Сынтин А.В.Административное правоауд.П-№ 19Дамаскина А.В.Теория государства и праваауд.П-№ %курс П -11-18.00 21Поляков Д.Н.Органинизация работы архива в судеауд.П-№ № %курс СА-11-18.00 35Полякова Т.А.Литератураауд.П-№ 0%курс ЗИ-9-1</v>
          </cell>
          <cell r="D5" t="str">
            <v>9.40 34Полякова Т.А.Литератураауд.П-202№ 34Полякова Т.А.Литератураауд.П-202№ 39Павлова Г.Ю.Английский язык ауд.П-№ 38Куроедов М.В.Историяауд.П-№ 38Физическая культураауд.с/зал№ %курс С -9 -19.40 64Дубинина Е.М.Математикаауд.П-№ 23 ДИФ.ЗАЧЕТМорозова И.А.Информатика ауд.П-207 № 23 ДИФ.ЗАЧЕТМорозова И.А.Информатика ауд.П-207 № 19 ДИФ.ЗАЧЕТКороп В.О.Обществознаниеауд.П-№ 39 ЗАЧЕТФизическая культураауд.с/зал№ 38Хмара А.С.Английский язык ауд.П-№ 35Фокина С.В.Географияауд.П-№ 38Бондарь И.М.Историяауд.П-№ %курс П -9 -19.40 63Тавченко В.Ю.Математикаауд.П-№ 36Третьякова Н.С.Русский языкауд.П-206№ 36Третьякова Н.С.Русский языкауд.П-206№ %курс СА -9-19.40 21Нестеров А.А.Менеджментауд.П-№ 18Физическая культураауд.с/зал№ 21Аверченко В.Ю.Психология социально-правовой деят-тиауд.П-№ %курс С -11-19.40 21 ДИФ.ЗАЧЕТПанкратова А.В.Делопроизводство и режим секретностиауд.П-№ 21 ДИФ.ЗАЧЕТПанкратова А.В.Делопроизводство и режим секретностиауд.П-№ 19Дамаскина А.В.Теория государства и праваауд.П-№ 34Демьяненко И.И.Основы управления в првоохранительных органахауд.П-№ 19 ДИФ.ЗАЧЕТВоронков О.Ю.Безопасность жизнедеятельностиауд.П-№ 44Сынтин А.В.Административное правоауд.П-№ %курс П -11-19.40 19Трушкин И.Е.Уголовное правоауд.П-№ 21Поляков Д.Н.Органинизация работы архива в судеауд.П-№ %курс СА-11-19.40 27Муравьев А.Б.Физика ауд.П-№ 0%курс ЗИ-9-1</v>
          </cell>
          <cell r="E5" t="str">
            <v>11.50 19 ДИФ.ЗАЧЕТКороп В.О.Обществознаниеауд.П-№ 39Павлова Г.Ю.Английский язык ауд.П-№ 64Тавченко В.Ю.Математикаауд.П-№ 39 ЗАЧЕТФизическая культураауд.с/зал№ 23 ДИФ.ЗАЧЕТМорозова И.А.Информатика ауд.П-207 № %курс С -9 -111.50 18 ДИФ.ЗАЧЕТМуравьев А.Б.Астрономияауд.П-№ 36Третьякова Н.С.Русский языкауд.П-401№ 36Третьякова Н.С.Русский языкауд.П-401№ 38Физическая культураауд.с/зал№ 38Бондарь И.М.Историяауд.П-№ 34Полякова Т.А.Литератураауд.П-202№ 34Полякова Т.А.Литератураауд.П-202№ 65 ЛЕКЦИЯДубинина Е.М.Математикаауд.П-№ %курс П -9 -111.50 38Хмара А.С.Английскийауд.П-№ 23 ДИФ.ЗАЧЕТВоронков О.Ю.ОБЖауд.П-№ 39 ДИФ.ЗАЧЕТКуроедов М.В.Историяауд.П-№ %курс СА -9-111.50 32Фокина С.В.Основы философииауд.П-№ 21Аверченко В.Ю.Психология социально-правовой деят-тиауд.П-№ 21Нестеров А.А.Менеджментауд.П-№ %курс С -11-111.50 34Демьяненко И.И.Основы управления в првоохранительных органахауд.П-304№ 34Демьяненко И.И.Основы управления в првоохранительных органахауд.П-304№ № 44Сынтин А.В.Административное правоауд.П-№ 19Дамаскина А.В.Теория государства и праваауд.П-№ 21 ЗАЧЕТФизическая культураауд.с/зал№ %курс П -11-111.50 17Завьялова Н.Н.Информ. технологии в деят-ти судаауд.П-201№ 32 ЛЕКЦИЯБашурова Е.В.Гражданское правоауд.П-№ %курс СА-11-111.50 39 ЗАЧЕТФизическая культураауд.с/зал№ 0%курс ЗИ-9-1</v>
          </cell>
          <cell r="F5" t="str">
            <v/>
          </cell>
          <cell r="G5" t="str">
            <v>13.30 № 64Тавченко В.Ю.Математикаауд.П-№ № № 34Полякова Т.А.Литератураауд.П-202№ %курс С -9 -113.30 № 39Павлова Г.Ю.Английский язык ауд.П-401№ 39Павлова Г.Ю.Английский язык ауд.П-401№ № 34Полякова Т.А.Литератураауд.П-202№ № 36Третьякова Н.С.Русский языкауд.П-206№ 36Третьякова Н.С.Русский языкауд.П-206№ %курс П -9 -113.30 № № № %курс СА -9-113.30 № 32Фокина С.В.Основы философииауд.П-№ № %курс С -11-113.30 № № № № № № %курс П -11-113.30 № 28Короп В.О.Основы философииауд.П-№ %курс СА-11-113.30 № 0%курс ЗИ-9-1</v>
          </cell>
          <cell r="H5" t="str">
            <v>15.10 № № № № № %курс С -9 -115.10 № № № № № № № № %курс П -9 -115.10 № № № %курс СА -9-115.10 № № № %курс С -11-115.10 № № № № № № %курс П -11-115.10 № 9Полякова Т.А.Русский язык и культура речиауд.П-№ %курс СА-11-115.10 № 0%курс ЗИ-9-1</v>
          </cell>
          <cell r="I5" t="str">
    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</v>
          </cell>
          <cell r="J5" t="str">
            <v>18.40 № № № № № %курс С -9 -118.40 № № № № № № № № %курс П -9 -118.40 № № № %курс СА -9-118.40 № № № %курс С -11-118.40 № № № № № № %курс П -11-118.40 Административное правоауд.П-№ Уголовный процессауд.П-№ %курс СА-11-118.40 № 0%курс ЗИ-9-1</v>
          </cell>
          <cell r="K5" t="str">
            <v/>
          </cell>
        </row>
        <row r="6">
          <cell r="C6" t="str">
            <v>8.00 64Завьялова Н.Н.Математикаауд.П-№ 38Бондарь И.М.Историяауд.П-№ 19 ДИФ.ЗАЧЕТКороп В.О.Обществознаниеауд.П-№ 36Третьякова Н.С.Русский языкауд.П-№ 64Тавченко В.Ю.Математикаауд.П-№ %курс С -9 -18.00 35Фокина С.В.Географияауд.П-№ 34Полякова Т.А.Литератураауд.П-401№ 34Полякова Т.А.Литератураауд.П-401№ 23 ДИФ.ЗАЧЕТМорозова И.А.Информатика ауд.П-207 № 38Хмара А.С.Английский язык ауд.П-№ 64Дубинина Е.М.Математикаауд.П-№ 18 ДИФ.ЗАЧЕТМуравьев А.Б.Астрономияауд.П-№ 39Павлова Г.Ю.Английский язык ауд.П-№ %курс П -9 -18.00 № № № %курс СА -9-18.00 44Лепихова Е.А.Трудовое правоауд.П-№ 22Анпилова Н.Н.Информационные технологии в проф. деят-тиауд.П-№ 28Пошиванюк Л.Ю.Гражданский процессауд.П-№ %курс С -11-18.00 44Сынтин А.В.Административное правоауд.П-304№ 44Сынтин А.В.Административное правоауд.П-304№ 19 ДИФ.ЗАЧЕТВоронков О.Ю.Безопасность жизнедеятельностиауд.П-№ 21 ДИФ.ЗАЧЕТПанкратова А.В.Делопроизводство и режим секретностиауд.П-№ 34Корнеева Л.К.Гражданское правоауд.П-№ 34Башурова Е.В.Гражданское правоауд.П-№ %курс П -11-18.00 26Трушкин И.Е.Административное правоауд.П-№ 33Говелко В.А.Уголовный процессауд.П-№ %курс СА-11-18.00 № 0%курс ЗИ-9-1</v>
          </cell>
          <cell r="D6" t="str">
            <v>9.40 36Третьякова Н.С.Русский языкауд.П-206№ 36Третьякова Н.С.Русский языкауд.П-206№ 38Физическая культураауд.с/зал№ 19 ДИФ.ЗАЧЕТКороп В.О.Обществознаниеауд.П-№ 37Куроедов М.В.Историяауд.П-№ %курс С -9 -19.40 34Полякова Т.А.Литератураауд.П-202№ 35Фокина С.В.Географияауд.П-401№ 35Фокина С.В.Географияауд.П-401№ 64Дубинина Е.М.Математикаауд.П-№ 39 ДИФ.ЗАЧЕТБондарь И.М.Историяауд.П-№ 18 ДИФ.ЗАЧЕТМуравьев А.Б.Астрономияауд.П-№ 39Павлова Г.Ю.Английский язык ауд.П-№ 34Полякова Т.А.Литератураауд.П-202№ %курс П -9 -19.40 38Физическая культураауд.с/зал№ 64Тавченко В.Ю.Математикаауд.П-№ 23 ДИФ.ЗАЧЕТМорозова И.А.Информатика ауд.П-207 № %курс СА -9-19.40 28Пошиванюк Л.Ю.Гражданский процессауд.П-№ 33Башурова Е.В.Гражданское правоауд.П-№ 44Лепихова Е.А.Трудовое правоауд.П-№ %курс С -11-19.40 19 ДИФ.ЗАЧЕТВоронков О.Ю.Безопасность жизнедеятельностиауд.П-304№ 19 ДИФ.ЗАЧЕТВоронков О.Ю.Безопасность жизнедеятельностиауд.П-304№ 44Сынтин А.В.Административное правоауд.П-№ 34Корнеева Л.К.Гражданское правоауд.П-№ 34Демьяненко И.И.Основы управления в првоохранительных органахауд.П-№ 21 ДИФ.ЗАЧЕТПанкратова А.В.Делопроизводство и режим секретностиауд.П-№ %курс П -11-19.40 33Говелко В.А.Уголовный процессауд.П-№ 18 ДИФ.ЗАЧЕТЗавьялова Н.Н.Основы статистикиауд.П-№ %курс СА-11-19.40 39Хмара А.С.Английский язык ауд.П-№ 0%курс ЗИ-9-1</v>
          </cell>
          <cell r="E6" t="str">
            <v>11.50 39Павлова Г.Ю.Английский язык ауд.П-№ 23 ДИФ.ЗАЧЕТМорозова И.А.Информатика ауд.П-207 № 36Третьякова Н.С.Русский языкауд.П-№ 64Тавченко В.Ю.Математикаауд.П-№ 39 ЗАЧЕТФизическая культураауд.с/зал№ %курс С -9 -111.50 24 ДИФ.ЗАЧЕТМуравьев А.Б.Естествознаниеауд.П-№ 19 ДИФ.ЗАЧЕТКороп В.О.Обществознаниеауд.П-401№ 19 ДИФ.ЗАЧЕТКороп В.О.Обществознаниеауд.П-401№ 34Полякова Т.А.Литератураауд.П-202№ 65 ЛЕКЦИЯДубинина Е.М.Математикаауд.П-№ 38Физическая культураауд.с/зал№ 37Физическая культураауд.с/зал№ 36 ДИФ.ЗАЧЕТФокина С.В.Географияауд.П-№ %курс П -9 -111.50 34Полякова Т.А.Литератураауд.П-202№ 38Хмара А.С.Английскийауд.П-№ 38Физическая культураауд.с/зал№ %курс СА -9-111.50 16Воронков О.Ю.Безопасность жизнедеятельностиауд.П-№ 28Пошиванюк Л.Ю.Гражданский процессауд.П-№ 32Бурьян Н.Н.Право социального обеспеченияауд.П-№ %курс С -11-111.50 19Дамаскина А.В.Теория государства и праваауд.П-304№ 19Дамаскина А.В.Теория государства и праваауд.П-304№ 34Башурова Е.В.Гражданское правоауд.П-№ № 21 ДИФ.ЗАЧЕТПанкратова А.В.Делопроизводство и режим секретностиауд.П-№ 34Демьяненко И.И.Основы управления в првоохранительных органахауд.П-№ %курс П -11-111.50 18 ДИФ.ЗАЧЕТЗавьялова Н.Н.Основы статистикиауд.П-№ 26Трушкин И.Е.Административное правоауд.П-№ %курс СА-11-111.50 39 ДИФ.ЗАЧЕТБондарь И.М.Историяауд.П-№ 0%курс ЗИ-9-1</v>
          </cell>
          <cell r="F6" t="str">
            <v/>
          </cell>
          <cell r="G6" t="str">
            <v>13.30 23 ДИФ.ЗАЧЕТВоронков О.Ю.ОБЖауд.П-№ № № № № %курс С -9 -113.30 36Третьякова Н.С.Русский языкауд.П-206№ № № 36Третьякова Н.С.Русский языкауд.П-206№ № № № № %курс П -9 -113.30 64Тавченко В.Ю.Математикаауд.П-№ 34Полякова Т.А.Литератураауд.П-202№ 34Полякова Т.А.Литератураауд.П-202№ %курс СА -9-113.30 № № № %курс С -11-113.30 № № № № № № %курс П -11-113.30 № № %курс СА-11-113.30 51Завьялова Н.Н.Математикаауд.П-№ 0%курс ЗИ-9-1</v>
          </cell>
          <cell r="H6" t="str">
    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</v>
          </cell>
          <cell r="I6" t="str">
    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</v>
          </cell>
          <cell r="J6" t="str">
            <v>18.40 № № № № № %курс С -9 -118.40 № № № № № № № № %курс П -9 -118.40 № № № %курс СА -9-118.40 № № № %курс С -11-118.40 № № № № № № %курс П -11-118.40 № № %курс СА-11-118.40 № 0%курс ЗИ-9-1</v>
          </cell>
          <cell r="K6" t="str">
            <v/>
          </cell>
        </row>
        <row r="7">
          <cell r="C7" t="str">
            <v>8.00 № 35Полякова Т.А.Литератураауд.П-№ № 24 ДИФ.ЗАЧЕТБурдельный Н.В.Естествознаниеауд.П-№ № %курс С -9 -18.00 39 ДИФ.ЗАЧЕТБондарь И.М.Историяауд.П-№ 36 ДИФ.ЗАЧЕТФокина С.В.Географияауд.П-401№ 36 ДИФ.ЗАЧЕТФокина С.В.Географияауд.П-401№ 65 ЛЕКЦИЯДубинина Е.М.Математикаауд.П-№ № № 19 ДИФ.ЗАЧЕТКороп В.О.Обществознаниеауд.П-№ 23 ДИФ.ЗАЧЕТМорозова И.А.Информатика ауд.П-207 № %курс П -9 -18.00 37Третьякова Н.С.Русский языкауд.П-№ № 64Тавченко В.Ю.Математикаауд.П-№ %курс СА -9-18.00 № 16Воронков О.Ю.Безопасность жизнедеятельностиауд.П-№ 33Башурова Е.В.Гражданское правоауд.П-№ %курс С -11-18.00 № № № № № № %курс П -11-18.00 № № %курс СА-11-18.00 № 0%курс ЗИ-9-1</v>
          </cell>
          <cell r="D7" t="str">
            <v>9.40 35Полякова Т.А.Литератураауд.П-№ 39 ЗАЧЕТФизическая культураауд.с/зал№ 24 ДИФ.ЗАЧЕТБурдельный Н.В.Естествознаниеауд.П-№ 5Попова Р.В.Естествознание ауд.П-№ 65 ЛЕКЦИЯТавченко В.Ю.Математикаауд.П-№ %курс С -9 -19.40 65 ЛЕКЦИЯДубинина Е.М.Математикаауд.П-№ 38Бондарь И.М.Историяауд.П-401№ 38Бондарь И.М.Историяауд.П-401№ 36 ДИФ.ЗАЧЕТФокина С.В.Географияауд.П-№ 19 ДИФ.ЗАЧЕТКороп В.О.Обществознаниеауд.П-№ 65 ЛЕКЦИЯДубинина Е.М.Математикаауд.П-№ 38Физическая культураауд.с/зал№ 37Физическая культураауд.с/зал№ %курс П -9 -19.40 23 ДИФ.ЗАЧЕТВоронков О.Ю.ОБЖауд.П-№ 65 ЛЕКЦИЯТавченко В.Ю.Математикаауд.П-№ 37Третьякова Н.С.Русский языкауд.П-№ %курс СА -9-19.40 32Башурова Е.В.Право социального обеспеченияауд.П-№ 19 ЗАЧЕТФизическая культураауд.с/зал№ 30 ДИФ.ЗАЧЕТНестеров А.А.Документацион. обеспеч. управленияауд.П-№ %курс С -11-19.40 СЕССИЯ№ СЕССИЯ№ СЕССИЯ№ СЕССИЯ№ СЕССИЯ№ СЕССИЯ№ %курс П -11-19.40 31Лепихова Е.А.Трудовое правоауд.П-№ 17Завьялова Н.Н.Информ. технологии в деят-ти судаауд.П-201№ %курс СА-11-19.40 СЕССИЯ№ 0%курс ЗИ-9-1</v>
          </cell>
          <cell r="E7" t="str">
            <v>11.50 39 ЗАЧЕТФизическая культураауд.с/зал№ № 35Полякова Т.А.Литератураауд.П-№ № 24 ДИФ.ЗАЧЕТБурдельный Н.В.Естествознаниеауд.П-№ %курс С -9 -111.50 № № № № 66Дубинина Е.М.Математикаауд.П-№ 39 ЗАЧЕТФизическая культураауд.с/зал№ № № %курс П -9 -111.50 № 37Третьякова Н.С.Русский языкауд.П-№ № %курс СА -9-111.50 19 ЗАЧЕТФизическая культураауд.с/зал№ № № %курс С -11-111.50 № № № № № № %курс П -11-111.50 30Короп В.О.Основы философииауд.П-№ 14Воронков О.Ю.Безопасность жизнедеятельностиауд.П-№ %курс СА-11-111.50 № 0%курс ЗИ-9-1</v>
          </cell>
          <cell r="F7" t="str">
            <v/>
          </cell>
          <cell r="G7" t="str">
            <v>13.30 № № № № № %курс С -9 -113.30 № № № № № № № № %курс П -9 -113.30 № № № %курс СА -9-113.30 № № № %курс С -11-113.30 № № № № № № %курс П -11-113.30 № № %курс СА-11-113.30 № 0%курс ЗИ-9-1</v>
          </cell>
          <cell r="H7" t="str">
    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</v>
          </cell>
          <cell r="I7" t="str">
    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</v>
          </cell>
          <cell r="J7" t="str">
            <v/>
          </cell>
          <cell r="K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C9" t="str">
            <v xml:space="preserve"> 8.00</v>
          </cell>
          <cell r="D9" t="str">
            <v xml:space="preserve"> 9.40</v>
          </cell>
          <cell r="E9" t="str">
            <v>11.50</v>
          </cell>
          <cell r="F9" t="str">
            <v/>
          </cell>
          <cell r="G9" t="str">
            <v>13.30</v>
          </cell>
          <cell r="H9" t="str">
            <v>15.10</v>
          </cell>
          <cell r="I9" t="str">
            <v>17.00</v>
          </cell>
          <cell r="J9" t="str">
            <v>18.40</v>
          </cell>
          <cell r="K9" t="str">
            <v/>
          </cell>
        </row>
        <row r="10">
          <cell r="C10" t="str">
            <v>8.00 № № %курс С -9 -28.00 № № № № %курс П -9 -28.00 № № %курс СА -9-2</v>
          </cell>
          <cell r="D10" t="str">
            <v>9.40 № № %курс С -9 -29.40 № № № № %курс П -9 -29.40 № № %курс СА -9-2</v>
          </cell>
          <cell r="E10" t="str">
            <v>11.50 № № %курс С -9 -211.50 № № № № %курс П -9 -211.50 № 28Дамаскина А.В.Экологическое правоауд.П-№ %курс СА -9-2</v>
          </cell>
          <cell r="F10" t="str">
            <v/>
          </cell>
          <cell r="G10" t="str">
            <v>13.30 17Физическая культураауд.с/зал№ № %курс С -9 -213.30 25 ДИФ.ЗАЧЕТАнпилова Н.Н.Информатика и ИТ ауд.П-№ № № № %курс П -9 -213.30 28Дамаскина А.В.Экологическое правоауд.П-№ 25Пластун В.Ю.Административное правоауд.П-№ %курс СА -9-2</v>
          </cell>
          <cell r="H10" t="str">
            <v>15.10 17Павлова Г.Ю.Английский языкауд.П-№ 31Аверченко В.Ю.Основы философииауд.П-№ %курс С -9 -215.10 28Агашкова М.С.Уголовное правоауд.П-№ 43Пластун В.Ю.Административное правоауд.П-№ 33Демьяненко И.И.Основы управления в првоохранительных органахауд.П-№ 25 ДИФ.ЗАЧЕТАнпилова Н.Н.Информатика и ИТ ауд.П-№ %курс П -9 -215.10 11Третьякова Н.С.Русский язык и культура речиауд.П-№ 30Лепихова Е.А.Трудовое правоауд.П-№ %курс СА -9-2</v>
          </cell>
          <cell r="I10" t="str">
            <v>17.00 32Аверченко В.Ю.Основы философииауд.П-№ 27Пластун В.Ю.Административное правоауд.П-№ %курс С -9 -217.00 33Динер Р.О.Гражданское правоауд.П-№ 25 ДИФ.ЗАЧЕТАнпилова Н.Н.Информатика и ИТ ауд.П-№ 21Павлова Г.Ю.Английский языкауд.П-№ 33Демьяненко И.И.Основы управления в првоохранительных органахауд.П-№ %курс П -9 -217.00 30Лепихова Е.А.Трудовое правоауд.П-№ № %курс СА -9-2</v>
          </cell>
          <cell r="J10" t="str">
            <v>18.40 31Сынтин А.В.Право социального обеспеченияауд.П-№ 32Динер Р.О.Гражданское правоауд.П-№ %курс С -9 -218.40 № 21Кожевникова Ю.С.Уголовный процессауд.П-№ 25 ДИФ.ЗАЧЕТАнпилова Н.Н.Информатика и ИТ ауд.П-№ 43Пластун В.Ю.Административное правоауд.П-№ %курс П -9 -218.40 № № %курс СА -9-2</v>
          </cell>
          <cell r="K10" t="str">
            <v/>
          </cell>
        </row>
        <row r="11">
          <cell r="C11" t="str">
            <v>8.00 № № %курс С -9 -28.00 № № № № %курс П -9 -28.00 № № %курс СА -9-2</v>
          </cell>
          <cell r="D11" t="str">
            <v>9.40 № № %курс С -9 -29.40 № № № № %курс П -9 -29.40 № № %курс СА -9-2</v>
          </cell>
          <cell r="E11" t="str">
            <v>11.50 № № %курс С -9 -211.50 № № № № %курс П -9 -211.50 21Поляков Д.Н.Архивное дело в судеауд.П-№ № %курс СА -9-2</v>
          </cell>
          <cell r="F11" t="str">
            <v/>
          </cell>
          <cell r="G11" t="str">
            <v>13.30 № 21Нестеров А.А.Менеджментауд.П-№ %курс С -9 -213.30 № № № 19 ДИФ.ЗАЧЕТАнтоненко Д.В.Безопасность жизнедеятельностиауд.П-№ %курс П -9 -213.30 29Дамаскина А.В.Экологическое правоауд.П-№ № %курс СА -9-2</v>
          </cell>
          <cell r="H11" t="str">
            <v>15.10 32Динер Р.О.Гражданское правоауд.П-№ 43Бурьян Н.Н.Трудовое правоауд.П-№ %курс С -9 -215.10 19 ДИФ.ЗАЧЕТАнтоненко Д.В.Безопасность жизнедеятельностиауд.П-№ 32Короп В.О.Основы философииауд.П-№ 43Пластун В.Ю.Административное правоауд.П-№ 28Агашкова М.С.Уголовное правоауд.П-№ %курс П -9 -215.10 21Фокина С.В.Управление персоналомауд.П-№ 11Третьякова Н.С.Русский язык и культура речиауд.П-№ %курс СА -9-2</v>
          </cell>
          <cell r="I11" t="str">
            <v>17.00 43Бурьян Н.Н.Трудовое правоауд.П-№ 27Пошиванюк Л.Ю.Гражданский процессауд.П-№ %курс С -9 -217.00 32Короп В.О.Основы философииауд.П-№ 19 ДИФ.ЗАЧЕТАнтоненко Д.В.Безопасность жизнедеятельностиауд.П-№ 33Динер Р.О.Гражданское правоауд.П-№ 44Пластун В.Ю.Административное правоауд.П-№ %курс П -9 -217.00 33Шубин С.Б.Уголовный процессауд.П-№ 31Башурова Е.В.Гражданское правоауд.П-№ %курс СА -9-2</v>
          </cell>
          <cell r="J11" t="str">
            <v>18.40 21Нестеров А.А.Менеджментауд.П-№ № %курс С -9 -218.40 43Пластун В.Ю.Административное правоауд.П-№ 33Динер Р.О.Гражданское правоауд.П-№ 21 ДИФ.ЗАЧЕТПанкратова А.В.Делопроизводство и режим секретностиауд.П-№ № %курс П -9 -218.40 № 32Шубин С.Б.Уголовный процессауд.П-№ %курс СА -9-2</v>
          </cell>
          <cell r="K11" t="str">
            <v/>
          </cell>
        </row>
        <row r="12">
          <cell r="C12" t="str">
            <v>8.00 № № %курс С -9 -28.00 № № № № %курс П -9 -28.00 № № %курс СА -9-2</v>
          </cell>
          <cell r="D12" t="str">
            <v>9.40 № № %курс С -9 -29.40 № № № № %курс П -9 -29.40 21Поляков Д.Н.Органинизация работы архива в судеауд.П-№ № %курс СА -9-2</v>
          </cell>
          <cell r="E12" t="str">
            <v>11.50 № № %курс С -9 -211.50 № № № № %курс П -9 -211.50 30Дамаскина А.В.Экологическое правоауд.П-№ 21Поляков Д.Н.Архивное дело в судеауд.П-№ %курс СА -9-2</v>
          </cell>
          <cell r="F12" t="str">
            <v/>
          </cell>
          <cell r="G12" t="str">
            <v>13.30 № 17Физическая культураауд.с/зал№ %курс С -9 -213.30 № № № № %курс П -9 -213.30 19Павлова Г.Ю.Английский языкауд.П-№ 29Дамаскина А.В.Экологическое правоауд.П-№ %курс СА -9-2</v>
          </cell>
          <cell r="H12" t="str">
            <v>15.10 27Пластун В.Ю.Административное правоауд.П-№ 20Анпилова Н.Н.Информационные технологии в проф. деят-тиауд.П-№ %курс С -9 -215.10 33Демьяненко И.И.Основы управления в првоохранительных органахауд.П-№ 19Кожевникова Ю.С.Теория государства и праваауд.П-№ 19 ДИФ.ЗАЧЕТАнтоненко Д.В.Безопасность жизнедеятельностиауд.П-№ 21 ДИФ.ЗАЧЕТПанкратова А.В.Делопроизводство и режим секретностиауд.П-№ %курс П -9 -215.10 № 22Фокина С.В.Управление персоналомауд.П-№ %курс СА -9-2</v>
          </cell>
          <cell r="I12" t="str">
            <v>17.00 32Агашкова М.С.Уголовное правоауд.П-№ 29Нестеров А.А.Документацион. обеспеч. управленияауд.П-№ %курс С -9 -217.00 21 ДИФ.ЗАЧЕТПанкратова А.В.Делопроизводство и режим секретностиауд.П-№ 33Демьяненко И.И.Основы управления в првоохранительных органахауд.П-№ 18Кожевникова Ю.С.Теория государства и праваауд.П-№ 32Короп В.О.Основы философииауд.П-№ %курс П -9 -217.00 № № %курс СА -9-2</v>
          </cell>
          <cell r="J12" t="str">
            <v>18.40 29Нестеров А.А.Документацион. обеспеч. управленияауд.П-№ 32Агашкова М.С.Уголовное правоауд.П-№ %курс С -9 -218.40 19Кожевникова Ю.С.Теория государства и праваауд.П-№ 21 ДИФ.ЗАЧЕТПанкратова А.В.Делопроизводство и режим секретностиауд.П-№ 32Короп В.О.Основы философииауд.П-№ 33Динер Р.О.Гражданское правоауд.П-№ %курс П -9 -218.40 № № %курс СА -9-2</v>
          </cell>
          <cell r="K12" t="str">
            <v/>
          </cell>
        </row>
        <row r="13">
          <cell r="C13" t="str">
            <v>8.00 № № %курс С -9 -28.00 № № № № %курс П -9 -28.00 № № %курс СА -9-2</v>
          </cell>
          <cell r="D13" t="str">
            <v>9.40 № № %курс С -9 -29.40 № № № № %курс П -9 -29.40 № № %курс СА -9-2</v>
          </cell>
          <cell r="E13" t="str">
            <v>11.50 № № %курс С -9 -211.50 № № № № %курс П -9 -211.50 № 21Поляков Д.Н.Органинизация работы архива в судеауд.П-№ %курс СА -9-2</v>
          </cell>
          <cell r="F13" t="str">
            <v/>
          </cell>
          <cell r="G13" t="str">
            <v>13.30 18Физическая культураауд.с/зал№ № %курс С -9 -213.30 № № 19Кожевникова Ю.С.Теория государства и праваауд.П-№ № %курс П -9 -213.30 17Физическая культураауд.с/зал№ 17Физическая культураауд.с/зал№ %курс СА -9-2</v>
          </cell>
          <cell r="H13" t="str">
            <v>15.10 21Анпилова Н.Н.Информационные технологии в проф. деят-тиауд.П-№ 21Аверченко В.Ю.Психология социально-правовой деят-тиауд.П-№ %курс С -9 -215.10 21Павлова Г.Ю.Английский языкауд.П-№ 22Кожевникова Ю.С.Уголовный процессауд.П-№ 33 ДИФ.ЗАЧЕТКороп В.О.Основы философииауд.П-№ 34Демьяненко И.И.Основы управления в првоохранительных органахауд.П-№ %курс П -9 -215.10 22Фокина С.В.Управление персоналомауд.П-№ 19Мартыненко М.В.Уголовное правоауд.П-№ %курс СА -9-2</v>
          </cell>
          <cell r="I13" t="str">
            <v>17.00 33Динер Р.О.Гражданское правоауд.П-№ 28Пластун В.Ю.Административное правоауд.П-№ %курс С -9 -217.00 29 ДИФ.ЗАЧЕТАгашкова М.С.Уголовное правоауд.П-№ 21Павлова Г.Ю.Английский языкауд.П-№ 34Демьяненко И.И.Основы управления в првоохранительных органахауд.П-№ 33 ДИФ.ЗАЧЕТКороп В.О.Основы философииауд.П-№ %курс П -9 -217.00 19Мартыненко М.В.Уголовное правоауд.П-№ 23Пошиванюк Л.Ю.Гражданский процессауд.П-№ %курс СА -9-2</v>
          </cell>
          <cell r="J13" t="str">
            <v>18.40 № 21Анпилова Н.Н.Информационные технологии в проф. деят-тиауд.П-№ %курс С -9 -218.40 34Динер Р.О.Гражданское правоауд.П-№ 44Пластун В.Ю.Административное правоауд.П-№ № 19Кожевникова Ю.С.Теория государства и праваауд.П-№ %курс П -9 -218.40 № № %курс СА -9-2</v>
          </cell>
          <cell r="K13" t="str">
            <v/>
          </cell>
        </row>
        <row r="14">
          <cell r="C14" t="str">
            <v>8.00 № № %курс С -9 -28.00 № № № № %курс П -9 -28.00 № № %курс СА -9-2</v>
          </cell>
          <cell r="D14" t="str">
            <v>9.40 № № %курс С -9 -29.40 № № № № %курс П -9 -29.40 № № %курс СА -9-2</v>
          </cell>
          <cell r="E14" t="str">
            <v>11.50 № № %курс С -9 -211.50 № № № № %курс П -9 -211.50 № № %курс СА -9-2</v>
          </cell>
          <cell r="F14" t="str">
            <v/>
          </cell>
          <cell r="G14" t="str">
            <v>13.30 № 18Физическая культураауд.с/зал№ %курс С -9 -213.30 № № 44Пластун В.Ю.Административное правоауд.П-№ № %курс П -9 -213.30 31Башурова Е.В.Гражданское правоауд.П-№ 30Дамаскина А.В.Экологическое правоауд.П-№ %курс СА -9-2</v>
          </cell>
          <cell r="H14" t="str">
            <v>15.10 28Пластун В.Ю.Административное правоауд.П-№ 32Аверченко В.Ю.Основы философииауд.П-№ %курс С -9 -215.10 33 ДИФ.ЗАЧЕТКороп В.О.Основы философииауд.П-№ 34Демьяненко И.И.Основы управления в првоохранительных органахауд.П-№ 34Динер Р.О.Гражданское правоауд.П-№ № %курс П -9 -215.10 20Павлова Г.Ю.Английский языкауд.П-№ 15Воронков О.Ю.Безопасность жизнедеятельностиауд.П-№ %курс СА -9-2</v>
          </cell>
          <cell r="I14" t="str">
            <v>17.00 21Аверченко В.Ю.Психология социально-правовой деят-тиауд.П-№ 44Бурьян Н.Н.Трудовое правоауд.П-№ %курс С -9 -217.00 34Демьяненко И.И.Основы управления в првоохранительных органахауд.П-№ 33 ДИФ.ЗАЧЕТКороп В.О.Основы философииауд.П-№ 24 ДИФ.ЗАЧЕТКожевникова Ю.С.Нач. проф. подготовка и введение в специальностьауд.П-№ 34Динер Р.О.Гражданское правоауд.П-№ %курс П -9 -217.00 15Воронков О.Ю.Безопасность жизнедеятельностиауд.П-№ 24Пошиванюк Л.Ю.Гражданский процессауд.П-№ %курс СА -9-2</v>
          </cell>
          <cell r="J14" t="str">
            <v>18.40 44Бурьян Н.Н.Трудовое правоауд.П-№ № %курс С -9 -218.40 44Пластун В.Ю.Административное правоауд.П-№ 34Динер Р.О.Гражданское правоауд.П-№ № 29 ДИФ.ЗАЧЕТАгашкова М.С.Уголовное правоауд.П-№ %курс П -9 -218.40 № № %курс СА -9-2</v>
          </cell>
          <cell r="K14" t="str">
            <v/>
          </cell>
        </row>
        <row r="15">
          <cell r="C15" t="str">
            <v>8.00 № № %курс С -9 -28.00 № № № № %курс П -9 -28.00 № № %курс СА -9-2</v>
          </cell>
          <cell r="D15" t="str">
            <v>9.40 № № %курс С -9 -29.40 № № № № %курс П -9 -29.40 24Пошиванюк Л.Ю.Гражданский процессауд.П-№ № %курс СА -9-2</v>
          </cell>
          <cell r="E15" t="str">
            <v>11.50 32Сынтин А.В.Право социального обеспеченияауд.П-№ 22 ДИФ.ЗАЧЕТНестеров А.А.Менеджментауд.П-№ %курс С -9 -211.50 № № № № %курс П -9 -211.50 30Фокина С.В.Основы философииауд.П-№ 17Завьялова Н.Н.Основы статистикиауд.П-№ %курс СА -9-2</v>
          </cell>
          <cell r="F15" t="str">
            <v/>
          </cell>
          <cell r="G15" t="str">
            <v>13.30 22 ДИФ.ЗАЧЕТНестеров А.А.Менеджментауд.П-№ 32Сынтин А.В.Право социального обеспеченияауд.П-№ %курс С -9 -213.30 СЕССИЯ№ СЕССИЯ№ СЕССИЯ№ СЕССИЯ№ %курс П -9 -213.30 № 30Фокина С.В.Основы философииауд.П-№ %курс СА -9-2</v>
          </cell>
          <cell r="H15" t="str">
            <v>15.10 № № %курс С -9 -215.10 № № № № %курс П -9 -215.10 № № %курс СА -9-2</v>
          </cell>
          <cell r="I15" t="str">
            <v>17.00 № № %курс С -9 -217.00 № № № № %курс П -9 -217.00 № № %курс СА -9-2</v>
          </cell>
          <cell r="J15" t="str">
            <v/>
          </cell>
          <cell r="K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C17" t="str">
            <v xml:space="preserve"> 8.00</v>
          </cell>
          <cell r="D17" t="str">
            <v xml:space="preserve"> 9.40</v>
          </cell>
          <cell r="E17" t="str">
            <v>11.50</v>
          </cell>
          <cell r="F17" t="str">
            <v/>
          </cell>
          <cell r="G17" t="str">
            <v>13.30</v>
          </cell>
          <cell r="H17" t="str">
            <v>15.10</v>
          </cell>
          <cell r="I17" t="str">
            <v>17.00</v>
          </cell>
          <cell r="J17" t="str">
            <v>18.40</v>
          </cell>
          <cell r="K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C25" t="str">
            <v xml:space="preserve"> 8.00</v>
          </cell>
          <cell r="D25" t="str">
            <v xml:space="preserve"> 9.40</v>
          </cell>
          <cell r="E25" t="str">
            <v>11.50</v>
          </cell>
          <cell r="F25" t="str">
            <v/>
          </cell>
          <cell r="G25" t="str">
            <v>13.30</v>
          </cell>
          <cell r="H25" t="str">
            <v>15.10</v>
          </cell>
          <cell r="I25" t="str">
            <v>17.00</v>
          </cell>
          <cell r="J25" t="str">
            <v>18.40</v>
          </cell>
          <cell r="K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11"/>
  </sheetPr>
  <dimension ref="A1:BJ1425"/>
  <sheetViews>
    <sheetView tabSelected="1" view="pageBreakPreview" topLeftCell="C106" zoomScale="110" zoomScaleNormal="100" zoomScaleSheetLayoutView="110" workbookViewId="0">
      <selection activeCell="G79" sqref="G79"/>
    </sheetView>
  </sheetViews>
  <sheetFormatPr defaultRowHeight="23.25" customHeight="1"/>
  <cols>
    <col min="1" max="1" width="4.85546875" style="13" hidden="1" customWidth="1"/>
    <col min="2" max="2" width="28.28515625" style="13" hidden="1" customWidth="1"/>
    <col min="3" max="3" width="24.140625" style="36" customWidth="1"/>
    <col min="4" max="13" width="7.7109375" style="37" customWidth="1"/>
    <col min="14" max="15" width="4.85546875" style="13" customWidth="1"/>
    <col min="16" max="17" width="4.85546875" style="16" customWidth="1"/>
    <col min="18" max="18" width="13.7109375" style="13" customWidth="1"/>
    <col min="19" max="29" width="13.7109375" style="24" customWidth="1"/>
    <col min="30" max="30" width="9.140625" style="15" customWidth="1"/>
    <col min="31" max="31" width="9.42578125" style="40" customWidth="1"/>
    <col min="32" max="32" width="9.140625" style="40"/>
    <col min="33" max="33" width="7.85546875" style="40" customWidth="1"/>
    <col min="34" max="34" width="9.140625" style="40"/>
    <col min="35" max="35" width="9.85546875" style="40" customWidth="1"/>
    <col min="36" max="40" width="9.140625" style="40"/>
    <col min="41" max="41" width="15.42578125" style="37" customWidth="1"/>
    <col min="42" max="42" width="7.140625" style="40" customWidth="1"/>
    <col min="43" max="47" width="6.5703125" style="41" customWidth="1"/>
    <col min="48" max="48" width="5.85546875" style="41" customWidth="1"/>
    <col min="49" max="51" width="6.5703125" style="41" customWidth="1"/>
    <col min="52" max="52" width="9.140625" style="15"/>
    <col min="53" max="62" width="7" style="15" customWidth="1"/>
    <col min="63" max="16384" width="9.140625" style="15"/>
  </cols>
  <sheetData>
    <row r="1" spans="1:62" s="9" customFormat="1" ht="23.25" customHeight="1">
      <c r="A1" s="1">
        <f ca="1">IF(COUNTIF($D2:$M8," ")=70,"",1)</f>
        <v>1</v>
      </c>
      <c r="B1" s="2" t="str">
        <f>IF($C1="","",$C1)</f>
        <v>Аверченко В.Ю.</v>
      </c>
      <c r="C1" s="3" t="str">
        <f>IF(ISERROR(VLOOKUP((ROW()-1)/9+1,'[1]Преподавательский состав'!$A$2:$B$180,2,FALSE)),"",VLOOKUP((ROW()-1)/9+1,'[1]Преподавательский состав'!$A$2:$B$180,2,FALSE))</f>
        <v>Аверченко В.Ю.</v>
      </c>
      <c r="D1" s="3" t="str">
        <f>IF($C1="","",T(" 8.00"))</f>
        <v xml:space="preserve"> 8.00</v>
      </c>
      <c r="E1" s="3" t="str">
        <f>IF($C1="","",T(" 9.40"))</f>
        <v xml:space="preserve"> 9.40</v>
      </c>
      <c r="F1" s="3" t="str">
        <f>IF($C1="","",T("11.50"))</f>
        <v>11.50</v>
      </c>
      <c r="G1" s="4" t="str">
        <f>IF($C1="","",T(""))</f>
        <v/>
      </c>
      <c r="H1" s="3" t="str">
        <f>IF($C1="","",T("13.30"))</f>
        <v>13.30</v>
      </c>
      <c r="I1" s="3" t="str">
        <f>IF($C1="","",T("15.10"))</f>
        <v>15.10</v>
      </c>
      <c r="J1" s="3" t="str">
        <f>IF($C1="","",T("17.00"))</f>
        <v>17.00</v>
      </c>
      <c r="K1" s="3" t="str">
        <f>IF($C1="","",T("18.40"))</f>
        <v>18.40</v>
      </c>
      <c r="L1" s="3"/>
      <c r="M1" s="3"/>
      <c r="N1" s="1"/>
      <c r="O1" s="1"/>
      <c r="P1" s="5"/>
      <c r="Q1" s="6"/>
      <c r="R1" s="7">
        <f>IF('[1]Индивидуальное расписание'!I13="","",'[1]Индивидуальное расписание'!I13-WEEKDAY('[1]Индивидуальное расписание'!I13,2)+1)</f>
        <v>43997</v>
      </c>
      <c r="S1" s="8">
        <f ca="1">IF(R1="",(TODAY()-WEEKDAY(TODAY(),2))+1,R1)</f>
        <v>43997</v>
      </c>
      <c r="T1" s="7" t="str">
        <f>T(" 8.00")</f>
        <v xml:space="preserve"> 8.00</v>
      </c>
      <c r="U1" s="7" t="str">
        <f>T(" 9.40")</f>
        <v xml:space="preserve"> 9.40</v>
      </c>
      <c r="V1" s="7" t="str">
        <f>T("11.50")</f>
        <v>11.50</v>
      </c>
      <c r="W1" s="7" t="str">
        <f>T("")</f>
        <v/>
      </c>
      <c r="X1" s="7" t="str">
        <f>T("13.30")</f>
        <v>13.30</v>
      </c>
      <c r="Y1" s="7" t="str">
        <f>T("15.10")</f>
        <v>15.10</v>
      </c>
      <c r="Z1" s="7" t="str">
        <f>T("17.00")</f>
        <v>17.00</v>
      </c>
      <c r="AA1" s="7" t="str">
        <f>T("18.40")</f>
        <v>18.40</v>
      </c>
      <c r="AB1" s="7" t="str">
        <f>T("")</f>
        <v/>
      </c>
      <c r="AC1" s="7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 t="str">
        <f>IF(COUNTBLANK(AE1:AN1)=10,"",MID($B1,1,FIND(" ",$B1)-1))</f>
        <v/>
      </c>
      <c r="AP1" s="10" t="str">
        <f>IF(AE1="","",CONCATENATE(AE1," ",$AO1))</f>
        <v/>
      </c>
      <c r="AQ1" s="10" t="str">
        <f t="shared" ref="AQ1:AY16" si="0">IF(AF1="","",CONCATENATE(AF1," ",$AO1))</f>
        <v/>
      </c>
      <c r="AR1" s="10" t="str">
        <f t="shared" si="0"/>
        <v/>
      </c>
      <c r="AS1" s="10" t="str">
        <f t="shared" si="0"/>
        <v/>
      </c>
      <c r="AT1" s="10" t="str">
        <f t="shared" si="0"/>
        <v/>
      </c>
      <c r="AU1" s="10" t="str">
        <f t="shared" si="0"/>
        <v/>
      </c>
      <c r="AV1" s="10" t="str">
        <f t="shared" si="0"/>
        <v/>
      </c>
      <c r="AW1" s="10" t="str">
        <f t="shared" si="0"/>
        <v/>
      </c>
      <c r="AX1" s="10" t="str">
        <f t="shared" si="0"/>
        <v/>
      </c>
      <c r="AY1" s="10" t="str">
        <f t="shared" si="0"/>
        <v/>
      </c>
      <c r="BA1" s="12" t="str">
        <f>IF(AE1="","",ROW())</f>
        <v/>
      </c>
      <c r="BB1" s="12" t="str">
        <f t="shared" ref="BB1:BJ16" si="1">IF(AF1="","",ROW())</f>
        <v/>
      </c>
      <c r="BC1" s="12" t="str">
        <f t="shared" si="1"/>
        <v/>
      </c>
      <c r="BD1" s="12" t="str">
        <f t="shared" si="1"/>
        <v/>
      </c>
      <c r="BE1" s="12" t="str">
        <f t="shared" si="1"/>
        <v/>
      </c>
      <c r="BF1" s="12" t="str">
        <f t="shared" si="1"/>
        <v/>
      </c>
      <c r="BG1" s="12" t="str">
        <f t="shared" si="1"/>
        <v/>
      </c>
      <c r="BH1" s="12" t="str">
        <f t="shared" si="1"/>
        <v/>
      </c>
      <c r="BI1" s="12" t="str">
        <f t="shared" si="1"/>
        <v/>
      </c>
      <c r="BJ1" s="12" t="str">
        <f t="shared" si="1"/>
        <v/>
      </c>
    </row>
    <row r="2" spans="1:62" ht="23.25" customHeight="1">
      <c r="A2" s="1">
        <f ca="1">IF(COUNTIF($D2:$M2," ")=10,"",IF(VLOOKUP(MAX($A$1:A1),$A$1:C1,3,FALSE)=0,"",MAX($A$1:A1)+1))</f>
        <v>2</v>
      </c>
      <c r="B2" s="13" t="str">
        <f>$B1</f>
        <v>Аверченко В.Ю.</v>
      </c>
      <c r="C2" s="2" t="str">
        <f ca="1">IF($B2="","",$S$2)</f>
        <v>Пн 15.06.20</v>
      </c>
      <c r="D2" s="14" t="str">
        <f t="shared" ref="D2:K2" ca="1" si="2">IF($B2&gt;"",IF(ISERROR(SEARCH($B2,T$2))," ",MID(T$2,FIND("%курс ",T$2,FIND($B2,T$2))+6,7)&amp;"
("&amp;MID(T$2,FIND("ауд.",T$2,FIND($B2,T$2))+4,FIND("№",T$2,FIND("ауд.",T$2,FIND($B2,T$2)))-(FIND("ауд.",T$2,FIND($B2,T$2))+4))&amp;")"),"")</f>
        <v>П -11-1
(П-)</v>
      </c>
      <c r="E2" s="14" t="str">
        <f t="shared" ca="1" si="2"/>
        <v>П -11-1
(П-)</v>
      </c>
      <c r="F2" s="14" t="str">
        <f t="shared" ca="1" si="2"/>
        <v>П -11-1
(П-304)</v>
      </c>
      <c r="G2" s="14" t="str">
        <f t="shared" ca="1" si="2"/>
        <v xml:space="preserve"> </v>
      </c>
      <c r="H2" s="14" t="str">
        <f t="shared" ca="1" si="2"/>
        <v xml:space="preserve"> </v>
      </c>
      <c r="I2" s="14" t="str">
        <f t="shared" ca="1" si="2"/>
        <v>С -9 -2
(П-)</v>
      </c>
      <c r="J2" s="14" t="str">
        <f t="shared" ca="1" si="2"/>
        <v>С -9 -2
(П-)</v>
      </c>
      <c r="K2" s="14" t="str">
        <f t="shared" ca="1" si="2"/>
        <v xml:space="preserve"> </v>
      </c>
      <c r="L2" s="14"/>
      <c r="M2" s="14"/>
      <c r="N2" s="1"/>
      <c r="P2" s="15"/>
      <c r="R2" s="17" t="str">
        <f>T(" 8.00")</f>
        <v xml:space="preserve"> 8.00</v>
      </c>
      <c r="S2" s="18" t="str">
        <f t="shared" ref="S2:S8" ca="1" si="3">CHOOSE(WEEKDAY(ROW(),2),"Пн","Вт","Ср","Чт","Пт","Сб","Вс")&amp;" "&amp;TEXT($S$1-WEEKDAY($S$1,2)+(ROW()-1),"ДД.ММ.ГГ")</f>
        <v>Пн 15.06.20</v>
      </c>
      <c r="T2" s="19" t="str">
        <f ca="1">CONCATENATE([1]Сводное!C2,[1]Сводное!C10,[1]Сводное!C18,[1]Сводное!C26)</f>
        <v>8.00 62Завьялова Н.Н.Математикаауд.П-№ 38Павлова Г.Ю.Английский язык ауд.П-№ 35Третьякова Н.С.Русский языкауд.П-206№ 35Третьякова Н.С.Русский языкауд.П-206№ 33Полякова Т.А.Литератураауд.П-№ %курс С -9 -18.00 23 ДИФ.ЗАЧЕТМорозова И.А.Информатика ауд.П-207 № 62Дубинина Е.М.Математикаауд.П-401№ 62Дубинина Е.М.Математикаауд.П-401№ 23 ДИФ.ЗАЧЕТАнтоненко Д.В. ОБЖауд.П-№ № 37Хмара А.С.Английский язык ауд.П-№ № 37Бондарь И.М.Историяауд.П-№ %курс П -9 -18.00 62Тавченко В.Ю.Математикаауд.П-№ 37Куроедов М.В.Историяауд.П-№ 22Воронков О.Ю.ОБЖауд.П-№ %курс СА -9-18.00 31Фокина С.В.Основы философииауд.П-№ № 27Нестеров А.А.Документацион. обеспеч. управленияауд.П-№ %курс С -11-18.00 43Сынтин А.В.Административное правоауд.П-304№ 43Сынтин А.В.Административное правоауд.П-304№ 20Панкратова А.В.Делопроизводство и режим секретностиауд.П-№ 33Демьяненко И.И.Основы управления в првоохранительных органахауд.П-№ 32Аверченко В.Ю.Основы философииауд.П-№ 22 ЗАЧЕТПошелов П.В.Уголовный процессауд.П-№ %курс П -11-18.00 25Трушкин И.Е.Административное правоауд.П-№ 25Арндт И.В.Гражданский процессауд.П-№ %курс СА-11-18.00 26Муравьев А.Б.Физика ауд.П-№ 0%курс ЗИ-9-18.00 № № %курс С -9 -28.00 № № № № %курс П -9 -28.00 № № %курс СА -9-2</v>
      </c>
      <c r="U2" s="19" t="str">
        <f ca="1">CONCATENATE([1]Сводное!D2,[1]Сводное!D10,[1]Сводное!D18,[1]Сводное!D26)</f>
        <v>9.40 35Третьякова Н.С.Русский языкауд.П-206№ 35Третьякова Н.С.Русский языкауд.П-206№ 33Полякова Т.А.Литератураауд.П-202№ 33Полякова Т.А.Литератураауд.П-202№ 62Тавченко В.Ю.Математикаауд.П-№ %курс С -9 -19.40 38Физическая культураауд.с/зал№ 37Бондарь И.М.Историяауд.П-401№ 37Бондарь И.М.Историяауд.П-401№ 62Дубинина Е.М.Математикаауд.П-№ 18 ДИФ.ЗАЧЕТМуравьев А.Б.Астрономияауд.П-№ 36Физическая культураауд.с/зал№ 38Павлова Г.Ю.Английский язык ауд.П-№ 35Фокина С.В.Географияауд.П-№ %курс П -9 -19.40 22Морозова И.А.Информатика ауд.П-207 № 18 ДИФ.ЗАЧЕТДонец Е.В.Экологияауд.П-№ 38Куроедов М.В.Историяауд.П-№ %курс СА -9-19.40 28Нестеров А.А.Документацион. обеспеч. управленияауд.П-№ 43Лепихова Е.А.Трудовое правоауд.П-№ 16Воронков О.Ю.Безопасность жизнедеятельностиауд.П-№ %курс С -11-19.40 29 ДИФ.ЗАЧЕТАнтоненко Д.В.Уголовное правоауд.П-304№ 29 ДИФ.ЗАЧЕТАнтоненко Д.В.Уголовное правоауд.П-304№ 29 ДИФ.ЗАЧЕТАгашкова М.С.Уголовное правоауд.П-№ 20Панкратова А.В.Делопроизводство и режим секретностиауд.П-№ 22 ЗАЧЕТПошелов П.В.Уголовный процессауд.П-№ 32Аверченко В.Ю.Основы философииауд.П-№ %курс П -11-19.40 25Арндт И.В.Гражданский процессауд.П-№ 17Завьялова Н.Н.Основы статистикиауд.П-№ %курс СА-11-19.40 38Хмара А.С.Английский язык ауд.П-№ 0%курс ЗИ-9-19.40 № № %курс С -9 -29.40 № № № № %курс П -9 -29.40 № № %курс СА -9-2</v>
      </c>
      <c r="V2" s="19" t="str">
        <f ca="1">CONCATENATE([1]Сводное!E2,[1]Сводное!E10,[1]Сводное!E18,[1]Сводное!E26)</f>
        <v>11.50 15 ДИФ.ЗАЧЕТПопова Р.В.Естествознание ауд.П-№ 22Воронков О.Ю.ОБЖауд.П-№ 18 ДИФ.ЗАЧЕТБелова Е.А.Экологияауд.П-№ 62Тавченко В.Ю.Математикаауд.П-№ 35Третьякова Н.С.Русский языкауд.П-№ %курс С -9 -111.50 63Дубинина Е.М.Математикаауд.П-№ 38Физическая культураауд.с/зал№ 38Физическая культураауд.с/зал№ 37Физическая культураауд.с/зал№ 33Полякова Т.А.Литератураауд.П-202№ 33Полякова Т.А.Литератураауд.П-202№ 38Бондарь И.М.Историяауд.П-№ 23 ДИФ.ЗАЧЕТАнтоненко Д.В. ОБЖауд.П-№ %курс П -9 -111.50 37Куроедов М.В.Историяауд.П-№ 22Морозова И.А.Информатика ауд.П-207 № 36Физическая культураауд.с/зал№ %курс СА -9-111.50 17Павлова Г.Ю.Английский языкауд.П-№ 27Пошиванюк Л.Ю.Гражданский процессауд.П-№ 43Лепихова Е.А.Трудовое правоауд.П-№ %курс С -11-111.50 32Аверченко В.Ю.Основы философииауд.П-304№ 32Аверченко В.Ю.Основы философииауд.П-304№ 42Сынтин А.В.Административное правоауд.П-№ 22 ЗАЧЕТПошелов П.В.Уголовный процессауд.П-№ 32Демьяненко И.И.Основы управления в првоохранительных органахауд.П-№ № %курс П -11-111.50 17Завьялова Н.Н.Основы статистикиауд.П-№ 25Трушкин И.Е.Административное правоауд.П-№ %курс СА-11-111.50 18 ДИФ.ЗАЧЕТФокина С.В.Географияауд.П-№ 0%курс ЗИ-9-111.50 № № %курс С -9 -211.50 № № № № %курс П -9 -211.50 № 28Дамаскина А.В.Экологическое правоауд.П-№ %курс СА -9-2</v>
      </c>
      <c r="W2" s="19" t="str">
        <f ca="1">CONCATENATE([1]Сводное!F2,[1]Сводное!F10,[1]Сводное!F18,[1]Сводное!F26)</f>
        <v/>
      </c>
      <c r="X2" s="19" t="str">
        <f ca="1">CONCATENATE([1]Сводное!G2,[1]Сводное!G10,[1]Сводное!G18,[1]Сводное!G26)</f>
        <v>13.30 № № 62Тавченко В.Ю.Математикаауд.П-№ 18 ДИФ.ЗАЧЕТБелова Е.А.Экологияауд.П-№ 6 ДИФ.ЗАЧЕТПопова Р.В.Естествознание ауд.П-№ %курс С -9 -113.30 № № № № 35Третьякова Н.С.Русский языкауд.П-206№ 35Третьякова Н.С.Русский языкауд.П-206№ 33Полякова Т.А.Литератураауд.П-№ № %курс П -9 -113.30 № № № %курс СА -9-113.30 № 17Физическая культураауд.с/зал№ № %курс С -11-113.30 № № № № № № %курс П -11-113.30 № № %курс СА-11-113.30 № 0%курс ЗИ-9-113.30 17Физическая культураауд.с/зал№ № %курс С -9 -213.30 25 ДИФ.ЗАЧЕТАнпилова Н.Н.Информатика и ИТ ауд.П-№ № № № %курс П -9 -213.30 28Дамаскина А.В.Экологическое правоауд.П-№ 25Пластун В.Ю.Административное правоауд.П-№ %курс СА -9-2</v>
      </c>
      <c r="Y2" s="19" t="str">
        <f ca="1">CONCATENATE([1]Сводное!H2,[1]Сводное!H10,[1]Сводное!H18,[1]Сводное!H26)</f>
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ЗИ-9-115.10 17Павлова Г.Ю.Английский языкауд.П-№ 31Аверченко В.Ю.Основы философииауд.П-№ %курс С -9 -215.10 28Агашкова М.С.Уголовное правоауд.П-№ 43Пластун В.Ю.Административное правоауд.П-№ 33Демьяненко И.И.Основы управления в првоохранительных органахауд.П-№ 25 ДИФ.ЗАЧЕТАнпилова Н.Н.Информатика и ИТ ауд.П-№ %курс П -9 -215.10 11Третьякова Н.С.Русский язык и культура речиауд.П-№ 30Лепихова Е.А.Трудовое правоауд.П-№ %курс СА -9-2</v>
      </c>
      <c r="Z2" s="19" t="str">
        <f ca="1">CONCATENATE([1]Сводное!I2,[1]Сводное!I10,[1]Сводное!I18,[1]Сводное!I26)</f>
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ЗИ-9-117.00 32Аверченко В.Ю.Основы философииауд.П-№ 27Пластун В.Ю.Административное правоауд.П-№ %курс С -9 -217.00 33Динер Р.О.Гражданское правоауд.П-№ 25 ДИФ.ЗАЧЕТАнпилова Н.Н.Информатика и ИТ ауд.П-№ 21Павлова Г.Ю.Английский языкауд.П-№ 33Демьяненко И.И.Основы управления в првоохранительных органахауд.П-№ %курс П -9 -217.00 30Лепихова Е.А.Трудовое правоауд.П-№ № %курс СА -9-2</v>
      </c>
      <c r="AA2" s="19" t="str">
        <f ca="1">CONCATENATE([1]Сводное!J2,[1]Сводное!J10,[1]Сводное!J18,[1]Сводное!J26)</f>
        <v>18.40 № № № № № %курс С -9 -118.40 № № № № № № № № %курс П -9 -118.40 № № № %курс СА -9-118.40 № № № %курс С -11-118.40 № № № № № № %курс П -11-118.40 № Архивное дело в судеауд.П-№ %курс СА-11-118.40 № 0%курс ЗИ-9-118.40 31Сынтин А.В.Право социального обеспеченияауд.П-№ 32Динер Р.О.Гражданское правоауд.П-№ %курс С -9 -218.40 № 21Кожевникова Ю.С.Уголовный процессауд.П-№ 25 ДИФ.ЗАЧЕТАнпилова Н.Н.Информатика и ИТ ауд.П-№ 43Пластун В.Ю.Административное правоауд.П-№ %курс П -9 -218.40 № № %курс СА -9-2</v>
      </c>
      <c r="AB2" s="19" t="str">
        <f ca="1">CONCATENATE([1]Сводное!K2,[1]Сводное!K10,[1]Сводное!K18,[1]Сводное!K26)</f>
        <v/>
      </c>
      <c r="AC2" s="19" t="str">
        <f>CONCATENATE([1]Сводное!L2,[1]Сводное!L10,[1]Сводное!L18,[1]Сводное!L26)</f>
        <v/>
      </c>
      <c r="AE2" s="20" t="str">
        <f ca="1">IF(D2=" ","",IF(D2="","",CONCATENATE($C2," ",D$1," ",MID(D2,10,5))))</f>
        <v>Пн 15.06.20  8.00 П-)</v>
      </c>
      <c r="AF2" s="20" t="str">
        <f t="shared" ref="AF2:AN17" ca="1" si="4">IF(E2=" ","",IF(E2="","",CONCATENATE($C2," ",E$1," ",MID(E2,10,5))))</f>
        <v>Пн 15.06.20  9.40 П-)</v>
      </c>
      <c r="AG2" s="20" t="str">
        <f t="shared" ca="1" si="4"/>
        <v>Пн 15.06.20 11.50 П-304</v>
      </c>
      <c r="AH2" s="20" t="str">
        <f t="shared" ca="1" si="4"/>
        <v/>
      </c>
      <c r="AI2" s="20" t="str">
        <f t="shared" ca="1" si="4"/>
        <v/>
      </c>
      <c r="AJ2" s="20" t="str">
        <f t="shared" ca="1" si="4"/>
        <v>Пн 15.06.20 15.10 П-)</v>
      </c>
      <c r="AK2" s="20" t="str">
        <f t="shared" ca="1" si="4"/>
        <v>Пн 15.06.20 17.00 П-)</v>
      </c>
      <c r="AL2" s="20" t="str">
        <f t="shared" ca="1" si="4"/>
        <v/>
      </c>
      <c r="AM2" s="20" t="str">
        <f t="shared" si="4"/>
        <v/>
      </c>
      <c r="AN2" s="20" t="str">
        <f t="shared" si="4"/>
        <v/>
      </c>
      <c r="AO2" s="11" t="str">
        <f t="shared" ref="AO2:AO65" ca="1" si="5">IF(COUNTBLANK(AE2:AN2)=10,"",MID($B2,1,FIND(" ",$B2)-1))</f>
        <v>Аверченко</v>
      </c>
      <c r="AP2" s="10" t="str">
        <f t="shared" ref="AP2:AY65" ca="1" si="6">IF(AE2="","",CONCATENATE(AE2," ",$AO2))</f>
        <v>Пн 15.06.20  8.00 П-) Аверченко</v>
      </c>
      <c r="AQ2" s="10" t="str">
        <f t="shared" ca="1" si="0"/>
        <v>Пн 15.06.20  9.40 П-) Аверченко</v>
      </c>
      <c r="AR2" s="10" t="str">
        <f t="shared" ca="1" si="0"/>
        <v>Пн 15.06.20 11.50 П-304 Аверченко</v>
      </c>
      <c r="AS2" s="10" t="str">
        <f t="shared" ca="1" si="0"/>
        <v/>
      </c>
      <c r="AT2" s="10" t="str">
        <f t="shared" ca="1" si="0"/>
        <v/>
      </c>
      <c r="AU2" s="10" t="str">
        <f t="shared" ca="1" si="0"/>
        <v>Пн 15.06.20 15.10 П-) Аверченко</v>
      </c>
      <c r="AV2" s="10" t="str">
        <f t="shared" ca="1" si="0"/>
        <v>Пн 15.06.20 17.00 П-) Аверченко</v>
      </c>
      <c r="AW2" s="10" t="str">
        <f t="shared" ca="1" si="0"/>
        <v/>
      </c>
      <c r="AX2" s="10" t="str">
        <f t="shared" si="0"/>
        <v/>
      </c>
      <c r="AY2" s="10" t="str">
        <f t="shared" si="0"/>
        <v/>
      </c>
      <c r="BA2" s="12">
        <f t="shared" ref="BA2:BJ65" ca="1" si="7">IF(AE2="","",ROW())</f>
        <v>2</v>
      </c>
      <c r="BB2" s="12">
        <f t="shared" ca="1" si="1"/>
        <v>2</v>
      </c>
      <c r="BC2" s="12">
        <f t="shared" ca="1" si="1"/>
        <v>2</v>
      </c>
      <c r="BD2" s="12" t="str">
        <f t="shared" ca="1" si="1"/>
        <v/>
      </c>
      <c r="BE2" s="12" t="str">
        <f t="shared" ca="1" si="1"/>
        <v/>
      </c>
      <c r="BF2" s="12">
        <f t="shared" ca="1" si="1"/>
        <v>2</v>
      </c>
      <c r="BG2" s="12">
        <f t="shared" ca="1" si="1"/>
        <v>2</v>
      </c>
      <c r="BH2" s="12" t="str">
        <f t="shared" ca="1" si="1"/>
        <v/>
      </c>
      <c r="BI2" s="12" t="str">
        <f t="shared" si="1"/>
        <v/>
      </c>
      <c r="BJ2" s="12" t="str">
        <f t="shared" si="1"/>
        <v/>
      </c>
    </row>
    <row r="3" spans="1:62" ht="23.25" customHeight="1">
      <c r="A3" s="1">
        <f ca="1">IF(COUNTIF($D3:$M3," ")=10,"",IF(VLOOKUP(MAX($A$1:A2),$A$1:C2,3,FALSE)=0,"",MAX($A$1:A2)+1))</f>
        <v>3</v>
      </c>
      <c r="B3" s="13" t="str">
        <f>$B1</f>
        <v>Аверченко В.Ю.</v>
      </c>
      <c r="C3" s="2" t="str">
        <f ca="1">IF($B3="","",$S$3)</f>
        <v>Вт 16.06.20</v>
      </c>
      <c r="D3" s="14" t="str">
        <f ca="1">IF($B3&gt;"",IF(ISERROR(SEARCH($B3,T$3))," ",MID(T$3,FIND("%курс ",T$3,FIND($B3,T$3))+6,7)&amp;"
("&amp;MID(T$3,FIND("ауд.",T$3,FIND($B3,T$3))+4,FIND("№",T$3,FIND("ауд.",T$3,FIND($B3,T$3)))-(FIND("ауд.",T$3,FIND($B3,T$3))+4))&amp;")"),"")</f>
        <v>П -11-1
(П-)</v>
      </c>
      <c r="E3" s="14" t="str">
        <f t="shared" ref="E3:K3" ca="1" si="8">IF($B3&gt;"",IF(ISERROR(SEARCH($B3,U$3))," ",MID(U$3,FIND("%курс ",U$3,FIND($B3,U$3))+6,7)&amp;"
("&amp;MID(U$3,FIND("ауд.",U$3,FIND($B3,U$3))+4,FIND("№",U$3,FIND("ауд.",U$3,FIND($B3,U$3)))-(FIND("ауд.",U$3,FIND($B3,U$3))+4))&amp;")"),"")</f>
        <v>П -11-1
(П-)</v>
      </c>
      <c r="F3" s="14" t="str">
        <f t="shared" ca="1" si="8"/>
        <v>П -11-1
(П-)</v>
      </c>
      <c r="G3" s="14" t="str">
        <f t="shared" ca="1" si="8"/>
        <v xml:space="preserve"> </v>
      </c>
      <c r="H3" s="14" t="str">
        <f t="shared" ca="1" si="8"/>
        <v xml:space="preserve"> </v>
      </c>
      <c r="I3" s="14" t="str">
        <f t="shared" ca="1" si="8"/>
        <v xml:space="preserve"> </v>
      </c>
      <c r="J3" s="14" t="str">
        <f t="shared" ca="1" si="8"/>
        <v xml:space="preserve"> </v>
      </c>
      <c r="K3" s="14" t="str">
        <f t="shared" ca="1" si="8"/>
        <v xml:space="preserve"> </v>
      </c>
      <c r="L3" s="14"/>
      <c r="M3" s="14"/>
      <c r="N3" s="1"/>
      <c r="P3" s="21"/>
      <c r="R3" s="17" t="str">
        <f>T(" 9.40")</f>
        <v xml:space="preserve"> 9.40</v>
      </c>
      <c r="S3" s="18" t="str">
        <f t="shared" ca="1" si="3"/>
        <v>Вт 16.06.20</v>
      </c>
      <c r="T3" s="19" t="str">
        <f ca="1">CONCATENATE([1]Сводное!C3,[1]Сводное!C11,[1]Сводное!C19,[1]Сводное!C27)</f>
        <v>8.00 37Бондарь И.М.Историяауд.П-№ 62Тавченко В.Ю.Математикаауд.П-№ № № 22Воронков О.Ю.ОБЖауд.П-№ %курс С -9 -18.00 37Хмара А.С.Английский язык ауд.П-№ 35Третьякова Н.С.Русский языкауд.П-401№ 35Третьякова Н.С.Русский языкауд.П-401№ 18 ДИФ.ЗАЧЕТМуравьев А.Б.Астрономияауд.П-№ № 15 ДИФ.ЗАЧЕТПопова Р.В.Естествознание ауд.П-№ 63Дубинина Е.М.Математикаауд.П-№ № %курс П -9 -18.00 19 ДИФ.ЗАЧЕТКороп В.О.Обществознаниеауд.П-№ 23 ДИФ.ЗАЧЕТМорозова И.А.Информатика ауд.П-207 № 18 ДИФ.ЗАЧЕТДонец Е.В.Экологияауд.П-№ %курс СА -9-18.00 21Анпилова Н.Н.Информационные технологии в проф. деят-тиауд.П-№ 31Фокина С.В.Основы философииауд.П-№ 31Бурьян Н.Н.Право социального обеспеченияауд.П-№ %курс С -11-18.00 33Демьяненко И.И.Основы управления в првоохранительных органахауд.П-304№ 33Демьяненко И.И.Основы управления в првоохранительных органахауд.П-304№ 32Аверченко В.Ю.Основы философииауд.П-№ 33 ДИФ.ЗАЧЕТКуроедов М.В.Основы философииауд.П-№ 33Корнеева Л.К.Гражданское правоауд.П-№ 21Павлова Г.Ю.Английский языкауд.П-№ %курс П -11-18.00 № 21Поляков Д.Н.Архивное дело в судеауд.П-№ %курс СА-11-18.00 34Полякова Т.А.Литератураауд.П-№ 0%курс ЗИ-9-18.00 № № %курс С -9 -28.00 № № № № %курс П -9 -28.00 № № %курс СА -9-2</v>
      </c>
      <c r="U3" s="19" t="str">
        <f ca="1">CONCATENATE([1]Сводное!D3,[1]Сводное!D11,[1]Сводное!D19,[1]Сводное!D27)</f>
        <v>9.40 38Физическая культураауд.с/зал№ 18 ДИФ.ЗАЧЕТДонец Е.В.Экологияауд.П-№ 37Физическая культураауд.с/зал№ 22Воронков О.Ю.ОБЖауд.П-№ 22Морозова И.А.Информатика ауд.П-207 № %курс С -9 -19.40 35Третьякова Н.С.Русский языкауд.П-206№ 33Полякова Т.А.Литератураауд.П-401№ 33Полякова Т.А.Литератураауд.П-401№ 35Третьякова Н.С.Русский языкауд.П-206№ 37Хмара А.С.Английский язык ауд.П-№ 63Дубинина Е.М.Математикаауд.П-№ 39 ДИФ.ЗАЧЕТБондарь И.М.Историяауд.П-№ 24 ДИФ.ЗАЧЕТМуравьев А.Б.Естествознаниеауд.П-№ %курс П -9 -19.40 38Куроедов М.В.Историяауд.П-№ 62Тавченко В.Ю.Математикаауд.П-№ 18Короп В.О.Обществознаниеауд.П-№ %курс СА -9-19.40 43Лепихова Е.А.Трудовое правоауд.П-№ 32 ЛЕКЦИЯБашурова Е.В.Гражданское правоауд.П-№ 32Фокина С.В.Основы философииауд.П-№ %курс С -11-19.40 18Дамаскина А.В.Теория государства и праваауд.П-304№ 18Дамаскина А.В.Теория государства и праваауд.П-304№ 34Демьяненко И.И.Основы управления в првоохранительных органахауд.П-№ 21Павлова Г.Ю.Английский языкауд.П-№ 33 ДИФ.ЗАЧЕТАверченко В.Ю.Основы философииауд.П-№ 43Сынтин А.В.Административное правоауд.П-№ %курс П -11-19.40 21Поляков Д.Н.Архивное дело в судеауд.П-№ 32Говелко В.А.Уголовный процессауд.П-№ %курс СА-11-19.40 27 ДИФ.ЗАЧЕТТрушников М.В.Химияауд.П-№ 0%курс ЗИ-9-19.40 № № %курс С -9 -29.40 № № № № %курс П -9 -29.40 № № %курс СА -9-2</v>
      </c>
      <c r="V3" s="19" t="str">
        <f ca="1">CONCATENATE([1]Сводное!E3,[1]Сводное!E11,[1]Сводное!E19,[1]Сводное!E27)</f>
        <v>11.50 18 ДИФ.ЗАЧЕТДонец Е.В.Экологияауд.П-№ 37Бондарь И.М.Историяауд.П-№ 23 ДИФ.ЗАЧЕТВоронков О.Ю.ОБЖауд.П-№ 23 ДИФ.ЗАЧЕТМорозова И.А.Информатика ауд.П-207 № 19 ДИФ.ЗАЧЕТКороп В.О.Обществознаниеауд.П-№ %курс С -9 -111.50 33Полякова Т.А.Литератураауд.П-202№ 18 ДИФ.ЗАЧЕТМуравьев А.Б.Астрономияауд.П-401№ 18 ДИФ.ЗАЧЕТМуравьев А.Б.Астрономияауд.П-401№ 33Полякова Т.А.Литератураауд.П-202№ 63Дубинина Е.М.Математикаауд.П-№ 35Фокина С.В.Географияауд.П-№ 35Третьякова Н.С.Русский языкауд.П-206№ 35Третьякова Н.С.Русский языкауд.П-206№ %курс П -9 -111.50 37Физическая культураауд.с/зал№ 37Физическая культураауд.с/зал№ 62Тавченко В.Ю.Математикаауд.П-№ %курс СА -9-111.50 32 ЛЕКЦИЯБашурова Е.В.Гражданское правоауд.П-№ 32Агашкова М.С.Уголовное правоауд.П-№ 32 ЛЕКЦИЯБашурова Е.В.Гражданское правоауд.П-№ %курс С -11-111.50 21 ЗАЧЕТФизическая культураауд.с/зал№ 21 ЗАЧЕТФизическая культураауд.с/зал№ 21 ЗАЧЕТФизическая культураауд.с/зал№ 33Корнеева Л.К.Гражданское правоауд.П-№ 21Павлова Г.Ю.Английский языкауд.П-№ 33 ДИФ.ЗАЧЕТАверченко В.Ю.Основы философииауд.П-№ %курс П -11-111.50 32Говелко В.А.Уголовный процессауд.П-№ 30Лепихова Е.А.Трудовое правоауд.П-№ %курс СА-11-111.50 50Завьялова Н.Н.Математикаауд.П-№ 0%курс ЗИ-9-111.50 № № %курс С -9 -211.50 № № № № %курс П -9 -211.50 21Поляков Д.Н.Архивное дело в судеауд.П-№ № %курс СА -9-2</v>
      </c>
      <c r="W3" s="19" t="str">
        <f ca="1">CONCATENATE([1]Сводное!F3,[1]Сводное!F11,[1]Сводное!F19,[1]Сводное!F27)</f>
        <v/>
      </c>
      <c r="X3" s="19" t="str">
        <f ca="1">CONCATENATE([1]Сводное!G3,[1]Сводное!G11,[1]Сводное!G19,[1]Сводное!G27)</f>
        <v>13.30 № № 38Павлова Г.Ю.Английский язык ауд.П-№ 63Тавченко В.Ю.Математикаауд.П-№ № %курс С -9 -113.30 № № № № 64Дубинина Е.М.Математикаауд.П-№ № № 33Полякова Т.А.Литератураауд.П-№ %курс П -9 -113.30 35Третьякова Н.С.Русский языкауд.П-№ № № %курс СА -9-113.30 18Физическая культураауд.с/зал№ № 18Физическая культураауд.с/зал№ %курс С -11-113.30 № № № № № № %курс П -11-113.30 29Короп В.О.Основы философииауд.П-№ № %курс СА-11-113.30 № 0%курс ЗИ-9-113.30 № 21Нестеров А.А.Менеджментауд.П-№ %курс С -9 -213.30 № № № 19 ДИФ.ЗАЧЕТАнтоненко Д.В.Безопасность жизнедеятельностиауд.П-№ %курс П -9 -213.30 29Дамаскина А.В.Экологическое правоауд.П-№ № %курс СА -9-2</v>
      </c>
      <c r="Y3" s="19" t="str">
        <f ca="1">CONCATENATE([1]Сводное!H3,[1]Сводное!H11,[1]Сводное!H19,[1]Сводное!H27)</f>
        <v>15.10 № № № № № %курс С -9 -115.10 № № № № № № № № %курс П -9 -115.10 № № № %курс СА -9-115.10 № № № %курс С -11-115.10 № № № № № № %курс П -11-115.10 9Полякова Т.А.Русский язык и культура речиауд.П-№ № %курс СА-11-115.10 № 0%курс ЗИ-9-115.10 32Динер Р.О.Гражданское правоауд.П-№ 43Бурьян Н.Н.Трудовое правоауд.П-№ %курс С -9 -215.10 19 ДИФ.ЗАЧЕТАнтоненко Д.В.Безопасность жизнедеятельностиауд.П-№ 32Короп В.О.Основы философииауд.П-№ 43Пластун В.Ю.Административное правоауд.П-№ 28Агашкова М.С.Уголовное правоауд.П-№ %курс П -9 -215.10 21Фокина С.В.Управление персоналомауд.П-№ 11Третьякова Н.С.Русский язык и культура речиауд.П-№ %курс СА -9-2</v>
      </c>
      <c r="Z3" s="19" t="str">
        <f ca="1">CONCATENATE([1]Сводное!I3,[1]Сводное!I11,[1]Сводное!I19,[1]Сводное!I27)</f>
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ЗИ-9-117.00 43Бурьян Н.Н.Трудовое правоауд.П-№ 27Пошиванюк Л.Ю.Гражданский процессауд.П-№ %курс С -9 -217.00 32Короп В.О.Основы философииауд.П-№ 19 ДИФ.ЗАЧЕТАнтоненко Д.В.Безопасность жизнедеятельностиауд.П-№ 33Динер Р.О.Гражданское правоауд.П-№ 44Пластун В.Ю.Административное правоауд.П-№ %курс П -9 -217.00 33Шубин С.Б.Уголовный процессауд.П-№ 31Башурова Е.В.Гражданское правоауд.П-№ %курс СА -9-2</v>
      </c>
      <c r="AA3" s="19" t="str">
        <f ca="1">CONCATENATE([1]Сводное!J3,[1]Сводное!J11,[1]Сводное!J19,[1]Сводное!J27)</f>
        <v>18.40 № № № № № %курс С -9 -118.40 № № № № № № № № %курс П -9 -118.40 № № № %курс СА -9-118.40 № № № %курс С -11-118.40 № № № № № № %курс П -11-118.40 Физическая культураауд.с/зал№ Экологическое правоауд.П-№ %курс СА-11-118.40 № 0%курс ЗИ-9-118.40 21Нестеров А.А.Менеджментауд.П-№ № %курс С -9 -218.40 43Пластун В.Ю.Административное правоауд.П-№ 33Динер Р.О.Гражданское правоауд.П-№ 21 ДИФ.ЗАЧЕТПанкратова А.В.Делопроизводство и режим секретностиауд.П-№ № %курс П -9 -218.40 № 32Шубин С.Б.Уголовный процессауд.П-№ %курс СА -9-2</v>
      </c>
      <c r="AB3" s="19" t="str">
        <f ca="1">CONCATENATE([1]Сводное!K3,[1]Сводное!K11,[1]Сводное!K19,[1]Сводное!K27)</f>
        <v/>
      </c>
      <c r="AC3" s="19" t="str">
        <f>CONCATENATE([1]Сводное!L3,[1]Сводное!L11,[1]Сводное!L19,[1]Сводное!L27)</f>
        <v/>
      </c>
      <c r="AE3" s="20" t="str">
        <f t="shared" ref="AE3:AN66" ca="1" si="9">IF(D3=" ","",IF(D3="","",CONCATENATE($C3," ",D$1," ",MID(D3,10,5))))</f>
        <v>Вт 16.06.20  8.00 П-)</v>
      </c>
      <c r="AF3" s="20" t="str">
        <f t="shared" ca="1" si="4"/>
        <v>Вт 16.06.20  9.40 П-)</v>
      </c>
      <c r="AG3" s="20" t="str">
        <f t="shared" ca="1" si="4"/>
        <v>Вт 16.06.20 11.50 П-)</v>
      </c>
      <c r="AH3" s="20" t="str">
        <f t="shared" ca="1" si="4"/>
        <v/>
      </c>
      <c r="AI3" s="20" t="str">
        <f t="shared" ca="1" si="4"/>
        <v/>
      </c>
      <c r="AJ3" s="20" t="str">
        <f t="shared" ca="1" si="4"/>
        <v/>
      </c>
      <c r="AK3" s="20" t="str">
        <f t="shared" ca="1" si="4"/>
        <v/>
      </c>
      <c r="AL3" s="20" t="str">
        <f t="shared" ca="1" si="4"/>
        <v/>
      </c>
      <c r="AM3" s="20" t="str">
        <f t="shared" si="4"/>
        <v/>
      </c>
      <c r="AN3" s="20" t="str">
        <f t="shared" si="4"/>
        <v/>
      </c>
      <c r="AO3" s="11" t="str">
        <f t="shared" ca="1" si="5"/>
        <v>Аверченко</v>
      </c>
      <c r="AP3" s="10" t="str">
        <f t="shared" ca="1" si="6"/>
        <v>Вт 16.06.20  8.00 П-) Аверченко</v>
      </c>
      <c r="AQ3" s="10" t="str">
        <f t="shared" ca="1" si="0"/>
        <v>Вт 16.06.20  9.40 П-) Аверченко</v>
      </c>
      <c r="AR3" s="10" t="str">
        <f t="shared" ca="1" si="0"/>
        <v>Вт 16.06.20 11.50 П-) Аверченко</v>
      </c>
      <c r="AS3" s="10" t="str">
        <f t="shared" ca="1" si="0"/>
        <v/>
      </c>
      <c r="AT3" s="10" t="str">
        <f t="shared" ca="1" si="0"/>
        <v/>
      </c>
      <c r="AU3" s="10" t="str">
        <f t="shared" ca="1" si="0"/>
        <v/>
      </c>
      <c r="AV3" s="10" t="str">
        <f t="shared" ca="1" si="0"/>
        <v/>
      </c>
      <c r="AW3" s="10" t="str">
        <f t="shared" ca="1" si="0"/>
        <v/>
      </c>
      <c r="AX3" s="10" t="str">
        <f t="shared" si="0"/>
        <v/>
      </c>
      <c r="AY3" s="10" t="str">
        <f t="shared" si="0"/>
        <v/>
      </c>
      <c r="BA3" s="12">
        <f t="shared" ca="1" si="7"/>
        <v>3</v>
      </c>
      <c r="BB3" s="12">
        <f t="shared" ca="1" si="1"/>
        <v>3</v>
      </c>
      <c r="BC3" s="12">
        <f t="shared" ca="1" si="1"/>
        <v>3</v>
      </c>
      <c r="BD3" s="12" t="str">
        <f t="shared" ca="1" si="1"/>
        <v/>
      </c>
      <c r="BE3" s="12" t="str">
        <f t="shared" ca="1" si="1"/>
        <v/>
      </c>
      <c r="BF3" s="12" t="str">
        <f t="shared" ca="1" si="1"/>
        <v/>
      </c>
      <c r="BG3" s="12" t="str">
        <f t="shared" ca="1" si="1"/>
        <v/>
      </c>
      <c r="BH3" s="12" t="str">
        <f t="shared" ca="1" si="1"/>
        <v/>
      </c>
      <c r="BI3" s="12" t="str">
        <f t="shared" si="1"/>
        <v/>
      </c>
      <c r="BJ3" s="12" t="str">
        <f t="shared" si="1"/>
        <v/>
      </c>
    </row>
    <row r="4" spans="1:62" ht="23.25" customHeight="1">
      <c r="A4" s="1">
        <f ca="1">IF(COUNTIF($D4:$M4," ")=10,"",IF(VLOOKUP(MAX($A$1:A3),$A$1:C3,3,FALSE)=0,"",MAX($A$1:A3)+1))</f>
        <v>4</v>
      </c>
      <c r="B4" s="13" t="str">
        <f>$B1</f>
        <v>Аверченко В.Ю.</v>
      </c>
      <c r="C4" s="2" t="str">
        <f ca="1">IF($B4="","",$S$4)</f>
        <v>Ср 17.06.20</v>
      </c>
      <c r="D4" s="14" t="str">
        <f ca="1">IF($B4&gt;"",IF(ISERROR(SEARCH($B4,T$4))," ",MID(T$4,FIND("%курс ",T$4,FIND($B4,T$4))+6,7)&amp;"
("&amp;MID(T$4,FIND("ауд.",T$4,FIND($B4,T$4))+4,FIND("№",T$4,FIND("ауд.",T$4,FIND($B4,T$4)))-(FIND("ауд.",T$4,FIND($B4,T$4))+4))&amp;")"),"")</f>
        <v>П -11-1
(П-)</v>
      </c>
      <c r="E4" s="14" t="str">
        <f t="shared" ref="E4:K4" ca="1" si="10">IF($B4&gt;"",IF(ISERROR(SEARCH($B4,U$4))," ",MID(U$4,FIND("%курс ",U$4,FIND($B4,U$4))+6,7)&amp;"
("&amp;MID(U$4,FIND("ауд.",U$4,FIND($B4,U$4))+4,FIND("№",U$4,FIND("ауд.",U$4,FIND($B4,U$4)))-(FIND("ауд.",U$4,FIND($B4,U$4))+4))&amp;")"),"")</f>
        <v>П -11-1
(П-304)</v>
      </c>
      <c r="F4" s="14" t="str">
        <f t="shared" ca="1" si="10"/>
        <v xml:space="preserve"> </v>
      </c>
      <c r="G4" s="14" t="str">
        <f t="shared" ca="1" si="10"/>
        <v xml:space="preserve"> </v>
      </c>
      <c r="H4" s="14" t="str">
        <f t="shared" ca="1" si="10"/>
        <v xml:space="preserve"> </v>
      </c>
      <c r="I4" s="14" t="str">
        <f t="shared" ca="1" si="10"/>
        <v xml:space="preserve"> </v>
      </c>
      <c r="J4" s="14" t="str">
        <f t="shared" ca="1" si="10"/>
        <v xml:space="preserve"> </v>
      </c>
      <c r="K4" s="14" t="str">
        <f t="shared" ca="1" si="10"/>
        <v xml:space="preserve"> </v>
      </c>
      <c r="L4" s="14"/>
      <c r="M4" s="14"/>
      <c r="N4" s="1"/>
      <c r="P4" s="22"/>
      <c r="R4" s="17" t="str">
        <f>T("11.50")</f>
        <v>11.50</v>
      </c>
      <c r="S4" s="18" t="str">
        <f t="shared" ca="1" si="3"/>
        <v>Ср 17.06.20</v>
      </c>
      <c r="T4" s="19" t="str">
        <f ca="1">CONCATENATE([1]Сводное!C4,[1]Сводное!C12,[1]Сводное!C20,[1]Сводное!C28)</f>
        <v>8.00 63Завьялова Н.Н.Математикаауд.П-№ 15 ДИФ.ЗАЧЕТТрушников М.В.Естествознаниеауд.П-№ 63Тавченко В.Ю.Математикаауд.П-№ 38Павлова Г.Ю.Английский язык ауд.П-№ № %курс С -9 -18.00 34Фокина С.В.Географияауд.П-№ 18Короп В.О.Обществознаниеауд.П-401№ 18Короп В.О.Обществознаниеауд.П-401№ 38Бондарь И.М.Историяауд.П-№ № 17Муравьев А.Б.Астрономияауд.П-№ № 64Дубинина Е.М.Математикаауд.П-№ %курс П -9 -18.00 № 37Хмара А.С.Английскийауд.П-№ 22Морозова И.А.Информатика ауд.П-207 № %курс СА -9-18.00 28Трушкин И.Е.Административное правоауд.П-№ 32Бурьян Н.Н.Право социального обеспеченияауд.П-№ 21Анпилова Н.Н.Информационные технологии в проф. деят-тиауд.П-№ %курс С -11-18.00 33Башурова Е.В.Гражданское правоауд.П-304№ 33Башурова Е.В.Гражданское правоауд.П-304№ 33 ДИФ.ЗАЧЕТАверченко В.Ю.Основы философииауд.П-№ 43Сынтин А.В.Административное правоауд.П-№ 33Демьяненко И.И.Основы управления в првоохранительных органахауд.П-№ 19 ДИФ.ЗАЧЕТВоронков О.Ю.Безопасность жизнедеятельностиауд.П-№ %курс П -11-18.00 17Физическая культураауд.с/зал№ 30Дамаскина А.В.Экологическое правоауд.П-№ %курс СА-11-18.00 28Третьякова Н.С.Русский языкауд.П-№ 0%курс ЗИ-9-18.00 № № %курс С -9 -28.00 № № № № %курс П -9 -28.00 № № %курс СА -9-2</v>
      </c>
      <c r="U4" s="19" t="str">
        <f ca="1">CONCATENATE([1]Сводное!D4,[1]Сводное!D12,[1]Сводное!D20,[1]Сводное!D28)</f>
        <v>9.40 15 ДИФ.ЗАЧЕТТрушников М.В.Естествознаниеауд.П-№ 63Тавченко В.Ю.Математикаауд.П-№ 34Полякова Т.А.Литератураауд.П-202№ 34Полякова Т.А.Литератураауд.П-202№ 23 ДИФ.ЗАЧЕТВоронков О.Ю.ОБЖауд.П-№ %курс С -9 -19.40 19 ДИФ.ЗАЧЕТКороп В.О.Обществознаниеауд.П-№ 24 ДИФ.ЗАЧЕТМуравьев А.Б.Естествознаниеауд.П-401№ 24 ДИФ.ЗАЧЕТМуравьев А.Б.Естествознаниеауд.П-401№ 63Дубинина Е.М.Математикаауд.П-№ 22Морозова И.А.Информатика ауд.П-207 № 39 ДИФ.ЗАЧЕТБондарь И.М.Историяауд.П-№ 34Фокина С.В.Географияауд.П-№ 38Павлова Г.Ю.Английский язык ауд.П-№ %курс П -9 -19.40 37Хмара А.С.Английскийауд.П-№ 35Третьякова Н.С.Русский языкауд.П-206№ 35Третьякова Н.С.Русский языкауд.П-206№ %курс СА -9-19.40 32Агашкова М.С.Уголовное правоауд.П-№ 28Трушкин И.Е.Административное правоауд.П-№ 28Нестеров А.А.Документацион. обеспеч. управленияауд.П-№ %курс С -11-19.40 33 ДИФ.ЗАЧЕТАверченко В.Ю.Основы философииауд.П-304№ 33 ДИФ.ЗАЧЕТАверченко В.Ю.Основы философииауд.П-304№ 33Демьяненко И.И.Основы управления в првоохранительных органахауд.П-№ 19Дамаскина А.В.Теория государства и праваауд.П-№ 43Сынтин А.В.Административное правоауд.П-№ 33Башурова Е.В.Гражданское правоауд.П-№ %курс П -11-19.40 30Лепихова Е.А.Трудовое правоауд.П-№ 17Физическая культураауд.с/зал№ %курс СА-11-19.40 23 ДИФ.ЗАЧЕТАнтоненко Д.В.ОБЖауд.П-№ 0%курс ЗИ-9-19.40 № № %курс С -9 -29.40 № № № № %курс П -9 -29.40 21Поляков Д.Н.Органинизация работы архива в судеауд.П-№ № %курс СА -9-2</v>
      </c>
      <c r="V4" s="19" t="str">
        <f ca="1">CONCATENATE([1]Сводное!E4,[1]Сводное!E12,[1]Сводное!E20,[1]Сводное!E28)</f>
        <v>11.50 38Павлова Г.Ю.Английский язык ауд.П-№ 38Физическая культураауд.с/зал№ 39 ДИФ.ЗАЧЕТКуроедов М.В.Историяауд.П-№ 23 ДИФ.ЗАЧЕТВоронков О.Ю.ОБЖауд.П-№ 63Тавченко В.Ю.Математикаауд.П-№ %курс С -9 -111.50 38Бондарь И.М.Историяауд.П-№ 63Дубинина Е.М.Математикаауд.П-401№ 63Дубинина Е.М.Математикаауд.П-401№ 24 ДИФ.ЗАЧЕТМуравьев А.Б.Естествознаниеауд.П-№ 36 ДИФ.ЗАЧЕТФокина С.В.Географияауд.П-№ 37Физическая культураауд.с/зал№ 23 ДИФ.ЗАЧЕТМорозова И.А.Информатика ауд.П-207 № 19 ДИФ.ЗАЧЕТКороп В.О.Обществознаниеауд.П-№ %курс П -9 -111.50 36Третьякова Н.С.Русский языкауд.П-№ 33Полякова Т.А.Литератураауд.П-№ 37Физическая культураауд.с/зал№ %курс СА -9-111.50 27Пошиванюк Л.Ю.Гражданский процессауд.П-№ 44Лепихова Е.А.Трудовое правоауд.П-№ 32Агашкова М.С.Уголовное правоауд.П-№ %курс С -11-111.50 № № 43Сынтин А.В.Административное правоауд.П-№ 21 ЗАЧЕТФизическая культураауд.с/зал№ 21 ЗАЧЕТФизическая культураауд.с/зал№ 33Демьяненко И.И.Основы управления в првоохранительных органахауд.П-№ %курс П -11-111.50 32 ЛЕКЦИЯБашурова Е.В.Гражданское правоауд.П-№ 19Трушкин И.Е.Уголовное правоауд.П-№ %курс СА-11-111.50 № 0%курс ЗИ-9-111.50 № № %курс С -9 -211.50 № № № № %курс П -9 -211.50 30Дамаскина А.В.Экологическое правоауд.П-№ 21Поляков Д.Н.Архивное дело в судеауд.П-№ %курс СА -9-2</v>
      </c>
      <c r="W4" s="19" t="str">
        <f ca="1">CONCATENATE([1]Сводное!F4,[1]Сводное!F12,[1]Сводное!F20,[1]Сводное!F28)</f>
        <v/>
      </c>
      <c r="X4" s="19" t="str">
        <f ca="1">CONCATENATE([1]Сводное!G4,[1]Сводное!G12,[1]Сводное!G20,[1]Сводное!G28)</f>
        <v>13.30 № № № № 36Третьякова Н.С.Русский языкауд.П-№ %курс С -9 -113.30 № № № № 38Физическая культураауд.с/зал№ № 64Дубинина Е.М.Математикаауд.П-№ № %курс П -9 -113.30 33Полякова Т.А.Литератураауд.П-№ 63Тавченко В.Ю.Математикаауд.П-№ 19 ДИФ.ЗАЧЕТКороп В.О.Обществознаниеауд.П-№ %курс СА -9-113.30 № № № %курс С -11-113.30 № № № № № № %курс П -11-113.30 № № %курс СА-11-113.30 № 0%курс ЗИ-9-113.30 № 17Физическая культураауд.с/зал№ %курс С -9 -213.30 № № № № %курс П -9 -213.30 19Павлова Г.Ю.Английский языкауд.П-№ 29Дамаскина А.В.Экологическое правоауд.П-№ %курс СА -9-2</v>
      </c>
      <c r="Y4" s="19" t="str">
        <f ca="1">CONCATENATE([1]Сводное!H4,[1]Сводное!H12,[1]Сводное!H20,[1]Сводное!H28)</f>
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ЗИ-9-115.10 27Пластун В.Ю.Административное правоауд.П-№ 20Анпилова Н.Н.Информационные технологии в проф. деят-тиауд.П-№ %курс С -9 -215.10 33Демьяненко И.И.Основы управления в првоохранительных органахауд.П-№ 19Кожевникова Ю.С.Теория государства и праваауд.П-№ 19 ДИФ.ЗАЧЕТАнтоненко Д.В.Безопасность жизнедеятельностиауд.П-№ 21 ДИФ.ЗАЧЕТПанкратова А.В.Делопроизводство и режим секретностиауд.П-№ %курс П -9 -215.10 № 22Фокина С.В.Управление персоналомауд.П-№ %курс СА -9-2</v>
      </c>
      <c r="Z4" s="19" t="str">
        <f ca="1">CONCATENATE([1]Сводное!I4,[1]Сводное!I12,[1]Сводное!I20,[1]Сводное!I28)</f>
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ЗИ-9-117.00 32Агашкова М.С.Уголовное правоауд.П-№ 29Нестеров А.А.Документацион. обеспеч. управленияауд.П-№ %курс С -9 -217.00 21 ДИФ.ЗАЧЕТПанкратова А.В.Делопроизводство и режим секретностиауд.П-№ 33Демьяненко И.И.Основы управления в првоохранительных органахауд.П-№ 18Кожевникова Ю.С.Теория государства и праваауд.П-№ 32Короп В.О.Основы философииауд.П-№ %курс П -9 -217.00 № № %курс СА -9-2</v>
      </c>
      <c r="AA4" s="19" t="str">
        <f ca="1">CONCATENATE([1]Сводное!J4,[1]Сводное!J12,[1]Сводное!J20,[1]Сводное!J28)</f>
        <v>18.40 № № № № № %курс С -9 -118.40 № № № № № № № № %курс П -9 -118.40 № № № %курс СА -9-118.40 № № № %курс С -11-118.40 № № № № № № %курс П -11-118.40 Органинизация работы архива в судеауд.П-№ № %курс СА-11-118.40 № 0%курс ЗИ-9-118.40 29Нестеров А.А.Документацион. обеспеч. управленияауд.П-№ 32Агашкова М.С.Уголовное правоауд.П-№ %курс С -9 -218.40 19Кожевникова Ю.С.Теория государства и праваауд.П-№ 21 ДИФ.ЗАЧЕТПанкратова А.В.Делопроизводство и режим секретностиауд.П-№ 32Короп В.О.Основы философииауд.П-№ 33Динер Р.О.Гражданское правоауд.П-№ %курс П -9 -218.40 № № %курс СА -9-2</v>
      </c>
      <c r="AB4" s="19" t="str">
        <f ca="1">CONCATENATE([1]Сводное!K4,[1]Сводное!K12,[1]Сводное!K20,[1]Сводное!K28)</f>
        <v/>
      </c>
      <c r="AC4" s="19" t="str">
        <f>CONCATENATE([1]Сводное!L4,[1]Сводное!L12,[1]Сводное!L20,[1]Сводное!L28)</f>
        <v/>
      </c>
      <c r="AE4" s="20" t="str">
        <f t="shared" ca="1" si="9"/>
        <v>Ср 17.06.20  8.00 П-)</v>
      </c>
      <c r="AF4" s="20" t="str">
        <f t="shared" ca="1" si="4"/>
        <v>Ср 17.06.20  9.40 П-304</v>
      </c>
      <c r="AG4" s="20" t="str">
        <f t="shared" ca="1" si="4"/>
        <v/>
      </c>
      <c r="AH4" s="20" t="str">
        <f t="shared" ca="1" si="4"/>
        <v/>
      </c>
      <c r="AI4" s="20" t="str">
        <f t="shared" ca="1" si="4"/>
        <v/>
      </c>
      <c r="AJ4" s="20" t="str">
        <f t="shared" ca="1" si="4"/>
        <v/>
      </c>
      <c r="AK4" s="20" t="str">
        <f t="shared" ca="1" si="4"/>
        <v/>
      </c>
      <c r="AL4" s="20" t="str">
        <f t="shared" ca="1" si="4"/>
        <v/>
      </c>
      <c r="AM4" s="20" t="str">
        <f t="shared" si="4"/>
        <v/>
      </c>
      <c r="AN4" s="20" t="str">
        <f t="shared" si="4"/>
        <v/>
      </c>
      <c r="AO4" s="11" t="str">
        <f t="shared" ca="1" si="5"/>
        <v>Аверченко</v>
      </c>
      <c r="AP4" s="10" t="str">
        <f t="shared" ca="1" si="6"/>
        <v>Ср 17.06.20  8.00 П-) Аверченко</v>
      </c>
      <c r="AQ4" s="10" t="str">
        <f t="shared" ca="1" si="0"/>
        <v>Ср 17.06.20  9.40 П-304 Аверченко</v>
      </c>
      <c r="AR4" s="10" t="str">
        <f t="shared" ca="1" si="0"/>
        <v/>
      </c>
      <c r="AS4" s="10" t="str">
        <f t="shared" ca="1" si="0"/>
        <v/>
      </c>
      <c r="AT4" s="10" t="str">
        <f t="shared" ca="1" si="0"/>
        <v/>
      </c>
      <c r="AU4" s="10" t="str">
        <f t="shared" ca="1" si="0"/>
        <v/>
      </c>
      <c r="AV4" s="10" t="str">
        <f t="shared" ca="1" si="0"/>
        <v/>
      </c>
      <c r="AW4" s="10" t="str">
        <f t="shared" ca="1" si="0"/>
        <v/>
      </c>
      <c r="AX4" s="10" t="str">
        <f t="shared" si="0"/>
        <v/>
      </c>
      <c r="AY4" s="10" t="str">
        <f t="shared" si="0"/>
        <v/>
      </c>
      <c r="BA4" s="12">
        <f t="shared" ca="1" si="7"/>
        <v>4</v>
      </c>
      <c r="BB4" s="12">
        <f t="shared" ca="1" si="1"/>
        <v>4</v>
      </c>
      <c r="BC4" s="12" t="str">
        <f t="shared" ca="1" si="1"/>
        <v/>
      </c>
      <c r="BD4" s="12" t="str">
        <f t="shared" ca="1" si="1"/>
        <v/>
      </c>
      <c r="BE4" s="12" t="str">
        <f t="shared" ca="1" si="1"/>
        <v/>
      </c>
      <c r="BF4" s="12" t="str">
        <f t="shared" ca="1" si="1"/>
        <v/>
      </c>
      <c r="BG4" s="12" t="str">
        <f t="shared" ca="1" si="1"/>
        <v/>
      </c>
      <c r="BH4" s="12" t="str">
        <f t="shared" ca="1" si="1"/>
        <v/>
      </c>
      <c r="BI4" s="12" t="str">
        <f t="shared" si="1"/>
        <v/>
      </c>
      <c r="BJ4" s="12" t="str">
        <f t="shared" si="1"/>
        <v/>
      </c>
    </row>
    <row r="5" spans="1:62" ht="23.25" customHeight="1">
      <c r="A5" s="1">
        <f ca="1">IF(COUNTIF($D5:$M5," ")=10,"",IF(VLOOKUP(MAX($A$1:A4),$A$1:C4,3,FALSE)=0,"",MAX($A$1:A4)+1))</f>
        <v>5</v>
      </c>
      <c r="B5" s="13" t="str">
        <f>$B1</f>
        <v>Аверченко В.Ю.</v>
      </c>
      <c r="C5" s="2" t="str">
        <f ca="1">IF($B5="","",$S$5)</f>
        <v>Чт 18.06.20</v>
      </c>
      <c r="D5" s="23" t="str">
        <f ca="1">IF($B5&gt;"",IF(ISERROR(SEARCH($B5,T$5))," ",MID(T$5,FIND("%курс ",T$5,FIND($B5,T$5))+6,7)&amp;"
("&amp;MID(T$5,FIND("ауд.",T$5,FIND($B5,T$5))+4,FIND("№",T$5,FIND("ауд.",T$5,FIND($B5,T$5)))-(FIND("ауд.",T$5,FIND($B5,T$5))+4))&amp;")"),"")</f>
        <v>С -11-1
(П-)</v>
      </c>
      <c r="E5" s="23" t="str">
        <f t="shared" ref="E5:K5" ca="1" si="11">IF($B5&gt;"",IF(ISERROR(SEARCH($B5,U$5))," ",MID(U$5,FIND("%курс ",U$5,FIND($B5,U$5))+6,7)&amp;"
("&amp;MID(U$5,FIND("ауд.",U$5,FIND($B5,U$5))+4,FIND("№",U$5,FIND("ауд.",U$5,FIND($B5,U$5)))-(FIND("ауд.",U$5,FIND($B5,U$5))+4))&amp;")"),"")</f>
        <v>С -11-1
(П-)</v>
      </c>
      <c r="F5" s="23" t="str">
        <f t="shared" ca="1" si="11"/>
        <v>С -11-1
(П-)</v>
      </c>
      <c r="G5" s="23" t="str">
        <f t="shared" ca="1" si="11"/>
        <v xml:space="preserve"> </v>
      </c>
      <c r="H5" s="23" t="str">
        <f t="shared" ca="1" si="11"/>
        <v xml:space="preserve"> </v>
      </c>
      <c r="I5" s="23" t="str">
        <f t="shared" ca="1" si="11"/>
        <v>С -9 -2
(П-)</v>
      </c>
      <c r="J5" s="23" t="str">
        <f t="shared" ca="1" si="11"/>
        <v xml:space="preserve"> </v>
      </c>
      <c r="K5" s="23" t="str">
        <f t="shared" ca="1" si="11"/>
        <v xml:space="preserve"> </v>
      </c>
      <c r="L5" s="23"/>
      <c r="M5" s="23"/>
      <c r="N5" s="1"/>
      <c r="P5" s="22"/>
      <c r="R5" s="17" t="str">
        <f>T("")</f>
        <v/>
      </c>
      <c r="S5" s="18" t="str">
        <f t="shared" ca="1" si="3"/>
        <v>Чт 18.06.20</v>
      </c>
      <c r="T5" s="19" t="str">
        <f ca="1">CONCATENATE([1]Сводное!C5,[1]Сводное!C13,[1]Сводное!C21,[1]Сводное!C29)</f>
        <v>8.00 38Бондарь И.М.Историяауд.П-№ 19 ДИФ.ЗАЧЕТКороп В.О.Обществознаниеауд.П-№ 6 ДИФ.ЗАЧЕТПопова Р.В.Естествознание ауд.П-№ 39Павлова Г.Ю.Английский язык ауд.П-№ № %курс С -9 -18.00 38Хмара А.С.Английский язык ауд.П-№ 64Дубинина Е.М.Математикаауд.П-401№ 64Дубинина Е.М.Математикаауд.П-401№ 35Фокина С.В.Географияауд.П-№ 36Третьякова Н.С.Русский языкауд.П-206№ 36Третьякова Н.С.Русский языкауд.П-206№ 23 ДИФ.ЗАЧЕТАнтоненко Д.В. ОБЖауд.П-№ 18 ДИФ.ЗАЧЕТМуравьев А.Б.Астрономияауд.П-№ %курс П -9 -18.00 23 ДИФ.ЗАЧЕТМорозова И.А.Информатика ауд.П-207 № 38Куроедов М.В.Историяауд.П-№ 63Тавченко В.Ю.Математикаауд.П-№ %курс СА -9-18.00 21Аверченко В.Ю.Психология социально-правовой деят-тиауд.П-№ 21Нестеров А.А.Менеджментауд.П-№ 28Трушкин И.Е.Административное правоауд.П-№ %курс С -11-18.00 34Башурова Е.В.Гражданское правоауд.П-304№ 34Башурова Е.В.Гражданское правоауд.П-304№ 21 ДИФ.ЗАЧЕТПанкратова А.В.Делопроизводство и режим секретностиауд.П-№ 19 ДИФ.ЗАЧЕТВоронков О.Ю.Безопасность жизнедеятельностиауд.П-№ 44Сынтин А.В.Административное правоауд.П-№ 19Дамаскина А.В.Теория государства и праваауд.П-№ %курс П -11-18.00 21Поляков Д.Н.Органинизация работы архива в судеауд.П-№ № %курс СА-11-18.00 35Полякова Т.А.Литератураауд.П-№ 0%курс ЗИ-9-18.00 № № %курс С -9 -28.00 № № № № %курс П -9 -28.00 № № %курс СА -9-2</v>
      </c>
      <c r="U5" s="19" t="str">
        <f ca="1">CONCATENATE([1]Сводное!D5,[1]Сводное!D13,[1]Сводное!D21,[1]Сводное!D29)</f>
        <v>9.40 34Полякова Т.А.Литератураауд.П-202№ 34Полякова Т.А.Литератураауд.П-202№ 39Павлова Г.Ю.Английский язык ауд.П-№ 38Куроедов М.В.Историяауд.П-№ 38Физическая культураауд.с/зал№ %курс С -9 -19.40 64Дубинина Е.М.Математикаауд.П-№ 23 ДИФ.ЗАЧЕТМорозова И.А.Информатика ауд.П-207 № 23 ДИФ.ЗАЧЕТМорозова И.А.Информатика ауд.П-207 № 19 ДИФ.ЗАЧЕТКороп В.О.Обществознаниеауд.П-№ 39 ЗАЧЕТФизическая культураауд.с/зал№ 38Хмара А.С.Английский язык ауд.П-№ 35Фокина С.В.Географияауд.П-№ 38Бондарь И.М.Историяауд.П-№ %курс П -9 -19.40 63Тавченко В.Ю.Математикаауд.П-№ 36Третьякова Н.С.Русский языкауд.П-206№ 36Третьякова Н.С.Русский языкауд.П-206№ %курс СА -9-19.40 21Нестеров А.А.Менеджментауд.П-№ 18Физическая культураауд.с/зал№ 21Аверченко В.Ю.Психология социально-правовой деят-тиауд.П-№ %курс С -11-19.40 21 ДИФ.ЗАЧЕТПанкратова А.В.Делопроизводство и режим секретностиауд.П-№ 21 ДИФ.ЗАЧЕТПанкратова А.В.Делопроизводство и режим секретностиауд.П-№ 19Дамаскина А.В.Теория государства и праваауд.П-№ 34Демьяненко И.И.Основы управления в првоохранительных органахауд.П-№ 19 ДИФ.ЗАЧЕТВоронков О.Ю.Безопасность жизнедеятельностиауд.П-№ 44Сынтин А.В.Административное правоауд.П-№ %курс П -11-19.40 19Трушкин И.Е.Уголовное правоауд.П-№ 21Поляков Д.Н.Органинизация работы архива в судеауд.П-№ %курс СА-11-19.40 27Муравьев А.Б.Физика ауд.П-№ 0%курс ЗИ-9-19.40 № № %курс С -9 -29.40 № № № № %курс П -9 -29.40 № № %курс СА -9-2</v>
      </c>
      <c r="V5" s="19" t="str">
        <f ca="1">CONCATENATE([1]Сводное!E5,[1]Сводное!E13,[1]Сводное!E21,[1]Сводное!E29)</f>
        <v>11.50 19 ДИФ.ЗАЧЕТКороп В.О.Обществознаниеауд.П-№ 39Павлова Г.Ю.Английский язык ауд.П-№ 64Тавченко В.Ю.Математикаауд.П-№ 39 ЗАЧЕТФизическая культураауд.с/зал№ 23 ДИФ.ЗАЧЕТМорозова И.А.Информатика ауд.П-207 № %курс С -9 -111.50 18 ДИФ.ЗАЧЕТМуравьев А.Б.Астрономияауд.П-№ 36Третьякова Н.С.Русский языкауд.П-401№ 36Третьякова Н.С.Русский языкауд.П-401№ 38Физическая культураауд.с/зал№ 38Бондарь И.М.Историяауд.П-№ 34Полякова Т.А.Литератураауд.П-202№ 34Полякова Т.А.Литератураауд.П-202№ 65 ЛЕКЦИЯДубинина Е.М.Математикаауд.П-№ %курс П -9 -111.50 38Хмара А.С.Английскийауд.П-№ 23 ДИФ.ЗАЧЕТВоронков О.Ю.ОБЖауд.П-№ 39 ДИФ.ЗАЧЕТКуроедов М.В.Историяауд.П-№ %курс СА -9-111.50 32Фокина С.В.Основы философииауд.П-№ 21Аверченко В.Ю.Психология социально-правовой деят-тиауд.П-№ 21Нестеров А.А.Менеджментауд.П-№ %курс С -11-111.50 34Демьяненко И.И.Основы управления в првоохранительных органахауд.П-304№ 34Демьяненко И.И.Основы управления в првоохранительных органахауд.П-304№ № 44Сынтин А.В.Административное правоауд.П-№ 19Дамаскина А.В.Теория государства и праваауд.П-№ 21 ЗАЧЕТФизическая культураауд.с/зал№ %курс П -11-111.50 17Завьялова Н.Н.Информ. технологии в деят-ти судаауд.П-201№ 32 ЛЕКЦИЯБашурова Е.В.Гражданское правоауд.П-№ %курс СА-11-111.50 39 ЗАЧЕТФизическая культураауд.с/зал№ 0%курс ЗИ-9-111.50 № № %курс С -9 -211.50 № № № № %курс П -9 -211.50 № 21Поляков Д.Н.Органинизация работы архива в судеауд.П-№ %курс СА -9-2</v>
      </c>
      <c r="W5" s="19" t="str">
        <f ca="1">CONCATENATE([1]Сводное!F5,[1]Сводное!F13,[1]Сводное!F21,[1]Сводное!F29)</f>
        <v/>
      </c>
      <c r="X5" s="19" t="str">
        <f ca="1">CONCATENATE([1]Сводное!G5,[1]Сводное!G13,[1]Сводное!G21,[1]Сводное!G29)</f>
        <v>13.30 № 64Тавченко В.Ю.Математикаауд.П-№ № № 34Полякова Т.А.Литератураауд.П-202№ %курс С -9 -113.30 № 39Павлова Г.Ю.Английский язык ауд.П-401№ 39Павлова Г.Ю.Английский язык ауд.П-401№ № 34Полякова Т.А.Литератураауд.П-202№ № 36Третьякова Н.С.Русский языкауд.П-206№ 36Третьякова Н.С.Русский языкауд.П-206№ %курс П -9 -113.30 № № № %курс СА -9-113.30 № 32Фокина С.В.Основы философииауд.П-№ № %курс С -11-113.30 № № № № № № %курс П -11-113.30 № 28Короп В.О.Основы философииауд.П-№ %курс СА-11-113.30 № 0%курс ЗИ-9-113.30 18Физическая культураауд.с/зал№ № %курс С -9 -213.30 № № 19Кожевникова Ю.С.Теория государства и праваауд.П-№ № %курс П -9 -213.30 17Физическая культураауд.с/зал№ 17Физическая культураауд.с/зал№ %курс СА -9-2</v>
      </c>
      <c r="Y5" s="19" t="str">
        <f ca="1">CONCATENATE([1]Сводное!H5,[1]Сводное!H13,[1]Сводное!H21,[1]Сводное!H29)</f>
        <v>15.10 № № № № № %курс С -9 -115.10 № № № № № № № № %курс П -9 -115.10 № № № %курс СА -9-115.10 № № № %курс С -11-115.10 № № № № № № %курс П -11-115.10 № 9Полякова Т.А.Русский язык и культура речиауд.П-№ %курс СА-11-115.10 № 0%курс ЗИ-9-115.10 21Анпилова Н.Н.Информационные технологии в проф. деят-тиауд.П-№ 21Аверченко В.Ю.Психология социально-правовой деят-тиауд.П-№ %курс С -9 -215.10 21Павлова Г.Ю.Английский языкауд.П-№ 22Кожевникова Ю.С.Уголовный процессауд.П-№ 33 ДИФ.ЗАЧЕТКороп В.О.Основы философииауд.П-№ 34Демьяненко И.И.Основы управления в првоохранительных органахауд.П-№ %курс П -9 -215.10 22Фокина С.В.Управление персоналомауд.П-№ 19Мартыненко М.В.Уголовное правоауд.П-№ %курс СА -9-2</v>
      </c>
      <c r="Z5" s="19" t="str">
        <f ca="1">CONCATENATE([1]Сводное!I5,[1]Сводное!I13,[1]Сводное!I21,[1]Сводное!I29)</f>
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ЗИ-9-117.00 33Динер Р.О.Гражданское правоауд.П-№ 28Пластун В.Ю.Административное правоауд.П-№ %курс С -9 -217.00 29 ДИФ.ЗАЧЕТАгашкова М.С.Уголовное правоауд.П-№ 21Павлова Г.Ю.Английский языкауд.П-№ 34Демьяненко И.И.Основы управления в првоохранительных органахауд.П-№ 33 ДИФ.ЗАЧЕТКороп В.О.Основы философииауд.П-№ %курс П -9 -217.00 19Мартыненко М.В.Уголовное правоауд.П-№ 23Пошиванюк Л.Ю.Гражданский процессауд.П-№ %курс СА -9-2</v>
      </c>
      <c r="AA5" s="19" t="str">
        <f ca="1">CONCATENATE([1]Сводное!J5,[1]Сводное!J13,[1]Сводное!J21,[1]Сводное!J29)</f>
        <v>18.40 № № № № № %курс С -9 -118.40 № № № № № № № № %курс П -9 -118.40 № № № %курс СА -9-118.40 № № № %курс С -11-118.40 № № № № № № %курс П -11-118.40 Административное правоауд.П-№ Уголовный процессауд.П-№ %курс СА-11-118.40 № 0%курс ЗИ-9-118.40 № 21Анпилова Н.Н.Информационные технологии в проф. деят-тиауд.П-№ %курс С -9 -218.40 34Динер Р.О.Гражданское правоауд.П-№ 44Пластун В.Ю.Административное правоауд.П-№ № 19Кожевникова Ю.С.Теория государства и праваауд.П-№ %курс П -9 -218.40 № № %курс СА -9-2</v>
      </c>
      <c r="AB5" s="19" t="str">
        <f ca="1">CONCATENATE([1]Сводное!K5,[1]Сводное!K13,[1]Сводное!K21,[1]Сводное!K29)</f>
        <v/>
      </c>
      <c r="AC5" s="19" t="str">
        <f>CONCATENATE([1]Сводное!L5,[1]Сводное!L13,[1]Сводное!L21,[1]Сводное!L29)</f>
        <v/>
      </c>
      <c r="AE5" s="20" t="str">
        <f t="shared" ca="1" si="9"/>
        <v>Чт 18.06.20  8.00 П-)</v>
      </c>
      <c r="AF5" s="20" t="str">
        <f t="shared" ca="1" si="4"/>
        <v>Чт 18.06.20  9.40 П-)</v>
      </c>
      <c r="AG5" s="20" t="str">
        <f t="shared" ca="1" si="4"/>
        <v>Чт 18.06.20 11.50 П-)</v>
      </c>
      <c r="AH5" s="20" t="str">
        <f t="shared" ca="1" si="4"/>
        <v/>
      </c>
      <c r="AI5" s="20" t="str">
        <f t="shared" ca="1" si="4"/>
        <v/>
      </c>
      <c r="AJ5" s="20" t="str">
        <f t="shared" ca="1" si="4"/>
        <v>Чт 18.06.20 15.10 П-)</v>
      </c>
      <c r="AK5" s="20" t="str">
        <f t="shared" ca="1" si="4"/>
        <v/>
      </c>
      <c r="AL5" s="20" t="str">
        <f t="shared" ca="1" si="4"/>
        <v/>
      </c>
      <c r="AM5" s="20" t="str">
        <f t="shared" si="4"/>
        <v/>
      </c>
      <c r="AN5" s="20" t="str">
        <f t="shared" si="4"/>
        <v/>
      </c>
      <c r="AO5" s="11" t="str">
        <f t="shared" ca="1" si="5"/>
        <v>Аверченко</v>
      </c>
      <c r="AP5" s="10" t="str">
        <f t="shared" ca="1" si="6"/>
        <v>Чт 18.06.20  8.00 П-) Аверченко</v>
      </c>
      <c r="AQ5" s="10" t="str">
        <f t="shared" ca="1" si="0"/>
        <v>Чт 18.06.20  9.40 П-) Аверченко</v>
      </c>
      <c r="AR5" s="10" t="str">
        <f t="shared" ca="1" si="0"/>
        <v>Чт 18.06.20 11.50 П-) Аверченко</v>
      </c>
      <c r="AS5" s="10" t="str">
        <f t="shared" ca="1" si="0"/>
        <v/>
      </c>
      <c r="AT5" s="10" t="str">
        <f t="shared" ca="1" si="0"/>
        <v/>
      </c>
      <c r="AU5" s="10" t="str">
        <f t="shared" ca="1" si="0"/>
        <v>Чт 18.06.20 15.10 П-) Аверченко</v>
      </c>
      <c r="AV5" s="10" t="str">
        <f t="shared" ca="1" si="0"/>
        <v/>
      </c>
      <c r="AW5" s="10" t="str">
        <f t="shared" ca="1" si="0"/>
        <v/>
      </c>
      <c r="AX5" s="10" t="str">
        <f t="shared" si="0"/>
        <v/>
      </c>
      <c r="AY5" s="10" t="str">
        <f t="shared" si="0"/>
        <v/>
      </c>
      <c r="BA5" s="12">
        <f t="shared" ca="1" si="7"/>
        <v>5</v>
      </c>
      <c r="BB5" s="12">
        <f t="shared" ca="1" si="1"/>
        <v>5</v>
      </c>
      <c r="BC5" s="12">
        <f t="shared" ca="1" si="1"/>
        <v>5</v>
      </c>
      <c r="BD5" s="12" t="str">
        <f t="shared" ca="1" si="1"/>
        <v/>
      </c>
      <c r="BE5" s="12" t="str">
        <f t="shared" ca="1" si="1"/>
        <v/>
      </c>
      <c r="BF5" s="12">
        <f t="shared" ca="1" si="1"/>
        <v>5</v>
      </c>
      <c r="BG5" s="12" t="str">
        <f t="shared" ca="1" si="1"/>
        <v/>
      </c>
      <c r="BH5" s="12" t="str">
        <f t="shared" ca="1" si="1"/>
        <v/>
      </c>
      <c r="BI5" s="12" t="str">
        <f t="shared" si="1"/>
        <v/>
      </c>
      <c r="BJ5" s="12" t="str">
        <f t="shared" si="1"/>
        <v/>
      </c>
    </row>
    <row r="6" spans="1:62" ht="23.25" customHeight="1">
      <c r="A6" s="1">
        <f ca="1">IF(COUNTIF($D6:$M6," ")=10,"",IF(VLOOKUP(MAX($A$1:A5),$A$1:C5,3,FALSE)=0,"",MAX($A$1:A5)+1))</f>
        <v>6</v>
      </c>
      <c r="B6" s="13" t="str">
        <f>$B1</f>
        <v>Аверченко В.Ю.</v>
      </c>
      <c r="C6" s="2" t="str">
        <f ca="1">IF($B6="","",$S$6)</f>
        <v>Пт 19.06.20</v>
      </c>
      <c r="D6" s="23" t="str">
        <f ca="1">IF($B6&gt;"",IF(ISERROR(SEARCH($B6,T$6))," ",MID(T$6,FIND("%курс ",T$6,FIND($B6,T$6))+6,7)&amp;"
("&amp;MID(T$6,FIND("ауд.",T$6,FIND($B6,T$6))+4,FIND("№",T$6,FIND("ауд.",T$6,FIND($B6,T$6)))-(FIND("ауд.",T$6,FIND($B6,T$6))+4))&amp;")"),"")</f>
        <v xml:space="preserve"> </v>
      </c>
      <c r="E6" s="23" t="str">
        <f t="shared" ref="E6:K6" ca="1" si="12">IF($B6&gt;"",IF(ISERROR(SEARCH($B6,U$6))," ",MID(U$6,FIND("%курс ",U$6,FIND($B6,U$6))+6,7)&amp;"
("&amp;MID(U$6,FIND("ауд.",U$6,FIND($B6,U$6))+4,FIND("№",U$6,FIND("ауд.",U$6,FIND($B6,U$6)))-(FIND("ауд.",U$6,FIND($B6,U$6))+4))&amp;")"),"")</f>
        <v xml:space="preserve"> </v>
      </c>
      <c r="F6" s="23" t="str">
        <f t="shared" ca="1" si="12"/>
        <v xml:space="preserve"> </v>
      </c>
      <c r="G6" s="23" t="str">
        <f t="shared" ca="1" si="12"/>
        <v xml:space="preserve"> </v>
      </c>
      <c r="H6" s="23" t="str">
        <f t="shared" ca="1" si="12"/>
        <v xml:space="preserve"> </v>
      </c>
      <c r="I6" s="23" t="str">
        <f t="shared" ca="1" si="12"/>
        <v>С -9 -2
(П-)</v>
      </c>
      <c r="J6" s="23" t="str">
        <f t="shared" ca="1" si="12"/>
        <v>С -9 -2
(П-)</v>
      </c>
      <c r="K6" s="23" t="str">
        <f t="shared" ca="1" si="12"/>
        <v xml:space="preserve"> </v>
      </c>
      <c r="L6" s="23"/>
      <c r="M6" s="23"/>
      <c r="N6" s="1"/>
      <c r="P6" s="22"/>
      <c r="R6" s="17" t="str">
        <f>T("13.30")</f>
        <v>13.30</v>
      </c>
      <c r="S6" s="18" t="str">
        <f t="shared" ca="1" si="3"/>
        <v>Пт 19.06.20</v>
      </c>
      <c r="T6" s="19" t="str">
        <f ca="1">CONCATENATE([1]Сводное!C6,[1]Сводное!C14,[1]Сводное!C22,[1]Сводное!C30)</f>
        <v>8.00 64Завьялова Н.Н.Математикаауд.П-№ 38Бондарь И.М.Историяауд.П-№ 19 ДИФ.ЗАЧЕТКороп В.О.Обществознаниеауд.П-№ 36Третьякова Н.С.Русский языкауд.П-№ 64Тавченко В.Ю.Математикаауд.П-№ %курс С -9 -18.00 35Фокина С.В.Географияауд.П-№ 34Полякова Т.А.Литератураауд.П-401№ 34Полякова Т.А.Литератураауд.П-401№ 23 ДИФ.ЗАЧЕТМорозова И.А.Информатика ауд.П-207 № 38Хмара А.С.Английский язык ауд.П-№ 64Дубинина Е.М.Математикаауд.П-№ 18 ДИФ.ЗАЧЕТМуравьев А.Б.Астрономияауд.П-№ 39Павлова Г.Ю.Английский язык ауд.П-№ %курс П -9 -18.00 № № № %курс СА -9-18.00 44Лепихова Е.А.Трудовое правоауд.П-№ 22Анпилова Н.Н.Информационные технологии в проф. деят-тиауд.П-№ 28Пошиванюк Л.Ю.Гражданский процессауд.П-№ %курс С -11-18.00 44Сынтин А.В.Административное правоауд.П-304№ 44Сынтин А.В.Административное правоауд.П-304№ 19 ДИФ.ЗАЧЕТВоронков О.Ю.Безопасность жизнедеятельностиауд.П-№ 21 ДИФ.ЗАЧЕТПанкратова А.В.Делопроизводство и режим секретностиауд.П-№ 34Корнеева Л.К.Гражданское правоауд.П-№ 34Башурова Е.В.Гражданское правоауд.П-№ %курс П -11-18.00 26Трушкин И.Е.Административное правоауд.П-№ 33Говелко В.А.Уголовный процессауд.П-№ %курс СА-11-18.00 № 0%курс ЗИ-9-18.00 № № %курс С -9 -28.00 № № № № %курс П -9 -28.00 № № %курс СА -9-2</v>
      </c>
      <c r="U6" s="19" t="str">
        <f ca="1">CONCATENATE([1]Сводное!D6,[1]Сводное!D14,[1]Сводное!D22,[1]Сводное!D30)</f>
        <v>9.40 36Третьякова Н.С.Русский языкауд.П-206№ 36Третьякова Н.С.Русский языкауд.П-206№ 38Физическая культураауд.с/зал№ 19 ДИФ.ЗАЧЕТКороп В.О.Обществознаниеауд.П-№ 37Куроедов М.В.Историяауд.П-№ %курс С -9 -19.40 34Полякова Т.А.Литератураауд.П-202№ 35Фокина С.В.Географияауд.П-401№ 35Фокина С.В.Географияауд.П-401№ 64Дубинина Е.М.Математикаауд.П-№ 39 ДИФ.ЗАЧЕТБондарь И.М.Историяауд.П-№ 18 ДИФ.ЗАЧЕТМуравьев А.Б.Астрономияауд.П-№ 39Павлова Г.Ю.Английский язык ауд.П-№ 34Полякова Т.А.Литератураауд.П-202№ %курс П -9 -19.40 38Физическая культураауд.с/зал№ 64Тавченко В.Ю.Математикаауд.П-№ 23 ДИФ.ЗАЧЕТМорозова И.А.Информатика ауд.П-207 № %курс СА -9-19.40 28Пошиванюк Л.Ю.Гражданский процессауд.П-№ 33Башурова Е.В.Гражданское правоауд.П-№ 44Лепихова Е.А.Трудовое правоауд.П-№ %курс С -11-19.40 19 ДИФ.ЗАЧЕТВоронков О.Ю.Безопасность жизнедеятельностиауд.П-304№ 19 ДИФ.ЗАЧЕТВоронков О.Ю.Безопасность жизнедеятельностиауд.П-304№ 44Сынтин А.В.Административное правоауд.П-№ 34Корнеева Л.К.Гражданское правоауд.П-№ 34Демьяненко И.И.Основы управления в првоохранительных органахауд.П-№ 21 ДИФ.ЗАЧЕТПанкратова А.В.Делопроизводство и режим секретностиауд.П-№ %курс П -11-19.40 33Говелко В.А.Уголовный процессауд.П-№ 18 ДИФ.ЗАЧЕТЗавьялова Н.Н.Основы статистикиауд.П-№ %курс СА-11-19.40 39Хмара А.С.Английский язык ауд.П-№ 0%курс ЗИ-9-19.40 № № %курс С -9 -29.40 № № № № %курс П -9 -29.40 № № %курс СА -9-2</v>
      </c>
      <c r="V6" s="19" t="str">
        <f ca="1">CONCATENATE([1]Сводное!E6,[1]Сводное!E14,[1]Сводное!E22,[1]Сводное!E30)</f>
        <v>11.50 39Павлова Г.Ю.Английский язык ауд.П-№ 23 ДИФ.ЗАЧЕТМорозова И.А.Информатика ауд.П-207 № 36Третьякова Н.С.Русский языкауд.П-№ 64Тавченко В.Ю.Математикаауд.П-№ 39 ЗАЧЕТФизическая культураауд.с/зал№ %курс С -9 -111.50 24 ДИФ.ЗАЧЕТМуравьев А.Б.Естествознаниеауд.П-№ 19 ДИФ.ЗАЧЕТКороп В.О.Обществознаниеауд.П-401№ 19 ДИФ.ЗАЧЕТКороп В.О.Обществознаниеауд.П-401№ 34Полякова Т.А.Литератураауд.П-202№ 65 ЛЕКЦИЯДубинина Е.М.Математикаауд.П-№ 38Физическая культураауд.с/зал№ 37Физическая культураауд.с/зал№ 36 ДИФ.ЗАЧЕТФокина С.В.Географияауд.П-№ %курс П -9 -111.50 34Полякова Т.А.Литератураауд.П-202№ 38Хмара А.С.Английскийауд.П-№ 38Физическая культураауд.с/зал№ %курс СА -9-111.50 16Воронков О.Ю.Безопасность жизнедеятельностиауд.П-№ 28Пошиванюк Л.Ю.Гражданский процессауд.П-№ 32Бурьян Н.Н.Право социального обеспеченияауд.П-№ %курс С -11-111.50 19Дамаскина А.В.Теория государства и праваауд.П-304№ 19Дамаскина А.В.Теория государства и праваауд.П-304№ 34Башурова Е.В.Гражданское правоауд.П-№ № 21 ДИФ.ЗАЧЕТПанкратова А.В.Делопроизводство и режим секретностиауд.П-№ 34Демьяненко И.И.Основы управления в првоохранительных органахауд.П-№ %курс П -11-111.50 18 ДИФ.ЗАЧЕТЗавьялова Н.Н.Основы статистикиауд.П-№ 26Трушкин И.Е.Административное правоауд.П-№ %курс СА-11-111.50 39 ДИФ.ЗАЧЕТБондарь И.М.Историяауд.П-№ 0%курс ЗИ-9-111.50 № № %курс С -9 -211.50 № № № № %курс П -9 -211.50 № № %курс СА -9-2</v>
      </c>
      <c r="W6" s="19" t="str">
        <f ca="1">CONCATENATE([1]Сводное!F6,[1]Сводное!F14,[1]Сводное!F22,[1]Сводное!F30)</f>
        <v/>
      </c>
      <c r="X6" s="19" t="str">
        <f ca="1">CONCATENATE([1]Сводное!G6,[1]Сводное!G14,[1]Сводное!G22,[1]Сводное!G30)</f>
        <v>13.30 23 ДИФ.ЗАЧЕТВоронков О.Ю.ОБЖауд.П-№ № № № № %курс С -9 -113.30 36Третьякова Н.С.Русский языкауд.П-206№ № № 36Третьякова Н.С.Русский языкауд.П-206№ № № № № %курс П -9 -113.30 64Тавченко В.Ю.Математикаауд.П-№ 34Полякова Т.А.Литератураауд.П-202№ 34Полякова Т.А.Литератураауд.П-202№ %курс СА -9-113.30 № № № %курс С -11-113.30 № № № № № № %курс П -11-113.30 № № %курс СА-11-113.30 51Завьялова Н.Н.Математикаауд.П-№ 0%курс ЗИ-9-113.30 № 18Физическая культураауд.с/зал№ %курс С -9 -213.30 № № 44Пластун В.Ю.Административное правоауд.П-№ № %курс П -9 -213.30 31Башурова Е.В.Гражданское правоауд.П-№ 30Дамаскина А.В.Экологическое правоауд.П-№ %курс СА -9-2</v>
      </c>
      <c r="Y6" s="19" t="str">
        <f ca="1">CONCATENATE([1]Сводное!H6,[1]Сводное!H14,[1]Сводное!H22,[1]Сводное!H30)</f>
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ЗИ-9-115.10 28Пластун В.Ю.Административное правоауд.П-№ 32Аверченко В.Ю.Основы философииауд.П-№ %курс С -9 -215.10 33 ДИФ.ЗАЧЕТКороп В.О.Основы философииауд.П-№ 34Демьяненко И.И.Основы управления в првоохранительных органахауд.П-№ 34Динер Р.О.Гражданское правоауд.П-№ № %курс П -9 -215.10 20Павлова Г.Ю.Английский языкауд.П-№ 15Воронков О.Ю.Безопасность жизнедеятельностиауд.П-№ %курс СА -9-2</v>
      </c>
      <c r="Z6" s="19" t="str">
        <f ca="1">CONCATENATE([1]Сводное!I6,[1]Сводное!I14,[1]Сводное!I22,[1]Сводное!I30)</f>
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ЗИ-9-117.00 21Аверченко В.Ю.Психология социально-правовой деят-тиауд.П-№ 44Бурьян Н.Н.Трудовое правоауд.П-№ %курс С -9 -217.00 34Демьяненко И.И.Основы управления в првоохранительных органахауд.П-№ 33 ДИФ.ЗАЧЕТКороп В.О.Основы философииауд.П-№ 24 ДИФ.ЗАЧЕТКожевникова Ю.С.Нач. проф. подготовка и введение в специальностьауд.П-№ 34Динер Р.О.Гражданское правоауд.П-№ %курс П -9 -217.00 15Воронков О.Ю.Безопасность жизнедеятельностиауд.П-№ 24Пошиванюк Л.Ю.Гражданский процессауд.П-№ %курс СА -9-2</v>
      </c>
      <c r="AA6" s="19" t="str">
        <f ca="1">CONCATENATE([1]Сводное!J6,[1]Сводное!J14,[1]Сводное!J22,[1]Сводное!J30)</f>
        <v>18.40 № № № № № %курс С -9 -118.40 № № № № № № № № %курс П -9 -118.40 № № № %курс СА -9-118.40 № № № %курс С -11-118.40 № № № № № № %курс П -11-118.40 № № %курс СА-11-118.40 № 0%курс ЗИ-9-118.40 44Бурьян Н.Н.Трудовое правоауд.П-№ № %курс С -9 -218.40 44Пластун В.Ю.Административное правоауд.П-№ 34Динер Р.О.Гражданское правоауд.П-№ № 29 ДИФ.ЗАЧЕТАгашкова М.С.Уголовное правоауд.П-№ %курс П -9 -218.40 № № %курс СА -9-2</v>
      </c>
      <c r="AB6" s="19" t="str">
        <f ca="1">CONCATENATE([1]Сводное!K6,[1]Сводное!K14,[1]Сводное!K22,[1]Сводное!K30)</f>
        <v/>
      </c>
      <c r="AC6" s="19" t="str">
        <f>CONCATENATE([1]Сводное!L6,[1]Сводное!L14,[1]Сводное!L22,[1]Сводное!L30)</f>
        <v/>
      </c>
      <c r="AE6" s="20" t="str">
        <f t="shared" ca="1" si="9"/>
        <v/>
      </c>
      <c r="AF6" s="20" t="str">
        <f t="shared" ca="1" si="4"/>
        <v/>
      </c>
      <c r="AG6" s="20" t="str">
        <f t="shared" ca="1" si="4"/>
        <v/>
      </c>
      <c r="AH6" s="20" t="str">
        <f t="shared" ca="1" si="4"/>
        <v/>
      </c>
      <c r="AI6" s="20" t="str">
        <f t="shared" ca="1" si="4"/>
        <v/>
      </c>
      <c r="AJ6" s="20" t="str">
        <f t="shared" ca="1" si="4"/>
        <v>Пт 19.06.20 15.10 П-)</v>
      </c>
      <c r="AK6" s="20" t="str">
        <f t="shared" ca="1" si="4"/>
        <v>Пт 19.06.20 17.00 П-)</v>
      </c>
      <c r="AL6" s="20" t="str">
        <f t="shared" ca="1" si="4"/>
        <v/>
      </c>
      <c r="AM6" s="20" t="str">
        <f t="shared" si="4"/>
        <v/>
      </c>
      <c r="AN6" s="20" t="str">
        <f t="shared" si="4"/>
        <v/>
      </c>
      <c r="AO6" s="11" t="str">
        <f t="shared" ca="1" si="5"/>
        <v>Аверченко</v>
      </c>
      <c r="AP6" s="10" t="str">
        <f t="shared" ca="1" si="6"/>
        <v/>
      </c>
      <c r="AQ6" s="10" t="str">
        <f t="shared" ca="1" si="0"/>
        <v/>
      </c>
      <c r="AR6" s="10" t="str">
        <f t="shared" ca="1" si="0"/>
        <v/>
      </c>
      <c r="AS6" s="10" t="str">
        <f t="shared" ca="1" si="0"/>
        <v/>
      </c>
      <c r="AT6" s="10" t="str">
        <f t="shared" ca="1" si="0"/>
        <v/>
      </c>
      <c r="AU6" s="10" t="str">
        <f t="shared" ca="1" si="0"/>
        <v>Пт 19.06.20 15.10 П-) Аверченко</v>
      </c>
      <c r="AV6" s="10" t="str">
        <f t="shared" ca="1" si="0"/>
        <v>Пт 19.06.20 17.00 П-) Аверченко</v>
      </c>
      <c r="AW6" s="10" t="str">
        <f t="shared" ca="1" si="0"/>
        <v/>
      </c>
      <c r="AX6" s="10" t="str">
        <f t="shared" si="0"/>
        <v/>
      </c>
      <c r="AY6" s="10" t="str">
        <f t="shared" si="0"/>
        <v/>
      </c>
      <c r="BA6" s="12" t="str">
        <f t="shared" ca="1" si="7"/>
        <v/>
      </c>
      <c r="BB6" s="12" t="str">
        <f t="shared" ca="1" si="1"/>
        <v/>
      </c>
      <c r="BC6" s="12" t="str">
        <f t="shared" ca="1" si="1"/>
        <v/>
      </c>
      <c r="BD6" s="12" t="str">
        <f t="shared" ca="1" si="1"/>
        <v/>
      </c>
      <c r="BE6" s="12" t="str">
        <f t="shared" ca="1" si="1"/>
        <v/>
      </c>
      <c r="BF6" s="12">
        <f t="shared" ca="1" si="1"/>
        <v>6</v>
      </c>
      <c r="BG6" s="12">
        <f t="shared" ca="1" si="1"/>
        <v>6</v>
      </c>
      <c r="BH6" s="12" t="str">
        <f t="shared" ca="1" si="1"/>
        <v/>
      </c>
      <c r="BI6" s="12" t="str">
        <f t="shared" si="1"/>
        <v/>
      </c>
      <c r="BJ6" s="12" t="str">
        <f t="shared" si="1"/>
        <v/>
      </c>
    </row>
    <row r="7" spans="1:62" ht="23.25" customHeight="1">
      <c r="A7" s="1">
        <f ca="1">IF(COUNTIF($D7:$M7," ")=10,"",IF(VLOOKUP(MAX($A$1:A6),$A$1:C6,3,FALSE)=0,"",MAX($A$1:A6)+1))</f>
        <v>7</v>
      </c>
      <c r="B7" s="13" t="str">
        <f>$B1</f>
        <v>Аверченко В.Ю.</v>
      </c>
      <c r="C7" s="2" t="str">
        <f ca="1">IF($B7="","",$S$7)</f>
        <v>Сб 20.06.20</v>
      </c>
      <c r="D7" s="23" t="str">
        <f t="shared" ref="D7:K7" ca="1" si="13">IF($B7&gt;"",IF(ISERROR(SEARCH($B7,T$7))," ",MID(T$7,FIND("%курс ",T$7,FIND($B7,T$7))+6,7)&amp;"
("&amp;MID(T$7,FIND("ауд.",T$7,FIND($B7,T$7))+4,FIND("№",T$7,FIND("ауд.",T$7,FIND($B7,T$7)))-(FIND("ауд.",T$7,FIND($B7,T$7))+4))&amp;")"),"")</f>
        <v xml:space="preserve"> </v>
      </c>
      <c r="E7" s="23" t="str">
        <f t="shared" ca="1" si="13"/>
        <v xml:space="preserve"> </v>
      </c>
      <c r="F7" s="23" t="str">
        <f t="shared" ca="1" si="13"/>
        <v xml:space="preserve"> </v>
      </c>
      <c r="G7" s="23" t="str">
        <f t="shared" ca="1" si="13"/>
        <v xml:space="preserve"> </v>
      </c>
      <c r="H7" s="23" t="str">
        <f t="shared" ca="1" si="13"/>
        <v xml:space="preserve"> </v>
      </c>
      <c r="I7" s="23" t="str">
        <f t="shared" ca="1" si="13"/>
        <v xml:space="preserve"> </v>
      </c>
      <c r="J7" s="23" t="str">
        <f t="shared" ca="1" si="13"/>
        <v xml:space="preserve"> </v>
      </c>
      <c r="K7" s="23" t="str">
        <f t="shared" ca="1" si="13"/>
        <v xml:space="preserve"> </v>
      </c>
      <c r="L7" s="23"/>
      <c r="M7" s="23"/>
      <c r="N7" s="1"/>
      <c r="P7" s="22"/>
      <c r="R7" s="17" t="str">
        <f>T("15.10")</f>
        <v>15.10</v>
      </c>
      <c r="S7" s="18" t="str">
        <f t="shared" ca="1" si="3"/>
        <v>Сб 20.06.20</v>
      </c>
      <c r="T7" s="19" t="str">
        <f ca="1">CONCATENATE([1]Сводное!C7,[1]Сводное!C15,[1]Сводное!C23,[1]Сводное!C31)</f>
        <v>8.00 № 35Полякова Т.А.Литератураауд.П-№ № 24 ДИФ.ЗАЧЕТБурдельный Н.В.Естествознаниеауд.П-№ № %курс С -9 -18.00 39 ДИФ.ЗАЧЕТБондарь И.М.Историяауд.П-№ 36 ДИФ.ЗАЧЕТФокина С.В.Географияауд.П-401№ 36 ДИФ.ЗАЧЕТФокина С.В.Географияауд.П-401№ 65 ЛЕКЦИЯДубинина Е.М.Математикаауд.П-№ № № 19 ДИФ.ЗАЧЕТКороп В.О.Обществознаниеауд.П-№ 23 ДИФ.ЗАЧЕТМорозова И.А.Информатика ауд.П-207 № %курс П -9 -18.00 37Третьякова Н.С.Русский языкауд.П-№ № 64Тавченко В.Ю.Математикаауд.П-№ %курс СА -9-18.00 № 16Воронков О.Ю.Безопасность жизнедеятельностиауд.П-№ 33Башурова Е.В.Гражданское правоауд.П-№ %курс С -11-18.00 № № № № № № %курс П -11-18.00 № № %курс СА-11-18.00 № 0%курс ЗИ-9-18.00 № № %курс С -9 -28.00 № № № № %курс П -9 -28.00 № № %курс СА -9-2</v>
      </c>
      <c r="U7" s="19" t="str">
        <f ca="1">CONCATENATE([1]Сводное!D7,[1]Сводное!D15,[1]Сводное!D23,[1]Сводное!D31)</f>
        <v>9.40 35Полякова Т.А.Литератураауд.П-№ 39 ЗАЧЕТФизическая культураауд.с/зал№ 24 ДИФ.ЗАЧЕТБурдельный Н.В.Естествознаниеауд.П-№ 5Попова Р.В.Естествознание ауд.П-№ 65 ЛЕКЦИЯТавченко В.Ю.Математикаауд.П-№ %курс С -9 -19.40 65 ЛЕКЦИЯДубинина Е.М.Математикаауд.П-№ 38Бондарь И.М.Историяауд.П-401№ 38Бондарь И.М.Историяауд.П-401№ 36 ДИФ.ЗАЧЕТФокина С.В.Географияауд.П-№ 19 ДИФ.ЗАЧЕТКороп В.О.Обществознаниеауд.П-№ 65 ЛЕКЦИЯДубинина Е.М.Математикаауд.П-№ 38Физическая культураауд.с/зал№ 37Физическая культураауд.с/зал№ %курс П -9 -19.40 23 ДИФ.ЗАЧЕТВоронков О.Ю.ОБЖауд.П-№ 65 ЛЕКЦИЯТавченко В.Ю.Математикаауд.П-№ 37Третьякова Н.С.Русский языкауд.П-№ %курс СА -9-19.40 32Башурова Е.В.Право социального обеспеченияауд.П-№ 19 ЗАЧЕТФизическая культураауд.с/зал№ 30 ДИФ.ЗАЧЕТНестеров А.А.Документацион. обеспеч. управленияауд.П-№ %курс С -11-19.40 СЕССИЯ№ СЕССИЯ№ СЕССИЯ№ СЕССИЯ№ СЕССИЯ№ СЕССИЯ№ %курс П -11-19.40 31Лепихова Е.А.Трудовое правоауд.П-№ 17Завьялова Н.Н.Информ. технологии в деят-ти судаауд.П-201№ %курс СА-11-19.40 СЕССИЯ№ 0%курс ЗИ-9-19.40 № № %курс С -9 -29.40 № № № № %курс П -9 -29.40 24Пошиванюк Л.Ю.Гражданский процессауд.П-№ № %курс СА -9-2</v>
      </c>
      <c r="V7" s="19" t="str">
        <f ca="1">CONCATENATE([1]Сводное!E7,[1]Сводное!E15,[1]Сводное!E23,[1]Сводное!E31)</f>
        <v>11.50 39 ЗАЧЕТФизическая культураауд.с/зал№ № 35Полякова Т.А.Литератураауд.П-№ № 24 ДИФ.ЗАЧЕТБурдельный Н.В.Естествознаниеауд.П-№ %курс С -9 -111.50 № № № № 66Дубинина Е.М.Математикаауд.П-№ 39 ЗАЧЕТФизическая культураауд.с/зал№ № № %курс П -9 -111.50 № 37Третьякова Н.С.Русский языкауд.П-№ № %курс СА -9-111.50 19 ЗАЧЕТФизическая культураауд.с/зал№ № № %курс С -11-111.50 № № № № № № %курс П -11-111.50 30Короп В.О.Основы философииауд.П-№ 14Воронков О.Ю.Безопасность жизнедеятельностиауд.П-№ %курс СА-11-111.50 № 0%курс ЗИ-9-111.50 32Сынтин А.В.Право социального обеспеченияауд.П-№ 22 ДИФ.ЗАЧЕТНестеров А.А.Менеджментауд.П-№ %курс С -9 -211.50 № № № № %курс П -9 -211.50 30Фокина С.В.Основы философииауд.П-№ 17Завьялова Н.Н.Основы статистикиауд.П-№ %курс СА -9-2</v>
      </c>
      <c r="W7" s="19" t="str">
        <f ca="1">CONCATENATE([1]Сводное!F7,[1]Сводное!F15,[1]Сводное!F23,[1]Сводное!F31)</f>
        <v/>
      </c>
      <c r="X7" s="19" t="str">
        <f ca="1">CONCATENATE([1]Сводное!G7,[1]Сводное!G15,[1]Сводное!G23,[1]Сводное!G31)</f>
        <v>13.30 № № № № № %курс С -9 -113.30 № № № № № № № № %курс П -9 -113.30 № № № %курс СА -9-113.30 № № № %курс С -11-113.30 № № № № № № %курс П -11-113.30 № № %курс СА-11-113.30 № 0%курс ЗИ-9-113.30 22 ДИФ.ЗАЧЕТНестеров А.А.Менеджментауд.П-№ 32Сынтин А.В.Право социального обеспеченияауд.П-№ %курс С -9 -213.30 СЕССИЯ№ СЕССИЯ№ СЕССИЯ№ СЕССИЯ№ %курс П -9 -213.30 № 30Фокина С.В.Основы философииауд.П-№ %курс СА -9-2</v>
      </c>
      <c r="Y7" s="19" t="str">
        <f ca="1">CONCATENATE([1]Сводное!H7,[1]Сводное!H15,[1]Сводное!H23,[1]Сводное!H31)</f>
        <v>15.10 № № № № № %курс С -9 -115.10 № № № № № № № № %курс П -9 -115.10 № № № %курс СА -9-115.10 № № № %курс С -11-115.10 № № № № № № %курс П -11-115.10 № № %курс СА-11-115.10 № 0%курс ЗИ-9-115.10 № № %курс С -9 -215.10 № № № № %курс П -9 -215.10 № № %курс СА -9-2</v>
      </c>
      <c r="Z7" s="19" t="str">
        <f ca="1">CONCATENATE([1]Сводное!I7,[1]Сводное!I15,[1]Сводное!I23,[1]Сводное!I31)</f>
        <v>17.00 № № № № № %курс С -9 -117.00 № № № № № № № № %курс П -9 -117.00 № № № %курс СА -9-117.00 № № № %курс С -11-117.00 № № № № № № %курс П -11-117.00 № № %курс СА-11-117.00 № 0%курс ЗИ-9-117.00 № № %курс С -9 -217.00 № № № № %курс П -9 -217.00 № № %курс СА -9-2</v>
      </c>
      <c r="AA7" s="19" t="str">
        <f ca="1">CONCATENATE([1]Сводное!J7,[1]Сводное!J15,[1]Сводное!J23,[1]Сводное!J31)</f>
        <v/>
      </c>
      <c r="AB7" s="19" t="str">
        <f ca="1">CONCATENATE([1]Сводное!K7,[1]Сводное!K15,[1]Сводное!K23,[1]Сводное!K31)</f>
        <v/>
      </c>
      <c r="AC7" s="19" t="str">
        <f>CONCATENATE([1]Сводное!L7,[1]Сводное!L15,[1]Сводное!L23,[1]Сводное!L31)</f>
        <v/>
      </c>
      <c r="AE7" s="20" t="str">
        <f t="shared" ca="1" si="9"/>
        <v/>
      </c>
      <c r="AF7" s="20" t="str">
        <f t="shared" ca="1" si="4"/>
        <v/>
      </c>
      <c r="AG7" s="20" t="str">
        <f t="shared" ca="1" si="4"/>
        <v/>
      </c>
      <c r="AH7" s="20" t="str">
        <f t="shared" ca="1" si="4"/>
        <v/>
      </c>
      <c r="AI7" s="20" t="str">
        <f t="shared" ca="1" si="4"/>
        <v/>
      </c>
      <c r="AJ7" s="20" t="str">
        <f t="shared" ca="1" si="4"/>
        <v/>
      </c>
      <c r="AK7" s="20" t="str">
        <f t="shared" ca="1" si="4"/>
        <v/>
      </c>
      <c r="AL7" s="20" t="str">
        <f t="shared" ca="1" si="4"/>
        <v/>
      </c>
      <c r="AM7" s="20" t="str">
        <f t="shared" si="4"/>
        <v/>
      </c>
      <c r="AN7" s="20" t="str">
        <f t="shared" si="4"/>
        <v/>
      </c>
      <c r="AO7" s="11" t="str">
        <f t="shared" ca="1" si="5"/>
        <v/>
      </c>
      <c r="AP7" s="10" t="str">
        <f t="shared" ca="1" si="6"/>
        <v/>
      </c>
      <c r="AQ7" s="10" t="str">
        <f t="shared" ca="1" si="0"/>
        <v/>
      </c>
      <c r="AR7" s="10" t="str">
        <f t="shared" ca="1" si="0"/>
        <v/>
      </c>
      <c r="AS7" s="10" t="str">
        <f t="shared" ca="1" si="0"/>
        <v/>
      </c>
      <c r="AT7" s="10" t="str">
        <f t="shared" ca="1" si="0"/>
        <v/>
      </c>
      <c r="AU7" s="10" t="str">
        <f t="shared" ca="1" si="0"/>
        <v/>
      </c>
      <c r="AV7" s="10" t="str">
        <f t="shared" ca="1" si="0"/>
        <v/>
      </c>
      <c r="AW7" s="10" t="str">
        <f t="shared" ca="1" si="0"/>
        <v/>
      </c>
      <c r="AX7" s="10" t="str">
        <f t="shared" si="0"/>
        <v/>
      </c>
      <c r="AY7" s="10" t="str">
        <f t="shared" si="0"/>
        <v/>
      </c>
      <c r="BA7" s="12" t="str">
        <f t="shared" ca="1" si="7"/>
        <v/>
      </c>
      <c r="BB7" s="12" t="str">
        <f t="shared" ca="1" si="1"/>
        <v/>
      </c>
      <c r="BC7" s="12" t="str">
        <f t="shared" ca="1" si="1"/>
        <v/>
      </c>
      <c r="BD7" s="12" t="str">
        <f t="shared" ca="1" si="1"/>
        <v/>
      </c>
      <c r="BE7" s="12" t="str">
        <f t="shared" ca="1" si="1"/>
        <v/>
      </c>
      <c r="BF7" s="12" t="str">
        <f t="shared" ca="1" si="1"/>
        <v/>
      </c>
      <c r="BG7" s="12" t="str">
        <f t="shared" ca="1" si="1"/>
        <v/>
      </c>
      <c r="BH7" s="12" t="str">
        <f t="shared" ca="1" si="1"/>
        <v/>
      </c>
      <c r="BI7" s="12" t="str">
        <f t="shared" si="1"/>
        <v/>
      </c>
      <c r="BJ7" s="12" t="str">
        <f t="shared" si="1"/>
        <v/>
      </c>
    </row>
    <row r="8" spans="1:62" ht="23.25" customHeight="1">
      <c r="A8" s="1">
        <f ca="1">IF(COUNTIF($D8:$M8," ")=10,"",IF(VLOOKUP(MAX($A$1:A7),$A$1:C7,3,FALSE)=0,"",MAX($A$1:A7)+1))</f>
        <v>8</v>
      </c>
      <c r="B8" s="13" t="str">
        <f>$B1</f>
        <v>Аверченко В.Ю.</v>
      </c>
      <c r="C8" s="2" t="str">
        <f ca="1">IF($B8="","",$S$8)</f>
        <v>Вс 21.06.20</v>
      </c>
      <c r="D8" s="23" t="str">
        <f ca="1">IF($B8&gt;"",IF(ISERROR(SEARCH($B8,T$8))," ",MID(T$8,FIND("%курс ",T$8,FIND($B8,T$8))+6,7)&amp;"
("&amp;MID(T$8,FIND("ауд.",T$8,FIND($B8,T$8))+4,FIND("№",T$8,FIND("ауд.",T$8,FIND($B8,T$8)))-(FIND("ауд.",T$8,FIND($B8,T$8))+4))&amp;")"),"")</f>
        <v xml:space="preserve"> </v>
      </c>
      <c r="E8" s="23" t="str">
        <f t="shared" ref="E8:K8" ca="1" si="14">IF($B8&gt;"",IF(ISERROR(SEARCH($B8,U$8))," ",MID(U$8,FIND("%курс ",U$8,FIND($B8,U$8))+6,7)&amp;"
("&amp;MID(U$8,FIND("ауд.",U$8,FIND($B8,U$8))+4,FIND("№",U$8,FIND("ауд.",U$8,FIND($B8,U$8)))-(FIND("ауд.",U$8,FIND($B8,U$8))+4))&amp;")"),"")</f>
        <v xml:space="preserve"> </v>
      </c>
      <c r="F8" s="23" t="str">
        <f t="shared" ca="1" si="14"/>
        <v xml:space="preserve"> </v>
      </c>
      <c r="G8" s="23" t="str">
        <f t="shared" ca="1" si="14"/>
        <v xml:space="preserve"> </v>
      </c>
      <c r="H8" s="23" t="str">
        <f t="shared" ca="1" si="14"/>
        <v xml:space="preserve"> </v>
      </c>
      <c r="I8" s="23" t="str">
        <f t="shared" ca="1" si="14"/>
        <v xml:space="preserve"> </v>
      </c>
      <c r="J8" s="23" t="str">
        <f t="shared" ca="1" si="14"/>
        <v xml:space="preserve"> </v>
      </c>
      <c r="K8" s="23" t="str">
        <f t="shared" ca="1" si="14"/>
        <v xml:space="preserve"> </v>
      </c>
      <c r="L8" s="23"/>
      <c r="M8" s="23"/>
      <c r="N8" s="1"/>
      <c r="P8" s="22"/>
      <c r="R8" s="17" t="str">
        <f>T("17.00")</f>
        <v>17.00</v>
      </c>
      <c r="S8" s="18" t="str">
        <f t="shared" ca="1" si="3"/>
        <v>Вс 21.06.20</v>
      </c>
      <c r="T8" s="19" t="str">
        <f ca="1">CONCATENATE([1]Сводное!C8,[1]Сводное!C16,[1]Сводное!C24,[1]Сводное!C32)</f>
        <v/>
      </c>
      <c r="U8" s="19" t="str">
        <f ca="1">CONCATENATE([1]Сводное!D8,[1]Сводное!D16,[1]Сводное!D24,[1]Сводное!D32)</f>
        <v/>
      </c>
      <c r="V8" s="19" t="str">
        <f ca="1">CONCATENATE([1]Сводное!E8,[1]Сводное!E16,[1]Сводное!E24,[1]Сводное!E32)</f>
        <v/>
      </c>
      <c r="W8" s="19" t="str">
        <f ca="1">CONCATENATE([1]Сводное!F8,[1]Сводное!F16,[1]Сводное!F24,[1]Сводное!F32)</f>
        <v/>
      </c>
      <c r="X8" s="19" t="str">
        <f ca="1">CONCATENATE([1]Сводное!G8,[1]Сводное!G16,[1]Сводное!G24,[1]Сводное!G32)</f>
        <v/>
      </c>
      <c r="Y8" s="19" t="str">
        <f ca="1">CONCATENATE([1]Сводное!H8,[1]Сводное!H16,[1]Сводное!H24,[1]Сводное!H32)</f>
        <v/>
      </c>
      <c r="Z8" s="19" t="str">
        <f ca="1">CONCATENATE([1]Сводное!I8,[1]Сводное!I16,[1]Сводное!I24,[1]Сводное!I32)</f>
        <v/>
      </c>
      <c r="AA8" s="19" t="str">
        <f ca="1">CONCATENATE([1]Сводное!J8,[1]Сводное!J16,[1]Сводное!J24,[1]Сводное!J32)</f>
        <v/>
      </c>
      <c r="AB8" s="19" t="str">
        <f ca="1">CONCATENATE([1]Сводное!K8,[1]Сводное!K16,[1]Сводное!K24,[1]Сводное!K32)</f>
        <v/>
      </c>
      <c r="AC8" s="19" t="str">
        <f>CONCATENATE([1]Сводное!L8,[1]Сводное!L16,[1]Сводное!L24,[1]Сводное!L32)</f>
        <v/>
      </c>
      <c r="AE8" s="20" t="str">
        <f t="shared" ca="1" si="9"/>
        <v/>
      </c>
      <c r="AF8" s="20" t="str">
        <f t="shared" ca="1" si="4"/>
        <v/>
      </c>
      <c r="AG8" s="20" t="str">
        <f t="shared" ca="1" si="4"/>
        <v/>
      </c>
      <c r="AH8" s="20" t="str">
        <f t="shared" ca="1" si="4"/>
        <v/>
      </c>
      <c r="AI8" s="20" t="str">
        <f t="shared" ca="1" si="4"/>
        <v/>
      </c>
      <c r="AJ8" s="20" t="str">
        <f t="shared" ca="1" si="4"/>
        <v/>
      </c>
      <c r="AK8" s="20" t="str">
        <f t="shared" ca="1" si="4"/>
        <v/>
      </c>
      <c r="AL8" s="20" t="str">
        <f t="shared" ca="1" si="4"/>
        <v/>
      </c>
      <c r="AM8" s="20" t="str">
        <f t="shared" si="4"/>
        <v/>
      </c>
      <c r="AN8" s="20" t="str">
        <f t="shared" si="4"/>
        <v/>
      </c>
      <c r="AO8" s="11" t="str">
        <f t="shared" ca="1" si="5"/>
        <v/>
      </c>
      <c r="AP8" s="10" t="str">
        <f t="shared" ca="1" si="6"/>
        <v/>
      </c>
      <c r="AQ8" s="10" t="str">
        <f t="shared" ca="1" si="0"/>
        <v/>
      </c>
      <c r="AR8" s="10" t="str">
        <f t="shared" ca="1" si="0"/>
        <v/>
      </c>
      <c r="AS8" s="10" t="str">
        <f t="shared" ca="1" si="0"/>
        <v/>
      </c>
      <c r="AT8" s="10" t="str">
        <f t="shared" ca="1" si="0"/>
        <v/>
      </c>
      <c r="AU8" s="10" t="str">
        <f t="shared" ca="1" si="0"/>
        <v/>
      </c>
      <c r="AV8" s="10" t="str">
        <f t="shared" ca="1" si="0"/>
        <v/>
      </c>
      <c r="AW8" s="10" t="str">
        <f t="shared" ca="1" si="0"/>
        <v/>
      </c>
      <c r="AX8" s="10" t="str">
        <f t="shared" si="0"/>
        <v/>
      </c>
      <c r="AY8" s="10" t="str">
        <f t="shared" si="0"/>
        <v/>
      </c>
      <c r="BA8" s="12" t="str">
        <f t="shared" ca="1" si="7"/>
        <v/>
      </c>
      <c r="BB8" s="12" t="str">
        <f t="shared" ca="1" si="1"/>
        <v/>
      </c>
      <c r="BC8" s="12" t="str">
        <f t="shared" ca="1" si="1"/>
        <v/>
      </c>
      <c r="BD8" s="12" t="str">
        <f t="shared" ca="1" si="1"/>
        <v/>
      </c>
      <c r="BE8" s="12" t="str">
        <f t="shared" ca="1" si="1"/>
        <v/>
      </c>
      <c r="BF8" s="12" t="str">
        <f t="shared" ca="1" si="1"/>
        <v/>
      </c>
      <c r="BG8" s="12" t="str">
        <f t="shared" ca="1" si="1"/>
        <v/>
      </c>
      <c r="BH8" s="12" t="str">
        <f t="shared" ca="1" si="1"/>
        <v/>
      </c>
      <c r="BI8" s="12" t="str">
        <f t="shared" si="1"/>
        <v/>
      </c>
      <c r="BJ8" s="12" t="str">
        <f t="shared" si="1"/>
        <v/>
      </c>
    </row>
    <row r="9" spans="1:62" ht="23.25" customHeight="1">
      <c r="A9" s="1">
        <f ca="1">IF(COUNTIF($D9:$M9," ")=10,"",MAX($A$1:A8)+1)</f>
        <v>9</v>
      </c>
      <c r="C9" s="2"/>
      <c r="D9" s="23"/>
      <c r="E9" s="23"/>
      <c r="F9" s="23"/>
      <c r="G9" s="23"/>
      <c r="H9" s="23"/>
      <c r="I9" s="23"/>
      <c r="J9" s="23"/>
      <c r="K9" s="23"/>
      <c r="L9" s="23"/>
      <c r="M9" s="23"/>
      <c r="N9" s="1"/>
      <c r="R9" s="17" t="str">
        <f>T("18.40")</f>
        <v>18.40</v>
      </c>
      <c r="S9" s="18"/>
      <c r="T9" s="19" t="str">
        <f>CONCATENATE([1]Сводное!C9,[1]Сводное!C17,[1]Сводное!C25,[1]Сводное!C33)</f>
        <v xml:space="preserve"> 8.00 8.00 8.00</v>
      </c>
      <c r="U9" s="19" t="str">
        <f>CONCATENATE([1]Сводное!D9,[1]Сводное!D17,[1]Сводное!D25,[1]Сводное!D33)</f>
        <v xml:space="preserve"> 9.40 9.40 9.40</v>
      </c>
      <c r="V9" s="19" t="str">
        <f>CONCATENATE([1]Сводное!E9,[1]Сводное!E17,[1]Сводное!E25,[1]Сводное!E33)</f>
        <v>11.5011.5011.50</v>
      </c>
      <c r="W9" s="19" t="str">
        <f>CONCATENATE([1]Сводное!F9,[1]Сводное!F17,[1]Сводное!F25,[1]Сводное!F33)</f>
        <v/>
      </c>
      <c r="X9" s="19" t="str">
        <f>CONCATENATE([1]Сводное!G9,[1]Сводное!G17,[1]Сводное!G25,[1]Сводное!G33)</f>
        <v>13.3013.3013.30</v>
      </c>
      <c r="Y9" s="19" t="str">
        <f>CONCATENATE([1]Сводное!H9,[1]Сводное!H17,[1]Сводное!H25,[1]Сводное!H33)</f>
        <v>15.1015.1015.10</v>
      </c>
      <c r="Z9" s="19" t="str">
        <f>CONCATENATE([1]Сводное!I9,[1]Сводное!I17,[1]Сводное!I25,[1]Сводное!I33)</f>
        <v>17.0017.0017.00</v>
      </c>
      <c r="AA9" s="19" t="str">
        <f>CONCATENATE([1]Сводное!J9,[1]Сводное!J17,[1]Сводное!J25,[1]Сводное!J33)</f>
        <v>18.4018.4018.40</v>
      </c>
      <c r="AB9" s="19" t="str">
        <f>CONCATENATE([1]Сводное!K9,[1]Сводное!K17,[1]Сводное!K25,[1]Сводное!K33)</f>
        <v/>
      </c>
      <c r="AC9" s="19" t="str">
        <f>CONCATENATE([1]Сводное!L9,[1]Сводное!L17,[1]Сводное!L25,[1]Сводное!L33)</f>
        <v/>
      </c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11" t="str">
        <f t="shared" si="5"/>
        <v/>
      </c>
      <c r="AP9" s="10" t="str">
        <f t="shared" si="6"/>
        <v/>
      </c>
      <c r="AQ9" s="10" t="str">
        <f t="shared" si="0"/>
        <v/>
      </c>
      <c r="AR9" s="10" t="str">
        <f t="shared" si="0"/>
        <v/>
      </c>
      <c r="AS9" s="10" t="str">
        <f t="shared" si="0"/>
        <v/>
      </c>
      <c r="AT9" s="10" t="str">
        <f t="shared" si="0"/>
        <v/>
      </c>
      <c r="AU9" s="10" t="str">
        <f t="shared" si="0"/>
        <v/>
      </c>
      <c r="AV9" s="10" t="str">
        <f t="shared" si="0"/>
        <v/>
      </c>
      <c r="AW9" s="10" t="str">
        <f t="shared" si="0"/>
        <v/>
      </c>
      <c r="AX9" s="10" t="str">
        <f t="shared" si="0"/>
        <v/>
      </c>
      <c r="AY9" s="10" t="str">
        <f t="shared" si="0"/>
        <v/>
      </c>
      <c r="BA9" s="12" t="str">
        <f t="shared" si="7"/>
        <v/>
      </c>
      <c r="BB9" s="12" t="str">
        <f t="shared" si="1"/>
        <v/>
      </c>
      <c r="BC9" s="12" t="str">
        <f t="shared" si="1"/>
        <v/>
      </c>
      <c r="BD9" s="12" t="str">
        <f t="shared" si="1"/>
        <v/>
      </c>
      <c r="BE9" s="12" t="str">
        <f t="shared" si="1"/>
        <v/>
      </c>
      <c r="BF9" s="12" t="str">
        <f t="shared" si="1"/>
        <v/>
      </c>
      <c r="BG9" s="12" t="str">
        <f t="shared" si="1"/>
        <v/>
      </c>
      <c r="BH9" s="12" t="str">
        <f t="shared" si="1"/>
        <v/>
      </c>
      <c r="BI9" s="12" t="str">
        <f t="shared" si="1"/>
        <v/>
      </c>
      <c r="BJ9" s="12" t="str">
        <f t="shared" si="1"/>
        <v/>
      </c>
    </row>
    <row r="10" spans="1:62" ht="23.25" customHeight="1">
      <c r="A10" s="1">
        <f ca="1">IF(COUNTIF($D11:$M17," ")=70,"",MAX($A$1:A9)+1)</f>
        <v>10</v>
      </c>
      <c r="B10" s="2" t="str">
        <f>IF($C10="","",$C10)</f>
        <v>Агашкова М.С.</v>
      </c>
      <c r="C10" s="3" t="str">
        <f>IF(ISERROR(VLOOKUP((ROW()-1)/9+1,'[1]Преподавательский состав'!$A$2:$B$180,2,FALSE)),"",VLOOKUP((ROW()-1)/9+1,'[1]Преподавательский состав'!$A$2:$B$180,2,FALSE))</f>
        <v>Агашкова М.С.</v>
      </c>
      <c r="D10" s="3" t="str">
        <f>IF($C10="","",T(" 8.00"))</f>
        <v xml:space="preserve"> 8.00</v>
      </c>
      <c r="E10" s="3" t="str">
        <f>IF($C10="","",T(" 9.40"))</f>
        <v xml:space="preserve"> 9.40</v>
      </c>
      <c r="F10" s="3" t="str">
        <f>IF($C10="","",T("11.50"))</f>
        <v>11.50</v>
      </c>
      <c r="G10" s="4" t="str">
        <f>IF($C10="","",T(""))</f>
        <v/>
      </c>
      <c r="H10" s="4" t="str">
        <f>IF($C10="","",T("13.30"))</f>
        <v>13.30</v>
      </c>
      <c r="I10" s="4" t="str">
        <f>IF($C10="","",T("15.10"))</f>
        <v>15.10</v>
      </c>
      <c r="J10" s="3" t="str">
        <f>IF($C10="","",T("17.00"))</f>
        <v>17.00</v>
      </c>
      <c r="K10" s="3" t="str">
        <f>IF($C10="","",T("18.40"))</f>
        <v>18.40</v>
      </c>
      <c r="L10" s="3"/>
      <c r="M10" s="3"/>
      <c r="N10" s="1"/>
      <c r="R10" s="17" t="str">
        <f>T("")</f>
        <v/>
      </c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11" t="str">
        <f t="shared" si="5"/>
        <v/>
      </c>
      <c r="AP10" s="10" t="str">
        <f t="shared" si="6"/>
        <v/>
      </c>
      <c r="AQ10" s="10" t="str">
        <f t="shared" si="0"/>
        <v/>
      </c>
      <c r="AR10" s="10" t="str">
        <f t="shared" si="0"/>
        <v/>
      </c>
      <c r="AS10" s="10" t="str">
        <f t="shared" si="0"/>
        <v/>
      </c>
      <c r="AT10" s="10" t="str">
        <f t="shared" si="0"/>
        <v/>
      </c>
      <c r="AU10" s="10" t="str">
        <f t="shared" si="0"/>
        <v/>
      </c>
      <c r="AV10" s="10" t="str">
        <f t="shared" si="0"/>
        <v/>
      </c>
      <c r="AW10" s="10" t="str">
        <f t="shared" si="0"/>
        <v/>
      </c>
      <c r="AX10" s="10" t="str">
        <f t="shared" si="0"/>
        <v/>
      </c>
      <c r="AY10" s="10" t="str">
        <f t="shared" si="0"/>
        <v/>
      </c>
      <c r="BA10" s="12" t="str">
        <f t="shared" si="7"/>
        <v/>
      </c>
      <c r="BB10" s="12" t="str">
        <f t="shared" si="1"/>
        <v/>
      </c>
      <c r="BC10" s="12" t="str">
        <f t="shared" si="1"/>
        <v/>
      </c>
      <c r="BD10" s="12" t="str">
        <f t="shared" si="1"/>
        <v/>
      </c>
      <c r="BE10" s="12" t="str">
        <f t="shared" si="1"/>
        <v/>
      </c>
      <c r="BF10" s="12" t="str">
        <f t="shared" si="1"/>
        <v/>
      </c>
      <c r="BG10" s="12" t="str">
        <f t="shared" si="1"/>
        <v/>
      </c>
      <c r="BH10" s="12" t="str">
        <f t="shared" si="1"/>
        <v/>
      </c>
      <c r="BI10" s="12" t="str">
        <f t="shared" si="1"/>
        <v/>
      </c>
      <c r="BJ10" s="12" t="str">
        <f t="shared" si="1"/>
        <v/>
      </c>
    </row>
    <row r="11" spans="1:62" ht="23.25" customHeight="1">
      <c r="A11" s="1">
        <f ca="1">IF(COUNTIF($D11:$M11," ")=10,"",IF(VLOOKUP(MAX($A$1:A10),$A$1:C10,3,FALSE)=0,"",MAX($A$1:A10)+1))</f>
        <v>11</v>
      </c>
      <c r="B11" s="13" t="str">
        <f>$B10</f>
        <v>Агашкова М.С.</v>
      </c>
      <c r="C11" s="2" t="str">
        <f ca="1">IF($B11="","",$S$2)</f>
        <v>Пн 15.06.20</v>
      </c>
      <c r="D11" s="14" t="str">
        <f t="shared" ref="D11:K11" ca="1" si="15">IF($B11&gt;"",IF(ISERROR(SEARCH($B11,T$2))," ",MID(T$2,FIND("%курс ",T$2,FIND($B11,T$2))+6,7)&amp;"
("&amp;MID(T$2,FIND("ауд.",T$2,FIND($B11,T$2))+4,FIND("№",T$2,FIND("ауд.",T$2,FIND($B11,T$2)))-(FIND("ауд.",T$2,FIND($B11,T$2))+4))&amp;")"),"")</f>
        <v xml:space="preserve"> </v>
      </c>
      <c r="E11" s="14" t="str">
        <f t="shared" ca="1" si="15"/>
        <v>П -11-1
(П-)</v>
      </c>
      <c r="F11" s="14" t="str">
        <f t="shared" ca="1" si="15"/>
        <v xml:space="preserve"> </v>
      </c>
      <c r="G11" s="14" t="str">
        <f t="shared" ca="1" si="15"/>
        <v xml:space="preserve"> </v>
      </c>
      <c r="H11" s="14" t="str">
        <f t="shared" ca="1" si="15"/>
        <v xml:space="preserve"> </v>
      </c>
      <c r="I11" s="14" t="str">
        <f t="shared" ca="1" si="15"/>
        <v>П -9 -2
(П-)</v>
      </c>
      <c r="J11" s="14" t="str">
        <f t="shared" ca="1" si="15"/>
        <v xml:space="preserve"> </v>
      </c>
      <c r="K11" s="14" t="str">
        <f t="shared" ca="1" si="15"/>
        <v xml:space="preserve"> </v>
      </c>
      <c r="L11" s="14"/>
      <c r="M11" s="14"/>
      <c r="N11" s="1"/>
      <c r="R11" s="17"/>
      <c r="AE11" s="20" t="str">
        <f t="shared" ca="1" si="9"/>
        <v/>
      </c>
      <c r="AF11" s="20" t="str">
        <f t="shared" ca="1" si="4"/>
        <v>Пн 15.06.20  9.40 П-)</v>
      </c>
      <c r="AG11" s="20" t="str">
        <f t="shared" ca="1" si="4"/>
        <v/>
      </c>
      <c r="AH11" s="20" t="str">
        <f t="shared" ca="1" si="4"/>
        <v/>
      </c>
      <c r="AI11" s="20" t="str">
        <f t="shared" ca="1" si="4"/>
        <v/>
      </c>
      <c r="AJ11" s="20" t="str">
        <f t="shared" ca="1" si="4"/>
        <v>Пн 15.06.20 15.10 П-)</v>
      </c>
      <c r="AK11" s="20" t="str">
        <f t="shared" ca="1" si="4"/>
        <v/>
      </c>
      <c r="AL11" s="20" t="str">
        <f t="shared" ca="1" si="4"/>
        <v/>
      </c>
      <c r="AM11" s="20" t="str">
        <f t="shared" si="4"/>
        <v/>
      </c>
      <c r="AN11" s="20" t="str">
        <f t="shared" si="4"/>
        <v/>
      </c>
      <c r="AO11" s="11" t="str">
        <f t="shared" ca="1" si="5"/>
        <v>Агашкова</v>
      </c>
      <c r="AP11" s="10" t="str">
        <f t="shared" ca="1" si="6"/>
        <v/>
      </c>
      <c r="AQ11" s="10" t="str">
        <f t="shared" ca="1" si="0"/>
        <v>Пн 15.06.20  9.40 П-) Агашкова</v>
      </c>
      <c r="AR11" s="10" t="str">
        <f t="shared" ca="1" si="0"/>
        <v/>
      </c>
      <c r="AS11" s="10" t="str">
        <f t="shared" ca="1" si="0"/>
        <v/>
      </c>
      <c r="AT11" s="10" t="str">
        <f t="shared" ca="1" si="0"/>
        <v/>
      </c>
      <c r="AU11" s="10" t="str">
        <f t="shared" ca="1" si="0"/>
        <v>Пн 15.06.20 15.10 П-) Агашкова</v>
      </c>
      <c r="AV11" s="10" t="str">
        <f t="shared" ca="1" si="0"/>
        <v/>
      </c>
      <c r="AW11" s="10" t="str">
        <f t="shared" ca="1" si="0"/>
        <v/>
      </c>
      <c r="AX11" s="10" t="str">
        <f t="shared" si="0"/>
        <v/>
      </c>
      <c r="AY11" s="10" t="str">
        <f t="shared" si="0"/>
        <v/>
      </c>
      <c r="BA11" s="12" t="str">
        <f t="shared" ca="1" si="7"/>
        <v/>
      </c>
      <c r="BB11" s="12">
        <f t="shared" ca="1" si="1"/>
        <v>11</v>
      </c>
      <c r="BC11" s="12" t="str">
        <f t="shared" ca="1" si="1"/>
        <v/>
      </c>
      <c r="BD11" s="12" t="str">
        <f t="shared" ca="1" si="1"/>
        <v/>
      </c>
      <c r="BE11" s="12" t="str">
        <f t="shared" ca="1" si="1"/>
        <v/>
      </c>
      <c r="BF11" s="12">
        <f t="shared" ca="1" si="1"/>
        <v>11</v>
      </c>
      <c r="BG11" s="12" t="str">
        <f t="shared" ca="1" si="1"/>
        <v/>
      </c>
      <c r="BH11" s="12" t="str">
        <f t="shared" ca="1" si="1"/>
        <v/>
      </c>
      <c r="BI11" s="12" t="str">
        <f t="shared" si="1"/>
        <v/>
      </c>
      <c r="BJ11" s="12" t="str">
        <f t="shared" si="1"/>
        <v/>
      </c>
    </row>
    <row r="12" spans="1:62" ht="23.25" customHeight="1">
      <c r="A12" s="1">
        <f ca="1">IF(COUNTIF($D12:$M12," ")=10,"",IF(VLOOKUP(MAX($A$1:A11),$A$1:C11,3,FALSE)=0,"",MAX($A$1:A11)+1))</f>
        <v>12</v>
      </c>
      <c r="B12" s="13" t="str">
        <f>$B10</f>
        <v>Агашкова М.С.</v>
      </c>
      <c r="C12" s="2" t="str">
        <f ca="1">IF($B12="","",$S$3)</f>
        <v>Вт 16.06.20</v>
      </c>
      <c r="D12" s="14" t="str">
        <f t="shared" ref="D12:K12" ca="1" si="16">IF($B12&gt;"",IF(ISERROR(SEARCH($B12,T$3))," ",MID(T$3,FIND("%курс ",T$3,FIND($B12,T$3))+6,7)&amp;"
("&amp;MID(T$3,FIND("ауд.",T$3,FIND($B12,T$3))+4,FIND("№",T$3,FIND("ауд.",T$3,FIND($B12,T$3)))-(FIND("ауд.",T$3,FIND($B12,T$3))+4))&amp;")"),"")</f>
        <v xml:space="preserve"> </v>
      </c>
      <c r="E12" s="14" t="str">
        <f t="shared" ca="1" si="16"/>
        <v xml:space="preserve"> </v>
      </c>
      <c r="F12" s="14" t="str">
        <f t="shared" ca="1" si="16"/>
        <v>С -11-1
(П-)</v>
      </c>
      <c r="G12" s="14" t="str">
        <f t="shared" ca="1" si="16"/>
        <v xml:space="preserve"> </v>
      </c>
      <c r="H12" s="14" t="str">
        <f t="shared" ca="1" si="16"/>
        <v xml:space="preserve"> </v>
      </c>
      <c r="I12" s="14" t="str">
        <f t="shared" ca="1" si="16"/>
        <v>П -9 -2
(П-)</v>
      </c>
      <c r="J12" s="14" t="str">
        <f t="shared" ca="1" si="16"/>
        <v xml:space="preserve"> </v>
      </c>
      <c r="K12" s="14" t="str">
        <f t="shared" ca="1" si="16"/>
        <v xml:space="preserve"> </v>
      </c>
      <c r="L12" s="14"/>
      <c r="M12" s="14"/>
      <c r="N12" s="1"/>
      <c r="AE12" s="20" t="str">
        <f t="shared" ca="1" si="9"/>
        <v/>
      </c>
      <c r="AF12" s="20" t="str">
        <f t="shared" ca="1" si="4"/>
        <v/>
      </c>
      <c r="AG12" s="20" t="str">
        <f t="shared" ca="1" si="4"/>
        <v>Вт 16.06.20 11.50 П-)</v>
      </c>
      <c r="AH12" s="20" t="str">
        <f t="shared" ca="1" si="4"/>
        <v/>
      </c>
      <c r="AI12" s="20" t="str">
        <f t="shared" ca="1" si="4"/>
        <v/>
      </c>
      <c r="AJ12" s="20" t="str">
        <f t="shared" ca="1" si="4"/>
        <v>Вт 16.06.20 15.10 П-)</v>
      </c>
      <c r="AK12" s="20" t="str">
        <f t="shared" ca="1" si="4"/>
        <v/>
      </c>
      <c r="AL12" s="20" t="str">
        <f t="shared" ca="1" si="4"/>
        <v/>
      </c>
      <c r="AM12" s="20" t="str">
        <f t="shared" si="4"/>
        <v/>
      </c>
      <c r="AN12" s="20" t="str">
        <f t="shared" si="4"/>
        <v/>
      </c>
      <c r="AO12" s="11" t="str">
        <f t="shared" ca="1" si="5"/>
        <v>Агашкова</v>
      </c>
      <c r="AP12" s="10" t="str">
        <f t="shared" ca="1" si="6"/>
        <v/>
      </c>
      <c r="AQ12" s="10" t="str">
        <f t="shared" ca="1" si="0"/>
        <v/>
      </c>
      <c r="AR12" s="10" t="str">
        <f t="shared" ca="1" si="0"/>
        <v>Вт 16.06.20 11.50 П-) Агашкова</v>
      </c>
      <c r="AS12" s="10" t="str">
        <f t="shared" ca="1" si="0"/>
        <v/>
      </c>
      <c r="AT12" s="10" t="str">
        <f t="shared" ca="1" si="0"/>
        <v/>
      </c>
      <c r="AU12" s="10" t="str">
        <f t="shared" ca="1" si="0"/>
        <v>Вт 16.06.20 15.10 П-) Агашкова</v>
      </c>
      <c r="AV12" s="10" t="str">
        <f t="shared" ca="1" si="0"/>
        <v/>
      </c>
      <c r="AW12" s="10" t="str">
        <f t="shared" ca="1" si="0"/>
        <v/>
      </c>
      <c r="AX12" s="10" t="str">
        <f t="shared" si="0"/>
        <v/>
      </c>
      <c r="AY12" s="10" t="str">
        <f t="shared" si="0"/>
        <v/>
      </c>
      <c r="BA12" s="12" t="str">
        <f t="shared" ca="1" si="7"/>
        <v/>
      </c>
      <c r="BB12" s="12" t="str">
        <f t="shared" ca="1" si="1"/>
        <v/>
      </c>
      <c r="BC12" s="12">
        <f t="shared" ca="1" si="1"/>
        <v>12</v>
      </c>
      <c r="BD12" s="12" t="str">
        <f t="shared" ca="1" si="1"/>
        <v/>
      </c>
      <c r="BE12" s="12" t="str">
        <f t="shared" ca="1" si="1"/>
        <v/>
      </c>
      <c r="BF12" s="12">
        <f t="shared" ca="1" si="1"/>
        <v>12</v>
      </c>
      <c r="BG12" s="12" t="str">
        <f t="shared" ca="1" si="1"/>
        <v/>
      </c>
      <c r="BH12" s="12" t="str">
        <f t="shared" ca="1" si="1"/>
        <v/>
      </c>
      <c r="BI12" s="12" t="str">
        <f t="shared" si="1"/>
        <v/>
      </c>
      <c r="BJ12" s="12" t="str">
        <f t="shared" si="1"/>
        <v/>
      </c>
    </row>
    <row r="13" spans="1:62" ht="23.25" customHeight="1">
      <c r="A13" s="1">
        <f ca="1">IF(COUNTIF($D13:$M13," ")=10,"",IF(VLOOKUP(MAX($A$1:A12),$A$1:C12,3,FALSE)=0,"",MAX($A$1:A12)+1))</f>
        <v>13</v>
      </c>
      <c r="B13" s="13" t="str">
        <f>$B10</f>
        <v>Агашкова М.С.</v>
      </c>
      <c r="C13" s="2" t="str">
        <f ca="1">IF($B13="","",$S$4)</f>
        <v>Ср 17.06.20</v>
      </c>
      <c r="D13" s="14" t="str">
        <f t="shared" ref="D13:K13" ca="1" si="17">IF($B13&gt;"",IF(ISERROR(SEARCH($B13,T$4))," ",MID(T$4,FIND("%курс ",T$4,FIND($B13,T$4))+6,7)&amp;"
("&amp;MID(T$4,FIND("ауд.",T$4,FIND($B13,T$4))+4,FIND("№",T$4,FIND("ауд.",T$4,FIND($B13,T$4)))-(FIND("ауд.",T$4,FIND($B13,T$4))+4))&amp;")"),"")</f>
        <v xml:space="preserve"> </v>
      </c>
      <c r="E13" s="14" t="str">
        <f t="shared" ca="1" si="17"/>
        <v>С -11-1
(П-)</v>
      </c>
      <c r="F13" s="14" t="str">
        <f t="shared" ca="1" si="17"/>
        <v>С -11-1
(П-)</v>
      </c>
      <c r="G13" s="14" t="str">
        <f t="shared" ca="1" si="17"/>
        <v xml:space="preserve"> </v>
      </c>
      <c r="H13" s="14" t="str">
        <f t="shared" ca="1" si="17"/>
        <v xml:space="preserve"> </v>
      </c>
      <c r="I13" s="14" t="str">
        <f t="shared" ca="1" si="17"/>
        <v xml:space="preserve"> </v>
      </c>
      <c r="J13" s="14" t="str">
        <f t="shared" ca="1" si="17"/>
        <v>С -9 -2
(П-)</v>
      </c>
      <c r="K13" s="14" t="str">
        <f t="shared" ca="1" si="17"/>
        <v>С -9 -2
(П-)</v>
      </c>
      <c r="L13" s="14"/>
      <c r="M13" s="14"/>
      <c r="N13" s="1"/>
      <c r="AE13" s="20" t="str">
        <f t="shared" ca="1" si="9"/>
        <v/>
      </c>
      <c r="AF13" s="20" t="str">
        <f t="shared" ca="1" si="4"/>
        <v>Ср 17.06.20  9.40 П-)</v>
      </c>
      <c r="AG13" s="20" t="str">
        <f t="shared" ca="1" si="4"/>
        <v>Ср 17.06.20 11.50 П-)</v>
      </c>
      <c r="AH13" s="20" t="str">
        <f t="shared" ca="1" si="4"/>
        <v/>
      </c>
      <c r="AI13" s="20" t="str">
        <f t="shared" ca="1" si="4"/>
        <v/>
      </c>
      <c r="AJ13" s="20" t="str">
        <f t="shared" ca="1" si="4"/>
        <v/>
      </c>
      <c r="AK13" s="20" t="str">
        <f t="shared" ca="1" si="4"/>
        <v>Ср 17.06.20 17.00 П-)</v>
      </c>
      <c r="AL13" s="20" t="str">
        <f t="shared" ca="1" si="4"/>
        <v>Ср 17.06.20 18.40 П-)</v>
      </c>
      <c r="AM13" s="20" t="str">
        <f t="shared" si="4"/>
        <v/>
      </c>
      <c r="AN13" s="20" t="str">
        <f t="shared" si="4"/>
        <v/>
      </c>
      <c r="AO13" s="11" t="str">
        <f t="shared" ca="1" si="5"/>
        <v>Агашкова</v>
      </c>
      <c r="AP13" s="10" t="str">
        <f t="shared" ca="1" si="6"/>
        <v/>
      </c>
      <c r="AQ13" s="10" t="str">
        <f t="shared" ca="1" si="0"/>
        <v>Ср 17.06.20  9.40 П-) Агашкова</v>
      </c>
      <c r="AR13" s="10" t="str">
        <f t="shared" ca="1" si="0"/>
        <v>Ср 17.06.20 11.50 П-) Агашкова</v>
      </c>
      <c r="AS13" s="10" t="str">
        <f t="shared" ca="1" si="0"/>
        <v/>
      </c>
      <c r="AT13" s="10" t="str">
        <f t="shared" ca="1" si="0"/>
        <v/>
      </c>
      <c r="AU13" s="10" t="str">
        <f t="shared" ca="1" si="0"/>
        <v/>
      </c>
      <c r="AV13" s="10" t="str">
        <f t="shared" ca="1" si="0"/>
        <v>Ср 17.06.20 17.00 П-) Агашкова</v>
      </c>
      <c r="AW13" s="10" t="str">
        <f t="shared" ca="1" si="0"/>
        <v>Ср 17.06.20 18.40 П-) Агашкова</v>
      </c>
      <c r="AX13" s="10" t="str">
        <f t="shared" si="0"/>
        <v/>
      </c>
      <c r="AY13" s="10" t="str">
        <f t="shared" si="0"/>
        <v/>
      </c>
      <c r="BA13" s="12" t="str">
        <f t="shared" ca="1" si="7"/>
        <v/>
      </c>
      <c r="BB13" s="12">
        <f t="shared" ca="1" si="1"/>
        <v>13</v>
      </c>
      <c r="BC13" s="12">
        <f t="shared" ca="1" si="1"/>
        <v>13</v>
      </c>
      <c r="BD13" s="12" t="str">
        <f t="shared" ca="1" si="1"/>
        <v/>
      </c>
      <c r="BE13" s="12" t="str">
        <f t="shared" ca="1" si="1"/>
        <v/>
      </c>
      <c r="BF13" s="12" t="str">
        <f t="shared" ca="1" si="1"/>
        <v/>
      </c>
      <c r="BG13" s="12">
        <f t="shared" ca="1" si="1"/>
        <v>13</v>
      </c>
      <c r="BH13" s="12">
        <f t="shared" ca="1" si="1"/>
        <v>13</v>
      </c>
      <c r="BI13" s="12" t="str">
        <f t="shared" si="1"/>
        <v/>
      </c>
      <c r="BJ13" s="12" t="str">
        <f t="shared" si="1"/>
        <v/>
      </c>
    </row>
    <row r="14" spans="1:62" ht="23.25" customHeight="1">
      <c r="A14" s="1">
        <f ca="1">IF(COUNTIF($D14:$M14," ")=10,"",IF(VLOOKUP(MAX($A$1:A13),$A$1:C13,3,FALSE)=0,"",MAX($A$1:A13)+1))</f>
        <v>14</v>
      </c>
      <c r="B14" s="13" t="str">
        <f>$B10</f>
        <v>Агашкова М.С.</v>
      </c>
      <c r="C14" s="2" t="str">
        <f ca="1">IF($B14="","",$S$5)</f>
        <v>Чт 18.06.20</v>
      </c>
      <c r="D14" s="23" t="str">
        <f t="shared" ref="D14:K14" ca="1" si="18">IF($B14&gt;"",IF(ISERROR(SEARCH($B14,T$5))," ",MID(T$5,FIND("%курс ",T$5,FIND($B14,T$5))+6,7)&amp;"
("&amp;MID(T$5,FIND("ауд.",T$5,FIND($B14,T$5))+4,FIND("№",T$5,FIND("ауд.",T$5,FIND($B14,T$5)))-(FIND("ауд.",T$5,FIND($B14,T$5))+4))&amp;")"),"")</f>
        <v xml:space="preserve"> </v>
      </c>
      <c r="E14" s="23" t="str">
        <f t="shared" ca="1" si="18"/>
        <v xml:space="preserve"> </v>
      </c>
      <c r="F14" s="23" t="str">
        <f t="shared" ca="1" si="18"/>
        <v xml:space="preserve"> </v>
      </c>
      <c r="G14" s="23" t="str">
        <f t="shared" ca="1" si="18"/>
        <v xml:space="preserve"> </v>
      </c>
      <c r="H14" s="23" t="str">
        <f t="shared" ca="1" si="18"/>
        <v xml:space="preserve"> </v>
      </c>
      <c r="I14" s="23" t="str">
        <f t="shared" ca="1" si="18"/>
        <v xml:space="preserve"> </v>
      </c>
      <c r="J14" s="23" t="str">
        <f t="shared" ca="1" si="18"/>
        <v>П -9 -2
(П-)</v>
      </c>
      <c r="K14" s="23" t="str">
        <f t="shared" ca="1" si="18"/>
        <v xml:space="preserve"> </v>
      </c>
      <c r="L14" s="23"/>
      <c r="M14" s="23"/>
      <c r="N14" s="1"/>
      <c r="AE14" s="20" t="str">
        <f t="shared" ca="1" si="9"/>
        <v/>
      </c>
      <c r="AF14" s="20" t="str">
        <f t="shared" ca="1" si="4"/>
        <v/>
      </c>
      <c r="AG14" s="20" t="str">
        <f t="shared" ca="1" si="4"/>
        <v/>
      </c>
      <c r="AH14" s="20" t="str">
        <f t="shared" ca="1" si="4"/>
        <v/>
      </c>
      <c r="AI14" s="20" t="str">
        <f t="shared" ca="1" si="4"/>
        <v/>
      </c>
      <c r="AJ14" s="20" t="str">
        <f t="shared" ca="1" si="4"/>
        <v/>
      </c>
      <c r="AK14" s="20" t="str">
        <f t="shared" ca="1" si="4"/>
        <v>Чт 18.06.20 17.00 П-)</v>
      </c>
      <c r="AL14" s="20" t="str">
        <f t="shared" ca="1" si="4"/>
        <v/>
      </c>
      <c r="AM14" s="20" t="str">
        <f t="shared" si="4"/>
        <v/>
      </c>
      <c r="AN14" s="20" t="str">
        <f t="shared" si="4"/>
        <v/>
      </c>
      <c r="AO14" s="11" t="str">
        <f t="shared" ca="1" si="5"/>
        <v>Агашкова</v>
      </c>
      <c r="AP14" s="10" t="str">
        <f t="shared" ca="1" si="6"/>
        <v/>
      </c>
      <c r="AQ14" s="10" t="str">
        <f t="shared" ca="1" si="0"/>
        <v/>
      </c>
      <c r="AR14" s="10" t="str">
        <f t="shared" ca="1" si="0"/>
        <v/>
      </c>
      <c r="AS14" s="10" t="str">
        <f t="shared" ca="1" si="0"/>
        <v/>
      </c>
      <c r="AT14" s="10" t="str">
        <f t="shared" ca="1" si="0"/>
        <v/>
      </c>
      <c r="AU14" s="10" t="str">
        <f t="shared" ca="1" si="0"/>
        <v/>
      </c>
      <c r="AV14" s="10" t="str">
        <f t="shared" ca="1" si="0"/>
        <v>Чт 18.06.20 17.00 П-) Агашкова</v>
      </c>
      <c r="AW14" s="10" t="str">
        <f t="shared" ca="1" si="0"/>
        <v/>
      </c>
      <c r="AX14" s="10" t="str">
        <f t="shared" si="0"/>
        <v/>
      </c>
      <c r="AY14" s="10" t="str">
        <f t="shared" si="0"/>
        <v/>
      </c>
      <c r="BA14" s="12" t="str">
        <f t="shared" ca="1" si="7"/>
        <v/>
      </c>
      <c r="BB14" s="12" t="str">
        <f t="shared" ca="1" si="1"/>
        <v/>
      </c>
      <c r="BC14" s="12" t="str">
        <f t="shared" ca="1" si="1"/>
        <v/>
      </c>
      <c r="BD14" s="12" t="str">
        <f t="shared" ca="1" si="1"/>
        <v/>
      </c>
      <c r="BE14" s="12" t="str">
        <f t="shared" ca="1" si="1"/>
        <v/>
      </c>
      <c r="BF14" s="12" t="str">
        <f t="shared" ca="1" si="1"/>
        <v/>
      </c>
      <c r="BG14" s="12">
        <f t="shared" ca="1" si="1"/>
        <v>14</v>
      </c>
      <c r="BH14" s="12" t="str">
        <f t="shared" ca="1" si="1"/>
        <v/>
      </c>
      <c r="BI14" s="12" t="str">
        <f t="shared" si="1"/>
        <v/>
      </c>
      <c r="BJ14" s="12" t="str">
        <f t="shared" si="1"/>
        <v/>
      </c>
    </row>
    <row r="15" spans="1:62" ht="23.25" customHeight="1">
      <c r="A15" s="1">
        <f ca="1">IF(COUNTIF($D15:$M15," ")=10,"",IF(VLOOKUP(MAX($A$1:A14),$A$1:C14,3,FALSE)=0,"",MAX($A$1:A14)+1))</f>
        <v>15</v>
      </c>
      <c r="B15" s="13" t="str">
        <f>$B10</f>
        <v>Агашкова М.С.</v>
      </c>
      <c r="C15" s="2" t="str">
        <f ca="1">IF($B15="","",$S$6)</f>
        <v>Пт 19.06.20</v>
      </c>
      <c r="D15" s="23" t="str">
        <f t="shared" ref="D15:K15" ca="1" si="19">IF($B15&gt;"",IF(ISERROR(SEARCH($B15,T$6))," ",MID(T$6,FIND("%курс ",T$6,FIND($B15,T$6))+6,7)&amp;"
("&amp;MID(T$6,FIND("ауд.",T$6,FIND($B15,T$6))+4,FIND("№",T$6,FIND("ауд.",T$6,FIND($B15,T$6)))-(FIND("ауд.",T$6,FIND($B15,T$6))+4))&amp;")"),"")</f>
        <v xml:space="preserve"> </v>
      </c>
      <c r="E15" s="23" t="str">
        <f t="shared" ca="1" si="19"/>
        <v xml:space="preserve"> </v>
      </c>
      <c r="F15" s="23" t="str">
        <f t="shared" ca="1" si="19"/>
        <v xml:space="preserve"> </v>
      </c>
      <c r="G15" s="23" t="str">
        <f t="shared" ca="1" si="19"/>
        <v xml:space="preserve"> </v>
      </c>
      <c r="H15" s="23" t="str">
        <f t="shared" ca="1" si="19"/>
        <v xml:space="preserve"> </v>
      </c>
      <c r="I15" s="23" t="str">
        <f t="shared" ca="1" si="19"/>
        <v xml:space="preserve"> </v>
      </c>
      <c r="J15" s="23" t="str">
        <f t="shared" ca="1" si="19"/>
        <v xml:space="preserve"> </v>
      </c>
      <c r="K15" s="23" t="str">
        <f t="shared" ca="1" si="19"/>
        <v>П -9 -2
(П-)</v>
      </c>
      <c r="L15" s="23"/>
      <c r="M15" s="23"/>
      <c r="N15" s="1"/>
      <c r="P15" s="15"/>
      <c r="AE15" s="20" t="str">
        <f t="shared" ca="1" si="9"/>
        <v/>
      </c>
      <c r="AF15" s="20" t="str">
        <f t="shared" ca="1" si="4"/>
        <v/>
      </c>
      <c r="AG15" s="20" t="str">
        <f t="shared" ca="1" si="4"/>
        <v/>
      </c>
      <c r="AH15" s="20" t="str">
        <f t="shared" ca="1" si="4"/>
        <v/>
      </c>
      <c r="AI15" s="20" t="str">
        <f t="shared" ca="1" si="4"/>
        <v/>
      </c>
      <c r="AJ15" s="20" t="str">
        <f t="shared" ca="1" si="4"/>
        <v/>
      </c>
      <c r="AK15" s="20" t="str">
        <f t="shared" ca="1" si="4"/>
        <v/>
      </c>
      <c r="AL15" s="20" t="str">
        <f t="shared" ca="1" si="4"/>
        <v>Пт 19.06.20 18.40 П-)</v>
      </c>
      <c r="AM15" s="20" t="str">
        <f t="shared" si="4"/>
        <v/>
      </c>
      <c r="AN15" s="20" t="str">
        <f t="shared" si="4"/>
        <v/>
      </c>
      <c r="AO15" s="11" t="str">
        <f t="shared" ca="1" si="5"/>
        <v>Агашкова</v>
      </c>
      <c r="AP15" s="10" t="str">
        <f t="shared" ca="1" si="6"/>
        <v/>
      </c>
      <c r="AQ15" s="10" t="str">
        <f t="shared" ca="1" si="0"/>
        <v/>
      </c>
      <c r="AR15" s="10" t="str">
        <f t="shared" ca="1" si="0"/>
        <v/>
      </c>
      <c r="AS15" s="10" t="str">
        <f t="shared" ca="1" si="0"/>
        <v/>
      </c>
      <c r="AT15" s="10" t="str">
        <f t="shared" ca="1" si="0"/>
        <v/>
      </c>
      <c r="AU15" s="10" t="str">
        <f t="shared" ca="1" si="0"/>
        <v/>
      </c>
      <c r="AV15" s="10" t="str">
        <f t="shared" ca="1" si="0"/>
        <v/>
      </c>
      <c r="AW15" s="10" t="str">
        <f t="shared" ca="1" si="0"/>
        <v>Пт 19.06.20 18.40 П-) Агашкова</v>
      </c>
      <c r="AX15" s="10" t="str">
        <f t="shared" si="0"/>
        <v/>
      </c>
      <c r="AY15" s="10" t="str">
        <f t="shared" si="0"/>
        <v/>
      </c>
      <c r="BA15" s="12" t="str">
        <f t="shared" ca="1" si="7"/>
        <v/>
      </c>
      <c r="BB15" s="12" t="str">
        <f t="shared" ca="1" si="1"/>
        <v/>
      </c>
      <c r="BC15" s="12" t="str">
        <f t="shared" ca="1" si="1"/>
        <v/>
      </c>
      <c r="BD15" s="12" t="str">
        <f t="shared" ca="1" si="1"/>
        <v/>
      </c>
      <c r="BE15" s="12" t="str">
        <f t="shared" ca="1" si="1"/>
        <v/>
      </c>
      <c r="BF15" s="12" t="str">
        <f t="shared" ca="1" si="1"/>
        <v/>
      </c>
      <c r="BG15" s="12" t="str">
        <f t="shared" ca="1" si="1"/>
        <v/>
      </c>
      <c r="BH15" s="12">
        <f t="shared" ca="1" si="1"/>
        <v>15</v>
      </c>
      <c r="BI15" s="12" t="str">
        <f t="shared" si="1"/>
        <v/>
      </c>
      <c r="BJ15" s="12" t="str">
        <f t="shared" si="1"/>
        <v/>
      </c>
    </row>
    <row r="16" spans="1:62" ht="23.25" customHeight="1">
      <c r="A16" s="1">
        <f ca="1">IF(COUNTIF($D16:$M16," ")=10,"",IF(VLOOKUP(MAX($A$1:A15),$A$1:C15,3,FALSE)=0,"",MAX($A$1:A15)+1))</f>
        <v>16</v>
      </c>
      <c r="B16" s="13" t="str">
        <f>$B10</f>
        <v>Агашкова М.С.</v>
      </c>
      <c r="C16" s="2" t="str">
        <f ca="1">IF($B16="","",$S$7)</f>
        <v>Сб 20.06.20</v>
      </c>
      <c r="D16" s="23" t="str">
        <f t="shared" ref="D16:K16" ca="1" si="20">IF($B16&gt;"",IF(ISERROR(SEARCH($B16,T$7))," ",MID(T$7,FIND("%курс ",T$7,FIND($B16,T$7))+6,7)&amp;"
("&amp;MID(T$7,FIND("ауд.",T$7,FIND($B16,T$7))+4,FIND("№",T$7,FIND("ауд.",T$7,FIND($B16,T$7)))-(FIND("ауд.",T$7,FIND($B16,T$7))+4))&amp;")"),"")</f>
        <v xml:space="preserve"> </v>
      </c>
      <c r="E16" s="23" t="str">
        <f t="shared" ca="1" si="20"/>
        <v xml:space="preserve"> </v>
      </c>
      <c r="F16" s="23" t="str">
        <f t="shared" ca="1" si="20"/>
        <v xml:space="preserve"> </v>
      </c>
      <c r="G16" s="23" t="str">
        <f t="shared" ca="1" si="20"/>
        <v xml:space="preserve"> </v>
      </c>
      <c r="H16" s="23" t="str">
        <f t="shared" ca="1" si="20"/>
        <v xml:space="preserve"> </v>
      </c>
      <c r="I16" s="23" t="str">
        <f t="shared" ca="1" si="20"/>
        <v xml:space="preserve"> </v>
      </c>
      <c r="J16" s="23" t="str">
        <f t="shared" ca="1" si="20"/>
        <v xml:space="preserve"> </v>
      </c>
      <c r="K16" s="23" t="str">
        <f t="shared" ca="1" si="20"/>
        <v xml:space="preserve"> </v>
      </c>
      <c r="L16" s="23"/>
      <c r="M16" s="23"/>
      <c r="N16" s="1"/>
      <c r="AE16" s="20" t="str">
        <f t="shared" ca="1" si="9"/>
        <v/>
      </c>
      <c r="AF16" s="20" t="str">
        <f t="shared" ca="1" si="4"/>
        <v/>
      </c>
      <c r="AG16" s="20" t="str">
        <f t="shared" ca="1" si="4"/>
        <v/>
      </c>
      <c r="AH16" s="20" t="str">
        <f t="shared" ca="1" si="4"/>
        <v/>
      </c>
      <c r="AI16" s="20" t="str">
        <f t="shared" ca="1" si="4"/>
        <v/>
      </c>
      <c r="AJ16" s="20" t="str">
        <f t="shared" ca="1" si="4"/>
        <v/>
      </c>
      <c r="AK16" s="20" t="str">
        <f t="shared" ca="1" si="4"/>
        <v/>
      </c>
      <c r="AL16" s="20" t="str">
        <f t="shared" ca="1" si="4"/>
        <v/>
      </c>
      <c r="AM16" s="20" t="str">
        <f t="shared" si="4"/>
        <v/>
      </c>
      <c r="AN16" s="20" t="str">
        <f t="shared" si="4"/>
        <v/>
      </c>
      <c r="AO16" s="11" t="str">
        <f t="shared" ca="1" si="5"/>
        <v/>
      </c>
      <c r="AP16" s="10" t="str">
        <f t="shared" ca="1" si="6"/>
        <v/>
      </c>
      <c r="AQ16" s="10" t="str">
        <f t="shared" ca="1" si="0"/>
        <v/>
      </c>
      <c r="AR16" s="10" t="str">
        <f t="shared" ca="1" si="0"/>
        <v/>
      </c>
      <c r="AS16" s="10" t="str">
        <f t="shared" ca="1" si="0"/>
        <v/>
      </c>
      <c r="AT16" s="10" t="str">
        <f t="shared" ca="1" si="0"/>
        <v/>
      </c>
      <c r="AU16" s="10" t="str">
        <f t="shared" ca="1" si="0"/>
        <v/>
      </c>
      <c r="AV16" s="10" t="str">
        <f t="shared" ca="1" si="0"/>
        <v/>
      </c>
      <c r="AW16" s="10" t="str">
        <f t="shared" ca="1" si="0"/>
        <v/>
      </c>
      <c r="AX16" s="10" t="str">
        <f t="shared" si="0"/>
        <v/>
      </c>
      <c r="AY16" s="10" t="str">
        <f t="shared" si="0"/>
        <v/>
      </c>
      <c r="BA16" s="12" t="str">
        <f t="shared" ca="1" si="7"/>
        <v/>
      </c>
      <c r="BB16" s="12" t="str">
        <f t="shared" ca="1" si="1"/>
        <v/>
      </c>
      <c r="BC16" s="12" t="str">
        <f t="shared" ca="1" si="1"/>
        <v/>
      </c>
      <c r="BD16" s="12" t="str">
        <f t="shared" ca="1" si="1"/>
        <v/>
      </c>
      <c r="BE16" s="12" t="str">
        <f t="shared" ca="1" si="1"/>
        <v/>
      </c>
      <c r="BF16" s="12" t="str">
        <f t="shared" ca="1" si="1"/>
        <v/>
      </c>
      <c r="BG16" s="12" t="str">
        <f t="shared" ca="1" si="1"/>
        <v/>
      </c>
      <c r="BH16" s="12" t="str">
        <f t="shared" ca="1" si="1"/>
        <v/>
      </c>
      <c r="BI16" s="12" t="str">
        <f t="shared" si="1"/>
        <v/>
      </c>
      <c r="BJ16" s="12" t="str">
        <f t="shared" si="1"/>
        <v/>
      </c>
    </row>
    <row r="17" spans="1:62" ht="23.25" customHeight="1">
      <c r="A17" s="1">
        <f ca="1">IF(COUNTIF($D17:$M17," ")=10,"",IF(VLOOKUP(MAX($A$1:A16),$A$1:C16,3,FALSE)=0,"",MAX($A$1:A16)+1))</f>
        <v>17</v>
      </c>
      <c r="B17" s="13" t="str">
        <f>$B10</f>
        <v>Агашкова М.С.</v>
      </c>
      <c r="C17" s="2" t="str">
        <f ca="1">IF($B17="","",$S$8)</f>
        <v>Вс 21.06.20</v>
      </c>
      <c r="D17" s="23" t="str">
        <f t="shared" ref="D17:K17" ca="1" si="21">IF($B17&gt;"",IF(ISERROR(SEARCH($B17,T$8))," ",MID(T$8,FIND("%курс ",T$8,FIND($B17,T$8))+6,7)&amp;"
("&amp;MID(T$8,FIND("ауд.",T$8,FIND($B17,T$8))+4,FIND("№",T$8,FIND("ауд.",T$8,FIND($B17,T$8)))-(FIND("ауд.",T$8,FIND($B17,T$8))+4))&amp;")"),"")</f>
        <v xml:space="preserve"> </v>
      </c>
      <c r="E17" s="23" t="str">
        <f t="shared" ca="1" si="21"/>
        <v xml:space="preserve"> </v>
      </c>
      <c r="F17" s="23" t="str">
        <f t="shared" ca="1" si="21"/>
        <v xml:space="preserve"> </v>
      </c>
      <c r="G17" s="23" t="str">
        <f t="shared" ca="1" si="21"/>
        <v xml:space="preserve"> </v>
      </c>
      <c r="H17" s="23" t="str">
        <f t="shared" ca="1" si="21"/>
        <v xml:space="preserve"> </v>
      </c>
      <c r="I17" s="23" t="str">
        <f t="shared" ca="1" si="21"/>
        <v xml:space="preserve"> </v>
      </c>
      <c r="J17" s="23" t="str">
        <f t="shared" ca="1" si="21"/>
        <v xml:space="preserve"> </v>
      </c>
      <c r="K17" s="23" t="str">
        <f t="shared" ca="1" si="21"/>
        <v xml:space="preserve"> </v>
      </c>
      <c r="L17" s="23"/>
      <c r="M17" s="23"/>
      <c r="N17" s="1"/>
      <c r="AE17" s="20" t="str">
        <f t="shared" ca="1" si="9"/>
        <v/>
      </c>
      <c r="AF17" s="20" t="str">
        <f t="shared" ca="1" si="4"/>
        <v/>
      </c>
      <c r="AG17" s="20" t="str">
        <f t="shared" ca="1" si="4"/>
        <v/>
      </c>
      <c r="AH17" s="20" t="str">
        <f t="shared" ca="1" si="4"/>
        <v/>
      </c>
      <c r="AI17" s="20" t="str">
        <f t="shared" ca="1" si="4"/>
        <v/>
      </c>
      <c r="AJ17" s="20" t="str">
        <f t="shared" ca="1" si="4"/>
        <v/>
      </c>
      <c r="AK17" s="20" t="str">
        <f t="shared" ca="1" si="4"/>
        <v/>
      </c>
      <c r="AL17" s="20" t="str">
        <f t="shared" ca="1" si="4"/>
        <v/>
      </c>
      <c r="AM17" s="20" t="str">
        <f t="shared" si="4"/>
        <v/>
      </c>
      <c r="AN17" s="20" t="str">
        <f t="shared" si="4"/>
        <v/>
      </c>
      <c r="AO17" s="11" t="str">
        <f t="shared" ca="1" si="5"/>
        <v/>
      </c>
      <c r="AP17" s="10" t="str">
        <f t="shared" ca="1" si="6"/>
        <v/>
      </c>
      <c r="AQ17" s="10" t="str">
        <f t="shared" ca="1" si="6"/>
        <v/>
      </c>
      <c r="AR17" s="10" t="str">
        <f t="shared" ca="1" si="6"/>
        <v/>
      </c>
      <c r="AS17" s="10" t="str">
        <f t="shared" ca="1" si="6"/>
        <v/>
      </c>
      <c r="AT17" s="10" t="str">
        <f t="shared" ca="1" si="6"/>
        <v/>
      </c>
      <c r="AU17" s="10" t="str">
        <f t="shared" ca="1" si="6"/>
        <v/>
      </c>
      <c r="AV17" s="10" t="str">
        <f t="shared" ca="1" si="6"/>
        <v/>
      </c>
      <c r="AW17" s="10" t="str">
        <f t="shared" ca="1" si="6"/>
        <v/>
      </c>
      <c r="AX17" s="10" t="str">
        <f t="shared" si="6"/>
        <v/>
      </c>
      <c r="AY17" s="10" t="str">
        <f t="shared" si="6"/>
        <v/>
      </c>
      <c r="BA17" s="12" t="str">
        <f t="shared" ca="1" si="7"/>
        <v/>
      </c>
      <c r="BB17" s="12" t="str">
        <f t="shared" ca="1" si="7"/>
        <v/>
      </c>
      <c r="BC17" s="12" t="str">
        <f t="shared" ca="1" si="7"/>
        <v/>
      </c>
      <c r="BD17" s="12" t="str">
        <f t="shared" ca="1" si="7"/>
        <v/>
      </c>
      <c r="BE17" s="12" t="str">
        <f t="shared" ca="1" si="7"/>
        <v/>
      </c>
      <c r="BF17" s="12" t="str">
        <f t="shared" ca="1" si="7"/>
        <v/>
      </c>
      <c r="BG17" s="12" t="str">
        <f t="shared" ca="1" si="7"/>
        <v/>
      </c>
      <c r="BH17" s="12" t="str">
        <f t="shared" ca="1" si="7"/>
        <v/>
      </c>
      <c r="BI17" s="12" t="str">
        <f t="shared" si="7"/>
        <v/>
      </c>
      <c r="BJ17" s="12" t="str">
        <f t="shared" si="7"/>
        <v/>
      </c>
    </row>
    <row r="18" spans="1:62" ht="23.25" customHeight="1">
      <c r="A18" s="1">
        <f ca="1">IF(COUNTIF($D18:$M18," ")=10,"",IF(VLOOKUP(MAX($A$1:A17),$A$1:C17,3,FALSE)=0,"",MAX($A$1:A17)+1))</f>
        <v>18</v>
      </c>
      <c r="C18" s="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11" t="str">
        <f t="shared" si="5"/>
        <v/>
      </c>
      <c r="AP18" s="10" t="str">
        <f t="shared" si="6"/>
        <v/>
      </c>
      <c r="AQ18" s="10" t="str">
        <f t="shared" si="6"/>
        <v/>
      </c>
      <c r="AR18" s="10" t="str">
        <f t="shared" si="6"/>
        <v/>
      </c>
      <c r="AS18" s="10" t="str">
        <f t="shared" si="6"/>
        <v/>
      </c>
      <c r="AT18" s="10" t="str">
        <f t="shared" si="6"/>
        <v/>
      </c>
      <c r="AU18" s="10" t="str">
        <f t="shared" si="6"/>
        <v/>
      </c>
      <c r="AV18" s="10" t="str">
        <f t="shared" si="6"/>
        <v/>
      </c>
      <c r="AW18" s="10" t="str">
        <f t="shared" si="6"/>
        <v/>
      </c>
      <c r="AX18" s="10" t="str">
        <f t="shared" si="6"/>
        <v/>
      </c>
      <c r="AY18" s="10" t="str">
        <f t="shared" si="6"/>
        <v/>
      </c>
      <c r="BA18" s="12" t="str">
        <f t="shared" si="7"/>
        <v/>
      </c>
      <c r="BB18" s="12" t="str">
        <f t="shared" si="7"/>
        <v/>
      </c>
      <c r="BC18" s="12" t="str">
        <f t="shared" si="7"/>
        <v/>
      </c>
      <c r="BD18" s="12" t="str">
        <f t="shared" si="7"/>
        <v/>
      </c>
      <c r="BE18" s="12" t="str">
        <f t="shared" si="7"/>
        <v/>
      </c>
      <c r="BF18" s="12" t="str">
        <f t="shared" si="7"/>
        <v/>
      </c>
      <c r="BG18" s="12" t="str">
        <f t="shared" si="7"/>
        <v/>
      </c>
      <c r="BH18" s="12" t="str">
        <f t="shared" si="7"/>
        <v/>
      </c>
      <c r="BI18" s="12" t="str">
        <f t="shared" si="7"/>
        <v/>
      </c>
      <c r="BJ18" s="12" t="str">
        <f t="shared" si="7"/>
        <v/>
      </c>
    </row>
    <row r="19" spans="1:62" ht="23.25" customHeight="1">
      <c r="A19" s="1">
        <f ca="1">IF(COUNTIF($D20:$M26," ")=70,"",MAX($A$1:A18)+1)</f>
        <v>19</v>
      </c>
      <c r="B19" s="2" t="str">
        <f>IF($C19="","",$C19)</f>
        <v>Белова Е.А.</v>
      </c>
      <c r="C19" s="3" t="str">
        <f>IF(ISERROR(VLOOKUP((ROW()-1)/9+1,'[1]Преподавательский состав'!$A$2:$B$180,2,FALSE)),"",VLOOKUP((ROW()-1)/9+1,'[1]Преподавательский состав'!$A$2:$B$180,2,FALSE))</f>
        <v>Белова Е.А.</v>
      </c>
      <c r="D19" s="3" t="str">
        <f>IF($C19="","",T(" 8.00"))</f>
        <v xml:space="preserve"> 8.00</v>
      </c>
      <c r="E19" s="3" t="str">
        <f>IF($C19="","",T(" 9.40"))</f>
        <v xml:space="preserve"> 9.40</v>
      </c>
      <c r="F19" s="3" t="str">
        <f>IF($C19="","",T("11.50"))</f>
        <v>11.50</v>
      </c>
      <c r="G19" s="4" t="str">
        <f>IF($C19="","",T(""))</f>
        <v/>
      </c>
      <c r="H19" s="4" t="str">
        <f>IF($C19="","",T("13.30"))</f>
        <v>13.30</v>
      </c>
      <c r="I19" s="4" t="str">
        <f>IF($C19="","",T("15.10"))</f>
        <v>15.10</v>
      </c>
      <c r="J19" s="3" t="str">
        <f>IF($C19="","",T("17.00"))</f>
        <v>17.00</v>
      </c>
      <c r="K19" s="3" t="str">
        <f>IF($C19="","",T("18.40"))</f>
        <v>18.40</v>
      </c>
      <c r="L19" s="3"/>
      <c r="M19" s="3"/>
      <c r="N19" s="1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11" t="str">
        <f t="shared" si="5"/>
        <v/>
      </c>
      <c r="AP19" s="10" t="str">
        <f t="shared" si="6"/>
        <v/>
      </c>
      <c r="AQ19" s="10" t="str">
        <f t="shared" si="6"/>
        <v/>
      </c>
      <c r="AR19" s="10" t="str">
        <f t="shared" si="6"/>
        <v/>
      </c>
      <c r="AS19" s="10" t="str">
        <f t="shared" si="6"/>
        <v/>
      </c>
      <c r="AT19" s="10" t="str">
        <f t="shared" si="6"/>
        <v/>
      </c>
      <c r="AU19" s="10" t="str">
        <f t="shared" si="6"/>
        <v/>
      </c>
      <c r="AV19" s="10" t="str">
        <f t="shared" si="6"/>
        <v/>
      </c>
      <c r="AW19" s="10" t="str">
        <f t="shared" si="6"/>
        <v/>
      </c>
      <c r="AX19" s="10" t="str">
        <f t="shared" si="6"/>
        <v/>
      </c>
      <c r="AY19" s="10" t="str">
        <f t="shared" si="6"/>
        <v/>
      </c>
      <c r="BA19" s="12" t="str">
        <f t="shared" si="7"/>
        <v/>
      </c>
      <c r="BB19" s="12" t="str">
        <f t="shared" si="7"/>
        <v/>
      </c>
      <c r="BC19" s="12" t="str">
        <f t="shared" si="7"/>
        <v/>
      </c>
      <c r="BD19" s="12" t="str">
        <f t="shared" si="7"/>
        <v/>
      </c>
      <c r="BE19" s="12" t="str">
        <f t="shared" si="7"/>
        <v/>
      </c>
      <c r="BF19" s="12" t="str">
        <f t="shared" si="7"/>
        <v/>
      </c>
      <c r="BG19" s="12" t="str">
        <f t="shared" si="7"/>
        <v/>
      </c>
      <c r="BH19" s="12" t="str">
        <f t="shared" si="7"/>
        <v/>
      </c>
      <c r="BI19" s="12" t="str">
        <f t="shared" si="7"/>
        <v/>
      </c>
      <c r="BJ19" s="12" t="str">
        <f t="shared" si="7"/>
        <v/>
      </c>
    </row>
    <row r="20" spans="1:62" ht="23.25" customHeight="1">
      <c r="A20" s="1">
        <f ca="1">IF(COUNTIF($D20:$M20," ")=10,"",IF(VLOOKUP(MAX($A$1:A19),$A$1:C19,3,FALSE)=0,"",MAX($A$1:A19)+1))</f>
        <v>20</v>
      </c>
      <c r="B20" s="13" t="str">
        <f>$B19</f>
        <v>Белова Е.А.</v>
      </c>
      <c r="C20" s="2" t="str">
        <f ca="1">IF($B20="","",$S$2)</f>
        <v>Пн 15.06.20</v>
      </c>
      <c r="D20" s="14" t="str">
        <f t="shared" ref="D20:K20" ca="1" si="22">IF($B20&gt;"",IF(ISERROR(SEARCH($B20,T$2))," ",MID(T$2,FIND("%курс ",T$2,FIND($B20,T$2))+6,7)&amp;"
("&amp;MID(T$2,FIND("ауд.",T$2,FIND($B20,T$2))+4,FIND("№",T$2,FIND("ауд.",T$2,FIND($B20,T$2)))-(FIND("ауд.",T$2,FIND($B20,T$2))+4))&amp;")"),"")</f>
        <v xml:space="preserve"> </v>
      </c>
      <c r="E20" s="14" t="str">
        <f t="shared" ca="1" si="22"/>
        <v xml:space="preserve"> </v>
      </c>
      <c r="F20" s="14" t="str">
        <f t="shared" ca="1" si="22"/>
        <v>С -9 -1
(П-)</v>
      </c>
      <c r="G20" s="14" t="str">
        <f t="shared" ca="1" si="22"/>
        <v xml:space="preserve"> </v>
      </c>
      <c r="H20" s="14" t="str">
        <f t="shared" ca="1" si="22"/>
        <v>С -9 -1
(П-)</v>
      </c>
      <c r="I20" s="14" t="str">
        <f t="shared" ca="1" si="22"/>
        <v xml:space="preserve"> </v>
      </c>
      <c r="J20" s="14" t="str">
        <f t="shared" ca="1" si="22"/>
        <v xml:space="preserve"> </v>
      </c>
      <c r="K20" s="14" t="str">
        <f t="shared" ca="1" si="22"/>
        <v xml:space="preserve"> </v>
      </c>
      <c r="L20" s="14"/>
      <c r="M20" s="14"/>
      <c r="N20" s="1"/>
      <c r="AE20" s="20" t="str">
        <f t="shared" ca="1" si="9"/>
        <v/>
      </c>
      <c r="AF20" s="20" t="str">
        <f t="shared" ca="1" si="9"/>
        <v/>
      </c>
      <c r="AG20" s="20" t="str">
        <f t="shared" ca="1" si="9"/>
        <v>Пн 15.06.20 11.50 П-)</v>
      </c>
      <c r="AH20" s="20" t="str">
        <f t="shared" ca="1" si="9"/>
        <v/>
      </c>
      <c r="AI20" s="20" t="str">
        <f t="shared" ca="1" si="9"/>
        <v>Пн 15.06.20 13.30 П-)</v>
      </c>
      <c r="AJ20" s="20" t="str">
        <f t="shared" ca="1" si="9"/>
        <v/>
      </c>
      <c r="AK20" s="20" t="str">
        <f t="shared" ca="1" si="9"/>
        <v/>
      </c>
      <c r="AL20" s="20" t="str">
        <f t="shared" ca="1" si="9"/>
        <v/>
      </c>
      <c r="AM20" s="20" t="str">
        <f t="shared" si="9"/>
        <v/>
      </c>
      <c r="AN20" s="20" t="str">
        <f t="shared" si="9"/>
        <v/>
      </c>
      <c r="AO20" s="11" t="str">
        <f t="shared" ca="1" si="5"/>
        <v>Белова</v>
      </c>
      <c r="AP20" s="10" t="str">
        <f t="shared" ca="1" si="6"/>
        <v/>
      </c>
      <c r="AQ20" s="10" t="str">
        <f t="shared" ca="1" si="6"/>
        <v/>
      </c>
      <c r="AR20" s="10" t="str">
        <f t="shared" ca="1" si="6"/>
        <v>Пн 15.06.20 11.50 П-) Белова</v>
      </c>
      <c r="AS20" s="10" t="str">
        <f t="shared" ca="1" si="6"/>
        <v/>
      </c>
      <c r="AT20" s="10" t="str">
        <f t="shared" ca="1" si="6"/>
        <v>Пн 15.06.20 13.30 П-) Белова</v>
      </c>
      <c r="AU20" s="10" t="str">
        <f t="shared" ca="1" si="6"/>
        <v/>
      </c>
      <c r="AV20" s="10" t="str">
        <f t="shared" ca="1" si="6"/>
        <v/>
      </c>
      <c r="AW20" s="10" t="str">
        <f t="shared" ca="1" si="6"/>
        <v/>
      </c>
      <c r="AX20" s="10" t="str">
        <f t="shared" si="6"/>
        <v/>
      </c>
      <c r="AY20" s="10" t="str">
        <f t="shared" si="6"/>
        <v/>
      </c>
      <c r="BA20" s="12" t="str">
        <f t="shared" ca="1" si="7"/>
        <v/>
      </c>
      <c r="BB20" s="12" t="str">
        <f t="shared" ca="1" si="7"/>
        <v/>
      </c>
      <c r="BC20" s="12">
        <f t="shared" ca="1" si="7"/>
        <v>20</v>
      </c>
      <c r="BD20" s="12" t="str">
        <f t="shared" ca="1" si="7"/>
        <v/>
      </c>
      <c r="BE20" s="12">
        <f t="shared" ca="1" si="7"/>
        <v>20</v>
      </c>
      <c r="BF20" s="12" t="str">
        <f t="shared" ca="1" si="7"/>
        <v/>
      </c>
      <c r="BG20" s="12" t="str">
        <f t="shared" ca="1" si="7"/>
        <v/>
      </c>
      <c r="BH20" s="12" t="str">
        <f t="shared" ca="1" si="7"/>
        <v/>
      </c>
      <c r="BI20" s="12" t="str">
        <f t="shared" si="7"/>
        <v/>
      </c>
      <c r="BJ20" s="12" t="str">
        <f t="shared" si="7"/>
        <v/>
      </c>
    </row>
    <row r="21" spans="1:62" ht="23.25" customHeight="1">
      <c r="A21" s="1">
        <f ca="1">IF(COUNTIF($D21:$M21," ")=10,"",IF(VLOOKUP(MAX($A$1:A20),$A$1:C20,3,FALSE)=0,"",MAX($A$1:A20)+1))</f>
        <v>21</v>
      </c>
      <c r="B21" s="13" t="str">
        <f>$B19</f>
        <v>Белова Е.А.</v>
      </c>
      <c r="C21" s="2" t="str">
        <f ca="1">IF($B21="","",$S$3)</f>
        <v>Вт 16.06.20</v>
      </c>
      <c r="D21" s="14" t="str">
        <f t="shared" ref="D21:K21" ca="1" si="23">IF($B21&gt;"",IF(ISERROR(SEARCH($B21,T$3))," ",MID(T$3,FIND("%курс ",T$3,FIND($B21,T$3))+6,7)&amp;"
("&amp;MID(T$3,FIND("ауд.",T$3,FIND($B21,T$3))+4,FIND("№",T$3,FIND("ауд.",T$3,FIND($B21,T$3)))-(FIND("ауд.",T$3,FIND($B21,T$3))+4))&amp;")"),"")</f>
        <v xml:space="preserve"> </v>
      </c>
      <c r="E21" s="14" t="str">
        <f t="shared" ca="1" si="23"/>
        <v xml:space="preserve"> </v>
      </c>
      <c r="F21" s="14" t="str">
        <f t="shared" ca="1" si="23"/>
        <v xml:space="preserve"> </v>
      </c>
      <c r="G21" s="14" t="str">
        <f t="shared" ca="1" si="23"/>
        <v xml:space="preserve"> </v>
      </c>
      <c r="H21" s="14" t="str">
        <f t="shared" ca="1" si="23"/>
        <v xml:space="preserve"> </v>
      </c>
      <c r="I21" s="14" t="str">
        <f t="shared" ca="1" si="23"/>
        <v xml:space="preserve"> </v>
      </c>
      <c r="J21" s="14" t="str">
        <f t="shared" ca="1" si="23"/>
        <v xml:space="preserve"> </v>
      </c>
      <c r="K21" s="14" t="str">
        <f t="shared" ca="1" si="23"/>
        <v xml:space="preserve"> </v>
      </c>
      <c r="L21" s="14"/>
      <c r="M21" s="14"/>
      <c r="N21" s="1"/>
      <c r="AE21" s="20" t="str">
        <f t="shared" ca="1" si="9"/>
        <v/>
      </c>
      <c r="AF21" s="20" t="str">
        <f t="shared" ca="1" si="9"/>
        <v/>
      </c>
      <c r="AG21" s="20" t="str">
        <f t="shared" ca="1" si="9"/>
        <v/>
      </c>
      <c r="AH21" s="20" t="str">
        <f t="shared" ca="1" si="9"/>
        <v/>
      </c>
      <c r="AI21" s="20" t="str">
        <f t="shared" ca="1" si="9"/>
        <v/>
      </c>
      <c r="AJ21" s="20" t="str">
        <f t="shared" ca="1" si="9"/>
        <v/>
      </c>
      <c r="AK21" s="20" t="str">
        <f t="shared" ca="1" si="9"/>
        <v/>
      </c>
      <c r="AL21" s="20" t="str">
        <f t="shared" ca="1" si="9"/>
        <v/>
      </c>
      <c r="AM21" s="20" t="str">
        <f t="shared" si="9"/>
        <v/>
      </c>
      <c r="AN21" s="20" t="str">
        <f t="shared" si="9"/>
        <v/>
      </c>
      <c r="AO21" s="11" t="str">
        <f t="shared" ca="1" si="5"/>
        <v/>
      </c>
      <c r="AP21" s="10" t="str">
        <f t="shared" ca="1" si="6"/>
        <v/>
      </c>
      <c r="AQ21" s="10" t="str">
        <f t="shared" ca="1" si="6"/>
        <v/>
      </c>
      <c r="AR21" s="10" t="str">
        <f t="shared" ca="1" si="6"/>
        <v/>
      </c>
      <c r="AS21" s="10" t="str">
        <f t="shared" ca="1" si="6"/>
        <v/>
      </c>
      <c r="AT21" s="10" t="str">
        <f t="shared" ca="1" si="6"/>
        <v/>
      </c>
      <c r="AU21" s="10" t="str">
        <f t="shared" ca="1" si="6"/>
        <v/>
      </c>
      <c r="AV21" s="10" t="str">
        <f t="shared" ca="1" si="6"/>
        <v/>
      </c>
      <c r="AW21" s="10" t="str">
        <f t="shared" ca="1" si="6"/>
        <v/>
      </c>
      <c r="AX21" s="10" t="str">
        <f t="shared" si="6"/>
        <v/>
      </c>
      <c r="AY21" s="10" t="str">
        <f t="shared" si="6"/>
        <v/>
      </c>
      <c r="BA21" s="12" t="str">
        <f t="shared" ca="1" si="7"/>
        <v/>
      </c>
      <c r="BB21" s="12" t="str">
        <f t="shared" ca="1" si="7"/>
        <v/>
      </c>
      <c r="BC21" s="12" t="str">
        <f t="shared" ca="1" si="7"/>
        <v/>
      </c>
      <c r="BD21" s="12" t="str">
        <f t="shared" ca="1" si="7"/>
        <v/>
      </c>
      <c r="BE21" s="12" t="str">
        <f t="shared" ca="1" si="7"/>
        <v/>
      </c>
      <c r="BF21" s="12" t="str">
        <f t="shared" ca="1" si="7"/>
        <v/>
      </c>
      <c r="BG21" s="12" t="str">
        <f t="shared" ca="1" si="7"/>
        <v/>
      </c>
      <c r="BH21" s="12" t="str">
        <f t="shared" ca="1" si="7"/>
        <v/>
      </c>
      <c r="BI21" s="12" t="str">
        <f t="shared" si="7"/>
        <v/>
      </c>
      <c r="BJ21" s="12" t="str">
        <f t="shared" si="7"/>
        <v/>
      </c>
    </row>
    <row r="22" spans="1:62" ht="23.25" customHeight="1">
      <c r="A22" s="1">
        <f ca="1">IF(COUNTIF($D22:$M22," ")=10,"",IF(VLOOKUP(MAX($A$1:A21),$A$1:C21,3,FALSE)=0,"",MAX($A$1:A21)+1))</f>
        <v>22</v>
      </c>
      <c r="B22" s="13" t="str">
        <f>$B19</f>
        <v>Белова Е.А.</v>
      </c>
      <c r="C22" s="2" t="str">
        <f ca="1">IF($B22="","",$S$4)</f>
        <v>Ср 17.06.20</v>
      </c>
      <c r="D22" s="14" t="str">
        <f t="shared" ref="D22:K22" ca="1" si="24">IF($B22&gt;"",IF(ISERROR(SEARCH($B22,T$4))," ",MID(T$4,FIND("%курс ",T$4,FIND($B22,T$4))+6,7)&amp;"
("&amp;MID(T$4,FIND("ауд.",T$4,FIND($B22,T$4))+4,FIND("№",T$4,FIND("ауд.",T$4,FIND($B22,T$4)))-(FIND("ауд.",T$4,FIND($B22,T$4))+4))&amp;")"),"")</f>
        <v xml:space="preserve"> </v>
      </c>
      <c r="E22" s="14" t="str">
        <f t="shared" ca="1" si="24"/>
        <v xml:space="preserve"> </v>
      </c>
      <c r="F22" s="14" t="str">
        <f t="shared" ca="1" si="24"/>
        <v xml:space="preserve"> </v>
      </c>
      <c r="G22" s="14" t="str">
        <f t="shared" ca="1" si="24"/>
        <v xml:space="preserve"> </v>
      </c>
      <c r="H22" s="14" t="str">
        <f t="shared" ca="1" si="24"/>
        <v xml:space="preserve"> </v>
      </c>
      <c r="I22" s="14" t="str">
        <f t="shared" ca="1" si="24"/>
        <v xml:space="preserve"> </v>
      </c>
      <c r="J22" s="14" t="str">
        <f t="shared" ca="1" si="24"/>
        <v xml:space="preserve"> </v>
      </c>
      <c r="K22" s="14" t="str">
        <f t="shared" ca="1" si="24"/>
        <v xml:space="preserve"> </v>
      </c>
      <c r="L22" s="14"/>
      <c r="M22" s="14"/>
      <c r="N22" s="1"/>
      <c r="AE22" s="20" t="str">
        <f t="shared" ca="1" si="9"/>
        <v/>
      </c>
      <c r="AF22" s="20" t="str">
        <f t="shared" ca="1" si="9"/>
        <v/>
      </c>
      <c r="AG22" s="20" t="str">
        <f t="shared" ca="1" si="9"/>
        <v/>
      </c>
      <c r="AH22" s="20" t="str">
        <f t="shared" ca="1" si="9"/>
        <v/>
      </c>
      <c r="AI22" s="20" t="str">
        <f t="shared" ca="1" si="9"/>
        <v/>
      </c>
      <c r="AJ22" s="20" t="str">
        <f t="shared" ca="1" si="9"/>
        <v/>
      </c>
      <c r="AK22" s="20" t="str">
        <f t="shared" ca="1" si="9"/>
        <v/>
      </c>
      <c r="AL22" s="20" t="str">
        <f t="shared" ca="1" si="9"/>
        <v/>
      </c>
      <c r="AM22" s="20" t="str">
        <f t="shared" si="9"/>
        <v/>
      </c>
      <c r="AN22" s="20" t="str">
        <f t="shared" si="9"/>
        <v/>
      </c>
      <c r="AO22" s="11" t="str">
        <f t="shared" ca="1" si="5"/>
        <v/>
      </c>
      <c r="AP22" s="10" t="str">
        <f t="shared" ca="1" si="6"/>
        <v/>
      </c>
      <c r="AQ22" s="10" t="str">
        <f t="shared" ca="1" si="6"/>
        <v/>
      </c>
      <c r="AR22" s="10" t="str">
        <f t="shared" ca="1" si="6"/>
        <v/>
      </c>
      <c r="AS22" s="10" t="str">
        <f t="shared" ca="1" si="6"/>
        <v/>
      </c>
      <c r="AT22" s="10" t="str">
        <f t="shared" ca="1" si="6"/>
        <v/>
      </c>
      <c r="AU22" s="10" t="str">
        <f t="shared" ca="1" si="6"/>
        <v/>
      </c>
      <c r="AV22" s="10" t="str">
        <f t="shared" ca="1" si="6"/>
        <v/>
      </c>
      <c r="AW22" s="10" t="str">
        <f t="shared" ca="1" si="6"/>
        <v/>
      </c>
      <c r="AX22" s="10" t="str">
        <f t="shared" si="6"/>
        <v/>
      </c>
      <c r="AY22" s="10" t="str">
        <f t="shared" si="6"/>
        <v/>
      </c>
      <c r="BA22" s="12" t="str">
        <f t="shared" ca="1" si="7"/>
        <v/>
      </c>
      <c r="BB22" s="12" t="str">
        <f t="shared" ca="1" si="7"/>
        <v/>
      </c>
      <c r="BC22" s="12" t="str">
        <f t="shared" ca="1" si="7"/>
        <v/>
      </c>
      <c r="BD22" s="12" t="str">
        <f t="shared" ca="1" si="7"/>
        <v/>
      </c>
      <c r="BE22" s="12" t="str">
        <f t="shared" ca="1" si="7"/>
        <v/>
      </c>
      <c r="BF22" s="12" t="str">
        <f t="shared" ca="1" si="7"/>
        <v/>
      </c>
      <c r="BG22" s="12" t="str">
        <f t="shared" ca="1" si="7"/>
        <v/>
      </c>
      <c r="BH22" s="12" t="str">
        <f t="shared" ca="1" si="7"/>
        <v/>
      </c>
      <c r="BI22" s="12" t="str">
        <f t="shared" si="7"/>
        <v/>
      </c>
      <c r="BJ22" s="12" t="str">
        <f t="shared" si="7"/>
        <v/>
      </c>
    </row>
    <row r="23" spans="1:62" ht="23.25" customHeight="1">
      <c r="A23" s="1">
        <f ca="1">IF(COUNTIF($D23:$M23," ")=10,"",IF(VLOOKUP(MAX($A$1:A22),$A$1:C22,3,FALSE)=0,"",MAX($A$1:A22)+1))</f>
        <v>23</v>
      </c>
      <c r="B23" s="13" t="str">
        <f>$B19</f>
        <v>Белова Е.А.</v>
      </c>
      <c r="C23" s="2" t="str">
        <f ca="1">IF($B23="","",$S$5)</f>
        <v>Чт 18.06.20</v>
      </c>
      <c r="D23" s="23" t="str">
        <f t="shared" ref="D23:K23" ca="1" si="25">IF($B23&gt;"",IF(ISERROR(SEARCH($B23,T$5))," ",MID(T$5,FIND("%курс ",T$5,FIND($B23,T$5))+6,7)&amp;"
("&amp;MID(T$5,FIND("ауд.",T$5,FIND($B23,T$5))+4,FIND("№",T$5,FIND("ауд.",T$5,FIND($B23,T$5)))-(FIND("ауд.",T$5,FIND($B23,T$5))+4))&amp;")"),"")</f>
        <v xml:space="preserve"> </v>
      </c>
      <c r="E23" s="23" t="str">
        <f t="shared" ca="1" si="25"/>
        <v xml:space="preserve"> </v>
      </c>
      <c r="F23" s="23" t="str">
        <f t="shared" ca="1" si="25"/>
        <v xml:space="preserve"> </v>
      </c>
      <c r="G23" s="23" t="str">
        <f t="shared" ca="1" si="25"/>
        <v xml:space="preserve"> </v>
      </c>
      <c r="H23" s="23" t="str">
        <f t="shared" ca="1" si="25"/>
        <v xml:space="preserve"> </v>
      </c>
      <c r="I23" s="23" t="str">
        <f t="shared" ca="1" si="25"/>
        <v xml:space="preserve"> </v>
      </c>
      <c r="J23" s="23" t="str">
        <f t="shared" ca="1" si="25"/>
        <v xml:space="preserve"> </v>
      </c>
      <c r="K23" s="23" t="str">
        <f t="shared" ca="1" si="25"/>
        <v xml:space="preserve"> </v>
      </c>
      <c r="L23" s="23"/>
      <c r="M23" s="23"/>
      <c r="N23" s="1"/>
      <c r="AE23" s="20" t="str">
        <f t="shared" ca="1" si="9"/>
        <v/>
      </c>
      <c r="AF23" s="20" t="str">
        <f t="shared" ca="1" si="9"/>
        <v/>
      </c>
      <c r="AG23" s="20" t="str">
        <f t="shared" ca="1" si="9"/>
        <v/>
      </c>
      <c r="AH23" s="20" t="str">
        <f t="shared" ca="1" si="9"/>
        <v/>
      </c>
      <c r="AI23" s="20" t="str">
        <f t="shared" ca="1" si="9"/>
        <v/>
      </c>
      <c r="AJ23" s="20" t="str">
        <f t="shared" ca="1" si="9"/>
        <v/>
      </c>
      <c r="AK23" s="20" t="str">
        <f t="shared" ca="1" si="9"/>
        <v/>
      </c>
      <c r="AL23" s="20" t="str">
        <f t="shared" ca="1" si="9"/>
        <v/>
      </c>
      <c r="AM23" s="20" t="str">
        <f t="shared" si="9"/>
        <v/>
      </c>
      <c r="AN23" s="20" t="str">
        <f t="shared" si="9"/>
        <v/>
      </c>
      <c r="AO23" s="11" t="str">
        <f t="shared" ca="1" si="5"/>
        <v/>
      </c>
      <c r="AP23" s="10" t="str">
        <f t="shared" ca="1" si="6"/>
        <v/>
      </c>
      <c r="AQ23" s="10" t="str">
        <f t="shared" ca="1" si="6"/>
        <v/>
      </c>
      <c r="AR23" s="10" t="str">
        <f t="shared" ca="1" si="6"/>
        <v/>
      </c>
      <c r="AS23" s="10" t="str">
        <f t="shared" ca="1" si="6"/>
        <v/>
      </c>
      <c r="AT23" s="10" t="str">
        <f t="shared" ca="1" si="6"/>
        <v/>
      </c>
      <c r="AU23" s="10" t="str">
        <f t="shared" ca="1" si="6"/>
        <v/>
      </c>
      <c r="AV23" s="10" t="str">
        <f t="shared" ca="1" si="6"/>
        <v/>
      </c>
      <c r="AW23" s="10" t="str">
        <f t="shared" ca="1" si="6"/>
        <v/>
      </c>
      <c r="AX23" s="10" t="str">
        <f t="shared" si="6"/>
        <v/>
      </c>
      <c r="AY23" s="10" t="str">
        <f t="shared" si="6"/>
        <v/>
      </c>
      <c r="BA23" s="12" t="str">
        <f t="shared" ca="1" si="7"/>
        <v/>
      </c>
      <c r="BB23" s="12" t="str">
        <f t="shared" ca="1" si="7"/>
        <v/>
      </c>
      <c r="BC23" s="12" t="str">
        <f t="shared" ca="1" si="7"/>
        <v/>
      </c>
      <c r="BD23" s="12" t="str">
        <f t="shared" ca="1" si="7"/>
        <v/>
      </c>
      <c r="BE23" s="12" t="str">
        <f t="shared" ca="1" si="7"/>
        <v/>
      </c>
      <c r="BF23" s="12" t="str">
        <f t="shared" ca="1" si="7"/>
        <v/>
      </c>
      <c r="BG23" s="12" t="str">
        <f t="shared" ca="1" si="7"/>
        <v/>
      </c>
      <c r="BH23" s="12" t="str">
        <f t="shared" ca="1" si="7"/>
        <v/>
      </c>
      <c r="BI23" s="12" t="str">
        <f t="shared" si="7"/>
        <v/>
      </c>
      <c r="BJ23" s="12" t="str">
        <f t="shared" si="7"/>
        <v/>
      </c>
    </row>
    <row r="24" spans="1:62" ht="23.25" customHeight="1">
      <c r="A24" s="1">
        <f ca="1">IF(COUNTIF($D24:$M24," ")=10,"",IF(VLOOKUP(MAX($A$1:A23),$A$1:C23,3,FALSE)=0,"",MAX($A$1:A23)+1))</f>
        <v>24</v>
      </c>
      <c r="B24" s="13" t="str">
        <f>$B19</f>
        <v>Белова Е.А.</v>
      </c>
      <c r="C24" s="2" t="str">
        <f ca="1">IF($B24="","",$S$6)</f>
        <v>Пт 19.06.20</v>
      </c>
      <c r="D24" s="23" t="str">
        <f t="shared" ref="D24:K24" ca="1" si="26">IF($B24&gt;"",IF(ISERROR(SEARCH($B24,T$6))," ",MID(T$6,FIND("%курс ",T$6,FIND($B24,T$6))+6,7)&amp;"
("&amp;MID(T$6,FIND("ауд.",T$6,FIND($B24,T$6))+4,FIND("№",T$6,FIND("ауд.",T$6,FIND($B24,T$6)))-(FIND("ауд.",T$6,FIND($B24,T$6))+4))&amp;")"),"")</f>
        <v xml:space="preserve"> </v>
      </c>
      <c r="E24" s="23" t="str">
        <f t="shared" ca="1" si="26"/>
        <v xml:space="preserve"> </v>
      </c>
      <c r="F24" s="23" t="str">
        <f t="shared" ca="1" si="26"/>
        <v xml:space="preserve"> </v>
      </c>
      <c r="G24" s="23" t="str">
        <f t="shared" ca="1" si="26"/>
        <v xml:space="preserve"> </v>
      </c>
      <c r="H24" s="23" t="str">
        <f t="shared" ca="1" si="26"/>
        <v xml:space="preserve"> </v>
      </c>
      <c r="I24" s="23" t="str">
        <f t="shared" ca="1" si="26"/>
        <v xml:space="preserve"> </v>
      </c>
      <c r="J24" s="23" t="str">
        <f t="shared" ca="1" si="26"/>
        <v xml:space="preserve"> </v>
      </c>
      <c r="K24" s="23" t="str">
        <f t="shared" ca="1" si="26"/>
        <v xml:space="preserve"> </v>
      </c>
      <c r="L24" s="23"/>
      <c r="M24" s="23"/>
      <c r="N24" s="1"/>
      <c r="AE24" s="20" t="str">
        <f t="shared" ca="1" si="9"/>
        <v/>
      </c>
      <c r="AF24" s="20" t="str">
        <f t="shared" ca="1" si="9"/>
        <v/>
      </c>
      <c r="AG24" s="20" t="str">
        <f t="shared" ca="1" si="9"/>
        <v/>
      </c>
      <c r="AH24" s="20" t="str">
        <f t="shared" ca="1" si="9"/>
        <v/>
      </c>
      <c r="AI24" s="20" t="str">
        <f t="shared" ca="1" si="9"/>
        <v/>
      </c>
      <c r="AJ24" s="20" t="str">
        <f t="shared" ca="1" si="9"/>
        <v/>
      </c>
      <c r="AK24" s="20" t="str">
        <f t="shared" ca="1" si="9"/>
        <v/>
      </c>
      <c r="AL24" s="20" t="str">
        <f t="shared" ca="1" si="9"/>
        <v/>
      </c>
      <c r="AM24" s="20" t="str">
        <f t="shared" si="9"/>
        <v/>
      </c>
      <c r="AN24" s="20" t="str">
        <f t="shared" si="9"/>
        <v/>
      </c>
      <c r="AO24" s="11" t="str">
        <f t="shared" ca="1" si="5"/>
        <v/>
      </c>
      <c r="AP24" s="10" t="str">
        <f t="shared" ca="1" si="6"/>
        <v/>
      </c>
      <c r="AQ24" s="10" t="str">
        <f t="shared" ca="1" si="6"/>
        <v/>
      </c>
      <c r="AR24" s="10" t="str">
        <f t="shared" ca="1" si="6"/>
        <v/>
      </c>
      <c r="AS24" s="10" t="str">
        <f t="shared" ca="1" si="6"/>
        <v/>
      </c>
      <c r="AT24" s="10" t="str">
        <f t="shared" ca="1" si="6"/>
        <v/>
      </c>
      <c r="AU24" s="10" t="str">
        <f t="shared" ca="1" si="6"/>
        <v/>
      </c>
      <c r="AV24" s="10" t="str">
        <f t="shared" ca="1" si="6"/>
        <v/>
      </c>
      <c r="AW24" s="10" t="str">
        <f t="shared" ca="1" si="6"/>
        <v/>
      </c>
      <c r="AX24" s="10" t="str">
        <f t="shared" si="6"/>
        <v/>
      </c>
      <c r="AY24" s="10" t="str">
        <f t="shared" si="6"/>
        <v/>
      </c>
      <c r="BA24" s="12" t="str">
        <f t="shared" ca="1" si="7"/>
        <v/>
      </c>
      <c r="BB24" s="12" t="str">
        <f t="shared" ca="1" si="7"/>
        <v/>
      </c>
      <c r="BC24" s="12" t="str">
        <f t="shared" ca="1" si="7"/>
        <v/>
      </c>
      <c r="BD24" s="12" t="str">
        <f t="shared" ca="1" si="7"/>
        <v/>
      </c>
      <c r="BE24" s="12" t="str">
        <f t="shared" ca="1" si="7"/>
        <v/>
      </c>
      <c r="BF24" s="12" t="str">
        <f t="shared" ca="1" si="7"/>
        <v/>
      </c>
      <c r="BG24" s="12" t="str">
        <f t="shared" ca="1" si="7"/>
        <v/>
      </c>
      <c r="BH24" s="12" t="str">
        <f t="shared" ca="1" si="7"/>
        <v/>
      </c>
      <c r="BI24" s="12" t="str">
        <f t="shared" si="7"/>
        <v/>
      </c>
      <c r="BJ24" s="12" t="str">
        <f t="shared" si="7"/>
        <v/>
      </c>
    </row>
    <row r="25" spans="1:62" ht="23.25" customHeight="1">
      <c r="A25" s="1">
        <f ca="1">IF(COUNTIF($D25:$M25," ")=10,"",IF(VLOOKUP(MAX($A$1:A24),$A$1:C24,3,FALSE)=0,"",MAX($A$1:A24)+1))</f>
        <v>25</v>
      </c>
      <c r="B25" s="13" t="str">
        <f>$B19</f>
        <v>Белова Е.А.</v>
      </c>
      <c r="C25" s="2" t="str">
        <f ca="1">IF($B25="","",$S$7)</f>
        <v>Сб 20.06.20</v>
      </c>
      <c r="D25" s="23" t="str">
        <f t="shared" ref="D25:K25" ca="1" si="27">IF($B25&gt;"",IF(ISERROR(SEARCH($B25,T$7))," ",MID(T$7,FIND("%курс ",T$7,FIND($B25,T$7))+6,7)&amp;"
("&amp;MID(T$7,FIND("ауд.",T$7,FIND($B25,T$7))+4,FIND("№",T$7,FIND("ауд.",T$7,FIND($B25,T$7)))-(FIND("ауд.",T$7,FIND($B25,T$7))+4))&amp;")"),"")</f>
        <v xml:space="preserve"> </v>
      </c>
      <c r="E25" s="23" t="str">
        <f t="shared" ca="1" si="27"/>
        <v xml:space="preserve"> </v>
      </c>
      <c r="F25" s="23" t="str">
        <f t="shared" ca="1" si="27"/>
        <v xml:space="preserve"> </v>
      </c>
      <c r="G25" s="23" t="str">
        <f t="shared" ca="1" si="27"/>
        <v xml:space="preserve"> </v>
      </c>
      <c r="H25" s="23" t="str">
        <f t="shared" ca="1" si="27"/>
        <v xml:space="preserve"> </v>
      </c>
      <c r="I25" s="23" t="str">
        <f t="shared" ca="1" si="27"/>
        <v xml:space="preserve"> </v>
      </c>
      <c r="J25" s="23" t="str">
        <f t="shared" ca="1" si="27"/>
        <v xml:space="preserve"> </v>
      </c>
      <c r="K25" s="23" t="str">
        <f t="shared" ca="1" si="27"/>
        <v xml:space="preserve"> </v>
      </c>
      <c r="L25" s="23"/>
      <c r="M25" s="23"/>
      <c r="N25" s="1"/>
      <c r="AE25" s="20" t="str">
        <f t="shared" ca="1" si="9"/>
        <v/>
      </c>
      <c r="AF25" s="20" t="str">
        <f t="shared" ca="1" si="9"/>
        <v/>
      </c>
      <c r="AG25" s="20" t="str">
        <f t="shared" ca="1" si="9"/>
        <v/>
      </c>
      <c r="AH25" s="20" t="str">
        <f t="shared" ca="1" si="9"/>
        <v/>
      </c>
      <c r="AI25" s="20" t="str">
        <f t="shared" ca="1" si="9"/>
        <v/>
      </c>
      <c r="AJ25" s="20" t="str">
        <f t="shared" ca="1" si="9"/>
        <v/>
      </c>
      <c r="AK25" s="20" t="str">
        <f t="shared" ca="1" si="9"/>
        <v/>
      </c>
      <c r="AL25" s="20" t="str">
        <f t="shared" ca="1" si="9"/>
        <v/>
      </c>
      <c r="AM25" s="20" t="str">
        <f t="shared" si="9"/>
        <v/>
      </c>
      <c r="AN25" s="20" t="str">
        <f t="shared" si="9"/>
        <v/>
      </c>
      <c r="AO25" s="11" t="str">
        <f t="shared" ca="1" si="5"/>
        <v/>
      </c>
      <c r="AP25" s="10" t="str">
        <f t="shared" ca="1" si="6"/>
        <v/>
      </c>
      <c r="AQ25" s="10" t="str">
        <f t="shared" ca="1" si="6"/>
        <v/>
      </c>
      <c r="AR25" s="10" t="str">
        <f t="shared" ca="1" si="6"/>
        <v/>
      </c>
      <c r="AS25" s="10" t="str">
        <f t="shared" ca="1" si="6"/>
        <v/>
      </c>
      <c r="AT25" s="10" t="str">
        <f t="shared" ca="1" si="6"/>
        <v/>
      </c>
      <c r="AU25" s="10" t="str">
        <f t="shared" ca="1" si="6"/>
        <v/>
      </c>
      <c r="AV25" s="10" t="str">
        <f t="shared" ca="1" si="6"/>
        <v/>
      </c>
      <c r="AW25" s="10" t="str">
        <f t="shared" ca="1" si="6"/>
        <v/>
      </c>
      <c r="AX25" s="10" t="str">
        <f t="shared" si="6"/>
        <v/>
      </c>
      <c r="AY25" s="10" t="str">
        <f t="shared" si="6"/>
        <v/>
      </c>
      <c r="BA25" s="12" t="str">
        <f t="shared" ca="1" si="7"/>
        <v/>
      </c>
      <c r="BB25" s="12" t="str">
        <f t="shared" ca="1" si="7"/>
        <v/>
      </c>
      <c r="BC25" s="12" t="str">
        <f t="shared" ca="1" si="7"/>
        <v/>
      </c>
      <c r="BD25" s="12" t="str">
        <f t="shared" ca="1" si="7"/>
        <v/>
      </c>
      <c r="BE25" s="12" t="str">
        <f t="shared" ca="1" si="7"/>
        <v/>
      </c>
      <c r="BF25" s="12" t="str">
        <f t="shared" ca="1" si="7"/>
        <v/>
      </c>
      <c r="BG25" s="12" t="str">
        <f t="shared" ca="1" si="7"/>
        <v/>
      </c>
      <c r="BH25" s="12" t="str">
        <f t="shared" ca="1" si="7"/>
        <v/>
      </c>
      <c r="BI25" s="12" t="str">
        <f t="shared" si="7"/>
        <v/>
      </c>
      <c r="BJ25" s="12" t="str">
        <f t="shared" si="7"/>
        <v/>
      </c>
    </row>
    <row r="26" spans="1:62" ht="23.25" customHeight="1">
      <c r="A26" s="1">
        <f ca="1">IF(COUNTIF($D26:$M26," ")=10,"",IF(VLOOKUP(MAX($A$1:A25),$A$1:C25,3,FALSE)=0,"",MAX($A$1:A25)+1))</f>
        <v>26</v>
      </c>
      <c r="B26" s="13" t="str">
        <f>$B19</f>
        <v>Белова Е.А.</v>
      </c>
      <c r="C26" s="2" t="str">
        <f ca="1">IF($B26="","",$S$8)</f>
        <v>Вс 21.06.20</v>
      </c>
      <c r="D26" s="23" t="str">
        <f t="shared" ref="D26:K26" ca="1" si="28">IF($B26&gt;"",IF(ISERROR(SEARCH($B26,T$8))," ",MID(T$8,FIND("%курс ",T$8,FIND($B26,T$8))+6,7)&amp;"
("&amp;MID(T$8,FIND("ауд.",T$8,FIND($B26,T$8))+4,FIND("№",T$8,FIND("ауд.",T$8,FIND($B26,T$8)))-(FIND("ауд.",T$8,FIND($B26,T$8))+4))&amp;")"),"")</f>
        <v xml:space="preserve"> </v>
      </c>
      <c r="E26" s="23" t="str">
        <f t="shared" ca="1" si="28"/>
        <v xml:space="preserve"> </v>
      </c>
      <c r="F26" s="23" t="str">
        <f t="shared" ca="1" si="28"/>
        <v xml:space="preserve"> </v>
      </c>
      <c r="G26" s="23" t="str">
        <f t="shared" ca="1" si="28"/>
        <v xml:space="preserve"> </v>
      </c>
      <c r="H26" s="23" t="str">
        <f t="shared" ca="1" si="28"/>
        <v xml:space="preserve"> </v>
      </c>
      <c r="I26" s="23" t="str">
        <f t="shared" ca="1" si="28"/>
        <v xml:space="preserve"> </v>
      </c>
      <c r="J26" s="23" t="str">
        <f t="shared" ca="1" si="28"/>
        <v xml:space="preserve"> </v>
      </c>
      <c r="K26" s="23" t="str">
        <f t="shared" ca="1" si="28"/>
        <v xml:space="preserve"> </v>
      </c>
      <c r="L26" s="23"/>
      <c r="M26" s="23"/>
      <c r="N26" s="1"/>
      <c r="AE26" s="20" t="str">
        <f t="shared" ca="1" si="9"/>
        <v/>
      </c>
      <c r="AF26" s="20" t="str">
        <f t="shared" ca="1" si="9"/>
        <v/>
      </c>
      <c r="AG26" s="20" t="str">
        <f t="shared" ca="1" si="9"/>
        <v/>
      </c>
      <c r="AH26" s="20" t="str">
        <f t="shared" ca="1" si="9"/>
        <v/>
      </c>
      <c r="AI26" s="20" t="str">
        <f t="shared" ca="1" si="9"/>
        <v/>
      </c>
      <c r="AJ26" s="20" t="str">
        <f t="shared" ca="1" si="9"/>
        <v/>
      </c>
      <c r="AK26" s="20" t="str">
        <f t="shared" ca="1" si="9"/>
        <v/>
      </c>
      <c r="AL26" s="20" t="str">
        <f t="shared" ca="1" si="9"/>
        <v/>
      </c>
      <c r="AM26" s="20" t="str">
        <f t="shared" si="9"/>
        <v/>
      </c>
      <c r="AN26" s="20" t="str">
        <f t="shared" si="9"/>
        <v/>
      </c>
      <c r="AO26" s="11" t="str">
        <f t="shared" ca="1" si="5"/>
        <v/>
      </c>
      <c r="AP26" s="10" t="str">
        <f t="shared" ca="1" si="6"/>
        <v/>
      </c>
      <c r="AQ26" s="10" t="str">
        <f t="shared" ca="1" si="6"/>
        <v/>
      </c>
      <c r="AR26" s="10" t="str">
        <f t="shared" ca="1" si="6"/>
        <v/>
      </c>
      <c r="AS26" s="10" t="str">
        <f t="shared" ca="1" si="6"/>
        <v/>
      </c>
      <c r="AT26" s="10" t="str">
        <f t="shared" ca="1" si="6"/>
        <v/>
      </c>
      <c r="AU26" s="10" t="str">
        <f t="shared" ca="1" si="6"/>
        <v/>
      </c>
      <c r="AV26" s="10" t="str">
        <f t="shared" ca="1" si="6"/>
        <v/>
      </c>
      <c r="AW26" s="10" t="str">
        <f t="shared" ca="1" si="6"/>
        <v/>
      </c>
      <c r="AX26" s="10" t="str">
        <f t="shared" si="6"/>
        <v/>
      </c>
      <c r="AY26" s="10" t="str">
        <f t="shared" si="6"/>
        <v/>
      </c>
      <c r="BA26" s="12" t="str">
        <f t="shared" ca="1" si="7"/>
        <v/>
      </c>
      <c r="BB26" s="12" t="str">
        <f t="shared" ca="1" si="7"/>
        <v/>
      </c>
      <c r="BC26" s="12" t="str">
        <f t="shared" ca="1" si="7"/>
        <v/>
      </c>
      <c r="BD26" s="12" t="str">
        <f t="shared" ca="1" si="7"/>
        <v/>
      </c>
      <c r="BE26" s="12" t="str">
        <f t="shared" ca="1" si="7"/>
        <v/>
      </c>
      <c r="BF26" s="12" t="str">
        <f t="shared" ca="1" si="7"/>
        <v/>
      </c>
      <c r="BG26" s="12" t="str">
        <f t="shared" ca="1" si="7"/>
        <v/>
      </c>
      <c r="BH26" s="12" t="str">
        <f t="shared" ca="1" si="7"/>
        <v/>
      </c>
      <c r="BI26" s="12" t="str">
        <f t="shared" si="7"/>
        <v/>
      </c>
      <c r="BJ26" s="12" t="str">
        <f t="shared" si="7"/>
        <v/>
      </c>
    </row>
    <row r="27" spans="1:62" ht="23.25" customHeight="1">
      <c r="A27" s="1">
        <f ca="1">IF(COUNTIF($D27:$M27," ")=10,"",IF(VLOOKUP(MAX($A$1:A26),$A$1:C26,3,FALSE)=0,"",MAX($A$1:A26)+1))</f>
        <v>27</v>
      </c>
      <c r="C27" s="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5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1" t="str">
        <f t="shared" si="5"/>
        <v/>
      </c>
      <c r="AP27" s="10" t="str">
        <f t="shared" si="6"/>
        <v/>
      </c>
      <c r="AQ27" s="10" t="str">
        <f t="shared" si="6"/>
        <v/>
      </c>
      <c r="AR27" s="10" t="str">
        <f t="shared" si="6"/>
        <v/>
      </c>
      <c r="AS27" s="10" t="str">
        <f t="shared" si="6"/>
        <v/>
      </c>
      <c r="AT27" s="10" t="str">
        <f t="shared" si="6"/>
        <v/>
      </c>
      <c r="AU27" s="10" t="str">
        <f t="shared" si="6"/>
        <v/>
      </c>
      <c r="AV27" s="10" t="str">
        <f t="shared" si="6"/>
        <v/>
      </c>
      <c r="AW27" s="10" t="str">
        <f t="shared" si="6"/>
        <v/>
      </c>
      <c r="AX27" s="10" t="str">
        <f t="shared" si="6"/>
        <v/>
      </c>
      <c r="AY27" s="10" t="str">
        <f t="shared" si="6"/>
        <v/>
      </c>
      <c r="BA27" s="12" t="str">
        <f t="shared" si="7"/>
        <v/>
      </c>
      <c r="BB27" s="12" t="str">
        <f t="shared" si="7"/>
        <v/>
      </c>
      <c r="BC27" s="12" t="str">
        <f t="shared" si="7"/>
        <v/>
      </c>
      <c r="BD27" s="12" t="str">
        <f t="shared" si="7"/>
        <v/>
      </c>
      <c r="BE27" s="12" t="str">
        <f t="shared" si="7"/>
        <v/>
      </c>
      <c r="BF27" s="12" t="str">
        <f t="shared" si="7"/>
        <v/>
      </c>
      <c r="BG27" s="12" t="str">
        <f t="shared" si="7"/>
        <v/>
      </c>
      <c r="BH27" s="12" t="str">
        <f t="shared" si="7"/>
        <v/>
      </c>
      <c r="BI27" s="12" t="str">
        <f t="shared" si="7"/>
        <v/>
      </c>
      <c r="BJ27" s="12" t="str">
        <f t="shared" si="7"/>
        <v/>
      </c>
    </row>
    <row r="28" spans="1:62" ht="23.25" customHeight="1">
      <c r="A28" s="1">
        <f ca="1">IF(COUNTIF($D29:$M35," ")=70,"",MAX($A$1:A27)+1)</f>
        <v>28</v>
      </c>
      <c r="B28" s="2" t="str">
        <f>IF($C28="","",$C28)</f>
        <v>Анпилова Н.Н.</v>
      </c>
      <c r="C28" s="3" t="str">
        <f>IF(ISERROR(VLOOKUP((ROW()-1)/9+1,'[1]Преподавательский состав'!$A$2:$B$180,2,FALSE)),"",VLOOKUP((ROW()-1)/9+1,'[1]Преподавательский состав'!$A$2:$B$180,2,FALSE))</f>
        <v>Анпилова Н.Н.</v>
      </c>
      <c r="D28" s="3" t="str">
        <f>IF($C28="","",T(" 8.00"))</f>
        <v xml:space="preserve"> 8.00</v>
      </c>
      <c r="E28" s="3" t="str">
        <f>IF($C28="","",T(" 9.40"))</f>
        <v xml:space="preserve"> 9.40</v>
      </c>
      <c r="F28" s="3" t="str">
        <f>IF($C28="","",T("11.50"))</f>
        <v>11.50</v>
      </c>
      <c r="G28" s="4" t="str">
        <f>IF($C28="","",T(""))</f>
        <v/>
      </c>
      <c r="H28" s="4" t="str">
        <f>IF($C28="","",T("13.30"))</f>
        <v>13.30</v>
      </c>
      <c r="I28" s="4" t="str">
        <f>IF($C28="","",T("15.10"))</f>
        <v>15.10</v>
      </c>
      <c r="J28" s="3" t="str">
        <f>IF($C28="","",T("17.00"))</f>
        <v>17.00</v>
      </c>
      <c r="K28" s="3" t="str">
        <f>IF($C28="","",T("18.40"))</f>
        <v>18.40</v>
      </c>
      <c r="L28" s="3"/>
      <c r="M28" s="3"/>
      <c r="N28" s="25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1" t="str">
        <f t="shared" si="5"/>
        <v/>
      </c>
      <c r="AP28" s="10" t="str">
        <f t="shared" si="6"/>
        <v/>
      </c>
      <c r="AQ28" s="10" t="str">
        <f t="shared" si="6"/>
        <v/>
      </c>
      <c r="AR28" s="10" t="str">
        <f t="shared" si="6"/>
        <v/>
      </c>
      <c r="AS28" s="10" t="str">
        <f t="shared" si="6"/>
        <v/>
      </c>
      <c r="AT28" s="10" t="str">
        <f t="shared" si="6"/>
        <v/>
      </c>
      <c r="AU28" s="10" t="str">
        <f t="shared" si="6"/>
        <v/>
      </c>
      <c r="AV28" s="10" t="str">
        <f t="shared" si="6"/>
        <v/>
      </c>
      <c r="AW28" s="10" t="str">
        <f t="shared" si="6"/>
        <v/>
      </c>
      <c r="AX28" s="10" t="str">
        <f t="shared" si="6"/>
        <v/>
      </c>
      <c r="AY28" s="10" t="str">
        <f t="shared" si="6"/>
        <v/>
      </c>
      <c r="BA28" s="12" t="str">
        <f t="shared" si="7"/>
        <v/>
      </c>
      <c r="BB28" s="12" t="str">
        <f t="shared" si="7"/>
        <v/>
      </c>
      <c r="BC28" s="12" t="str">
        <f t="shared" si="7"/>
        <v/>
      </c>
      <c r="BD28" s="12" t="str">
        <f t="shared" si="7"/>
        <v/>
      </c>
      <c r="BE28" s="12" t="str">
        <f t="shared" si="7"/>
        <v/>
      </c>
      <c r="BF28" s="12" t="str">
        <f t="shared" si="7"/>
        <v/>
      </c>
      <c r="BG28" s="12" t="str">
        <f t="shared" si="7"/>
        <v/>
      </c>
      <c r="BH28" s="12" t="str">
        <f t="shared" si="7"/>
        <v/>
      </c>
      <c r="BI28" s="12" t="str">
        <f t="shared" si="7"/>
        <v/>
      </c>
      <c r="BJ28" s="12" t="str">
        <f t="shared" si="7"/>
        <v/>
      </c>
    </row>
    <row r="29" spans="1:62" ht="23.25" customHeight="1">
      <c r="A29" s="1">
        <f ca="1">IF(COUNTIF($D29:$M29," ")=10,"",IF(VLOOKUP(MAX($A$1:A28),$A$1:C28,3,FALSE)=0,"",MAX($A$1:A28)+1))</f>
        <v>29</v>
      </c>
      <c r="B29" s="13" t="str">
        <f>$B28</f>
        <v>Анпилова Н.Н.</v>
      </c>
      <c r="C29" s="2" t="str">
        <f ca="1">IF($B29="","",$S$2)</f>
        <v>Пн 15.06.20</v>
      </c>
      <c r="D29" s="14" t="str">
        <f t="shared" ref="D29:K29" ca="1" si="29">IF($B29&gt;"",IF(ISERROR(SEARCH($B29,T$2))," ",MID(T$2,FIND("%курс ",T$2,FIND($B29,T$2))+6,7)&amp;"
("&amp;MID(T$2,FIND("ауд.",T$2,FIND($B29,T$2))+4,FIND("№",T$2,FIND("ауд.",T$2,FIND($B29,T$2)))-(FIND("ауд.",T$2,FIND($B29,T$2))+4))&amp;")"),"")</f>
        <v xml:space="preserve"> </v>
      </c>
      <c r="E29" s="14" t="str">
        <f t="shared" ca="1" si="29"/>
        <v xml:space="preserve"> </v>
      </c>
      <c r="F29" s="14" t="str">
        <f t="shared" ca="1" si="29"/>
        <v xml:space="preserve"> </v>
      </c>
      <c r="G29" s="14" t="str">
        <f t="shared" ca="1" si="29"/>
        <v xml:space="preserve"> </v>
      </c>
      <c r="H29" s="14" t="str">
        <f t="shared" ca="1" si="29"/>
        <v>П -9 -2
(П-)</v>
      </c>
      <c r="I29" s="14" t="str">
        <f t="shared" ca="1" si="29"/>
        <v>П -9 -2
(П-)</v>
      </c>
      <c r="J29" s="14" t="str">
        <f t="shared" ca="1" si="29"/>
        <v>П -9 -2
(П-)</v>
      </c>
      <c r="K29" s="14" t="str">
        <f t="shared" ca="1" si="29"/>
        <v>П -9 -2
(П-)</v>
      </c>
      <c r="L29" s="14"/>
      <c r="M29" s="14"/>
      <c r="N29" s="25"/>
      <c r="AE29" s="20" t="str">
        <f t="shared" ca="1" si="9"/>
        <v/>
      </c>
      <c r="AF29" s="20" t="str">
        <f t="shared" ca="1" si="9"/>
        <v/>
      </c>
      <c r="AG29" s="20" t="str">
        <f t="shared" ca="1" si="9"/>
        <v/>
      </c>
      <c r="AH29" s="20" t="str">
        <f t="shared" ca="1" si="9"/>
        <v/>
      </c>
      <c r="AI29" s="20" t="str">
        <f t="shared" ca="1" si="9"/>
        <v>Пн 15.06.20 13.30 П-)</v>
      </c>
      <c r="AJ29" s="20" t="str">
        <f t="shared" ca="1" si="9"/>
        <v>Пн 15.06.20 15.10 П-)</v>
      </c>
      <c r="AK29" s="20" t="str">
        <f t="shared" ca="1" si="9"/>
        <v>Пн 15.06.20 17.00 П-)</v>
      </c>
      <c r="AL29" s="20" t="str">
        <f t="shared" ca="1" si="9"/>
        <v>Пн 15.06.20 18.40 П-)</v>
      </c>
      <c r="AM29" s="20" t="str">
        <f t="shared" si="9"/>
        <v/>
      </c>
      <c r="AN29" s="20" t="str">
        <f t="shared" si="9"/>
        <v/>
      </c>
      <c r="AO29" s="11" t="str">
        <f t="shared" ca="1" si="5"/>
        <v>Анпилова</v>
      </c>
      <c r="AP29" s="10" t="str">
        <f t="shared" ca="1" si="6"/>
        <v/>
      </c>
      <c r="AQ29" s="10" t="str">
        <f t="shared" ca="1" si="6"/>
        <v/>
      </c>
      <c r="AR29" s="10" t="str">
        <f t="shared" ca="1" si="6"/>
        <v/>
      </c>
      <c r="AS29" s="10" t="str">
        <f t="shared" ca="1" si="6"/>
        <v/>
      </c>
      <c r="AT29" s="10" t="str">
        <f t="shared" ca="1" si="6"/>
        <v>Пн 15.06.20 13.30 П-) Анпилова</v>
      </c>
      <c r="AU29" s="10" t="str">
        <f t="shared" ca="1" si="6"/>
        <v>Пн 15.06.20 15.10 П-) Анпилова</v>
      </c>
      <c r="AV29" s="10" t="str">
        <f t="shared" ca="1" si="6"/>
        <v>Пн 15.06.20 17.00 П-) Анпилова</v>
      </c>
      <c r="AW29" s="10" t="str">
        <f t="shared" ca="1" si="6"/>
        <v>Пн 15.06.20 18.40 П-) Анпилова</v>
      </c>
      <c r="AX29" s="10" t="str">
        <f t="shared" si="6"/>
        <v/>
      </c>
      <c r="AY29" s="10" t="str">
        <f t="shared" si="6"/>
        <v/>
      </c>
      <c r="BA29" s="12" t="str">
        <f t="shared" ca="1" si="7"/>
        <v/>
      </c>
      <c r="BB29" s="12" t="str">
        <f t="shared" ca="1" si="7"/>
        <v/>
      </c>
      <c r="BC29" s="12" t="str">
        <f t="shared" ca="1" si="7"/>
        <v/>
      </c>
      <c r="BD29" s="12" t="str">
        <f t="shared" ca="1" si="7"/>
        <v/>
      </c>
      <c r="BE29" s="12">
        <f t="shared" ca="1" si="7"/>
        <v>29</v>
      </c>
      <c r="BF29" s="12">
        <f t="shared" ca="1" si="7"/>
        <v>29</v>
      </c>
      <c r="BG29" s="12">
        <f t="shared" ca="1" si="7"/>
        <v>29</v>
      </c>
      <c r="BH29" s="12">
        <f t="shared" ca="1" si="7"/>
        <v>29</v>
      </c>
      <c r="BI29" s="12" t="str">
        <f t="shared" si="7"/>
        <v/>
      </c>
      <c r="BJ29" s="12" t="str">
        <f t="shared" si="7"/>
        <v/>
      </c>
    </row>
    <row r="30" spans="1:62" ht="23.25" customHeight="1">
      <c r="A30" s="1">
        <f ca="1">IF(COUNTIF($D30:$M30," ")=10,"",IF(VLOOKUP(MAX($A$1:A29),$A$1:C29,3,FALSE)=0,"",MAX($A$1:A29)+1))</f>
        <v>30</v>
      </c>
      <c r="B30" s="13" t="str">
        <f>$B28</f>
        <v>Анпилова Н.Н.</v>
      </c>
      <c r="C30" s="2" t="str">
        <f ca="1">IF($B30="","",$S$3)</f>
        <v>Вт 16.06.20</v>
      </c>
      <c r="D30" s="14" t="str">
        <f t="shared" ref="D30:K30" ca="1" si="30">IF($B30&gt;"",IF(ISERROR(SEARCH($B30,T$3))," ",MID(T$3,FIND("%курс ",T$3,FIND($B30,T$3))+6,7)&amp;"
("&amp;MID(T$3,FIND("ауд.",T$3,FIND($B30,T$3))+4,FIND("№",T$3,FIND("ауд.",T$3,FIND($B30,T$3)))-(FIND("ауд.",T$3,FIND($B30,T$3))+4))&amp;")"),"")</f>
        <v>С -11-1
(П-)</v>
      </c>
      <c r="E30" s="14" t="str">
        <f t="shared" ca="1" si="30"/>
        <v xml:space="preserve"> </v>
      </c>
      <c r="F30" s="14" t="str">
        <f t="shared" ca="1" si="30"/>
        <v xml:space="preserve"> </v>
      </c>
      <c r="G30" s="14" t="str">
        <f t="shared" ca="1" si="30"/>
        <v xml:space="preserve"> </v>
      </c>
      <c r="H30" s="14" t="str">
        <f t="shared" ca="1" si="30"/>
        <v xml:space="preserve"> </v>
      </c>
      <c r="I30" s="14" t="str">
        <f t="shared" ca="1" si="30"/>
        <v xml:space="preserve"> </v>
      </c>
      <c r="J30" s="14" t="str">
        <f t="shared" ca="1" si="30"/>
        <v xml:space="preserve"> </v>
      </c>
      <c r="K30" s="14" t="str">
        <f t="shared" ca="1" si="30"/>
        <v xml:space="preserve"> </v>
      </c>
      <c r="L30" s="14"/>
      <c r="M30" s="14"/>
      <c r="N30" s="25"/>
      <c r="AE30" s="20" t="str">
        <f t="shared" ca="1" si="9"/>
        <v>Вт 16.06.20  8.00 П-)</v>
      </c>
      <c r="AF30" s="20" t="str">
        <f t="shared" ca="1" si="9"/>
        <v/>
      </c>
      <c r="AG30" s="20" t="str">
        <f t="shared" ca="1" si="9"/>
        <v/>
      </c>
      <c r="AH30" s="20" t="str">
        <f t="shared" ca="1" si="9"/>
        <v/>
      </c>
      <c r="AI30" s="20" t="str">
        <f t="shared" ca="1" si="9"/>
        <v/>
      </c>
      <c r="AJ30" s="20" t="str">
        <f t="shared" ca="1" si="9"/>
        <v/>
      </c>
      <c r="AK30" s="20" t="str">
        <f t="shared" ca="1" si="9"/>
        <v/>
      </c>
      <c r="AL30" s="20" t="str">
        <f t="shared" ca="1" si="9"/>
        <v/>
      </c>
      <c r="AM30" s="20" t="str">
        <f t="shared" si="9"/>
        <v/>
      </c>
      <c r="AN30" s="20" t="str">
        <f t="shared" si="9"/>
        <v/>
      </c>
      <c r="AO30" s="11" t="str">
        <f t="shared" ca="1" si="5"/>
        <v>Анпилова</v>
      </c>
      <c r="AP30" s="10" t="str">
        <f t="shared" ca="1" si="6"/>
        <v>Вт 16.06.20  8.00 П-) Анпилова</v>
      </c>
      <c r="AQ30" s="10" t="str">
        <f t="shared" ca="1" si="6"/>
        <v/>
      </c>
      <c r="AR30" s="10" t="str">
        <f t="shared" ca="1" si="6"/>
        <v/>
      </c>
      <c r="AS30" s="10" t="str">
        <f t="shared" ca="1" si="6"/>
        <v/>
      </c>
      <c r="AT30" s="10" t="str">
        <f t="shared" ca="1" si="6"/>
        <v/>
      </c>
      <c r="AU30" s="10" t="str">
        <f t="shared" ca="1" si="6"/>
        <v/>
      </c>
      <c r="AV30" s="10" t="str">
        <f t="shared" ca="1" si="6"/>
        <v/>
      </c>
      <c r="AW30" s="10" t="str">
        <f t="shared" ca="1" si="6"/>
        <v/>
      </c>
      <c r="AX30" s="10" t="str">
        <f t="shared" si="6"/>
        <v/>
      </c>
      <c r="AY30" s="10" t="str">
        <f t="shared" si="6"/>
        <v/>
      </c>
      <c r="BA30" s="12">
        <f t="shared" ca="1" si="7"/>
        <v>30</v>
      </c>
      <c r="BB30" s="12" t="str">
        <f t="shared" ca="1" si="7"/>
        <v/>
      </c>
      <c r="BC30" s="12" t="str">
        <f t="shared" ca="1" si="7"/>
        <v/>
      </c>
      <c r="BD30" s="12" t="str">
        <f t="shared" ca="1" si="7"/>
        <v/>
      </c>
      <c r="BE30" s="12" t="str">
        <f t="shared" ca="1" si="7"/>
        <v/>
      </c>
      <c r="BF30" s="12" t="str">
        <f t="shared" ca="1" si="7"/>
        <v/>
      </c>
      <c r="BG30" s="12" t="str">
        <f t="shared" ca="1" si="7"/>
        <v/>
      </c>
      <c r="BH30" s="12" t="str">
        <f t="shared" ca="1" si="7"/>
        <v/>
      </c>
      <c r="BI30" s="12" t="str">
        <f t="shared" si="7"/>
        <v/>
      </c>
      <c r="BJ30" s="12" t="str">
        <f t="shared" si="7"/>
        <v/>
      </c>
    </row>
    <row r="31" spans="1:62" ht="23.25" customHeight="1">
      <c r="A31" s="1">
        <f ca="1">IF(COUNTIF($D31:$M31," ")=10,"",IF(VLOOKUP(MAX($A$1:A30),$A$1:C30,3,FALSE)=0,"",MAX($A$1:A30)+1))</f>
        <v>31</v>
      </c>
      <c r="B31" s="13" t="str">
        <f>$B28</f>
        <v>Анпилова Н.Н.</v>
      </c>
      <c r="C31" s="2" t="str">
        <f ca="1">IF($B31="","",$S$4)</f>
        <v>Ср 17.06.20</v>
      </c>
      <c r="D31" s="14" t="str">
        <f t="shared" ref="D31:K31" ca="1" si="31">IF($B31&gt;"",IF(ISERROR(SEARCH($B31,T$4))," ",MID(T$4,FIND("%курс ",T$4,FIND($B31,T$4))+6,7)&amp;"
("&amp;MID(T$4,FIND("ауд.",T$4,FIND($B31,T$4))+4,FIND("№",T$4,FIND("ауд.",T$4,FIND($B31,T$4)))-(FIND("ауд.",T$4,FIND($B31,T$4))+4))&amp;")"),"")</f>
        <v>С -11-1
(П-)</v>
      </c>
      <c r="E31" s="14" t="str">
        <f t="shared" ca="1" si="31"/>
        <v xml:space="preserve"> </v>
      </c>
      <c r="F31" s="14" t="str">
        <f t="shared" ca="1" si="31"/>
        <v xml:space="preserve"> </v>
      </c>
      <c r="G31" s="14" t="str">
        <f t="shared" ca="1" si="31"/>
        <v xml:space="preserve"> </v>
      </c>
      <c r="H31" s="14" t="str">
        <f t="shared" ca="1" si="31"/>
        <v xml:space="preserve"> </v>
      </c>
      <c r="I31" s="14" t="str">
        <f t="shared" ca="1" si="31"/>
        <v>С -9 -2
(П-)</v>
      </c>
      <c r="J31" s="14" t="str">
        <f t="shared" ca="1" si="31"/>
        <v xml:space="preserve"> </v>
      </c>
      <c r="K31" s="14" t="str">
        <f t="shared" ca="1" si="31"/>
        <v xml:space="preserve"> </v>
      </c>
      <c r="L31" s="14"/>
      <c r="M31" s="14"/>
      <c r="N31" s="25"/>
      <c r="AE31" s="20" t="str">
        <f t="shared" ca="1" si="9"/>
        <v>Ср 17.06.20  8.00 П-)</v>
      </c>
      <c r="AF31" s="20" t="str">
        <f t="shared" ca="1" si="9"/>
        <v/>
      </c>
      <c r="AG31" s="20" t="str">
        <f t="shared" ca="1" si="9"/>
        <v/>
      </c>
      <c r="AH31" s="20" t="str">
        <f t="shared" ca="1" si="9"/>
        <v/>
      </c>
      <c r="AI31" s="20" t="str">
        <f t="shared" ca="1" si="9"/>
        <v/>
      </c>
      <c r="AJ31" s="20" t="str">
        <f t="shared" ca="1" si="9"/>
        <v>Ср 17.06.20 15.10 П-)</v>
      </c>
      <c r="AK31" s="20" t="str">
        <f t="shared" ca="1" si="9"/>
        <v/>
      </c>
      <c r="AL31" s="20" t="str">
        <f t="shared" ca="1" si="9"/>
        <v/>
      </c>
      <c r="AM31" s="20" t="str">
        <f t="shared" si="9"/>
        <v/>
      </c>
      <c r="AN31" s="20" t="str">
        <f t="shared" si="9"/>
        <v/>
      </c>
      <c r="AO31" s="11" t="str">
        <f t="shared" ca="1" si="5"/>
        <v>Анпилова</v>
      </c>
      <c r="AP31" s="10" t="str">
        <f t="shared" ca="1" si="6"/>
        <v>Ср 17.06.20  8.00 П-) Анпилова</v>
      </c>
      <c r="AQ31" s="10" t="str">
        <f t="shared" ca="1" si="6"/>
        <v/>
      </c>
      <c r="AR31" s="10" t="str">
        <f t="shared" ca="1" si="6"/>
        <v/>
      </c>
      <c r="AS31" s="10" t="str">
        <f t="shared" ca="1" si="6"/>
        <v/>
      </c>
      <c r="AT31" s="10" t="str">
        <f t="shared" ca="1" si="6"/>
        <v/>
      </c>
      <c r="AU31" s="10" t="str">
        <f t="shared" ca="1" si="6"/>
        <v>Ср 17.06.20 15.10 П-) Анпилова</v>
      </c>
      <c r="AV31" s="10" t="str">
        <f t="shared" ca="1" si="6"/>
        <v/>
      </c>
      <c r="AW31" s="10" t="str">
        <f t="shared" ca="1" si="6"/>
        <v/>
      </c>
      <c r="AX31" s="10" t="str">
        <f t="shared" si="6"/>
        <v/>
      </c>
      <c r="AY31" s="10" t="str">
        <f t="shared" si="6"/>
        <v/>
      </c>
      <c r="BA31" s="12">
        <f t="shared" ca="1" si="7"/>
        <v>31</v>
      </c>
      <c r="BB31" s="12" t="str">
        <f t="shared" ca="1" si="7"/>
        <v/>
      </c>
      <c r="BC31" s="12" t="str">
        <f t="shared" ca="1" si="7"/>
        <v/>
      </c>
      <c r="BD31" s="12" t="str">
        <f t="shared" ca="1" si="7"/>
        <v/>
      </c>
      <c r="BE31" s="12" t="str">
        <f t="shared" ca="1" si="7"/>
        <v/>
      </c>
      <c r="BF31" s="12">
        <f t="shared" ca="1" si="7"/>
        <v>31</v>
      </c>
      <c r="BG31" s="12" t="str">
        <f t="shared" ca="1" si="7"/>
        <v/>
      </c>
      <c r="BH31" s="12" t="str">
        <f t="shared" ca="1" si="7"/>
        <v/>
      </c>
      <c r="BI31" s="12" t="str">
        <f t="shared" si="7"/>
        <v/>
      </c>
      <c r="BJ31" s="12" t="str">
        <f t="shared" si="7"/>
        <v/>
      </c>
    </row>
    <row r="32" spans="1:62" ht="23.25" customHeight="1">
      <c r="A32" s="1">
        <f ca="1">IF(COUNTIF($D32:$M32," ")=10,"",IF(VLOOKUP(MAX($A$1:A31),$A$1:C31,3,FALSE)=0,"",MAX($A$1:A31)+1))</f>
        <v>32</v>
      </c>
      <c r="B32" s="13" t="str">
        <f>$B28</f>
        <v>Анпилова Н.Н.</v>
      </c>
      <c r="C32" s="2" t="str">
        <f ca="1">IF($B32="","",$S$5)</f>
        <v>Чт 18.06.20</v>
      </c>
      <c r="D32" s="23" t="str">
        <f t="shared" ref="D32:K32" ca="1" si="32">IF($B32&gt;"",IF(ISERROR(SEARCH($B32,T$5))," ",MID(T$5,FIND("%курс ",T$5,FIND($B32,T$5))+6,7)&amp;"
("&amp;MID(T$5,FIND("ауд.",T$5,FIND($B32,T$5))+4,FIND("№",T$5,FIND("ауд.",T$5,FIND($B32,T$5)))-(FIND("ауд.",T$5,FIND($B32,T$5))+4))&amp;")"),"")</f>
        <v xml:space="preserve"> </v>
      </c>
      <c r="E32" s="23" t="str">
        <f t="shared" ca="1" si="32"/>
        <v xml:space="preserve"> </v>
      </c>
      <c r="F32" s="23" t="str">
        <f t="shared" ca="1" si="32"/>
        <v xml:space="preserve"> </v>
      </c>
      <c r="G32" s="23" t="str">
        <f t="shared" ca="1" si="32"/>
        <v xml:space="preserve"> </v>
      </c>
      <c r="H32" s="23" t="str">
        <f t="shared" ca="1" si="32"/>
        <v xml:space="preserve"> </v>
      </c>
      <c r="I32" s="23" t="str">
        <f t="shared" ca="1" si="32"/>
        <v>С -9 -2
(П-)</v>
      </c>
      <c r="J32" s="23" t="str">
        <f t="shared" ca="1" si="32"/>
        <v xml:space="preserve"> </v>
      </c>
      <c r="K32" s="23" t="str">
        <f t="shared" ca="1" si="32"/>
        <v>С -9 -2
(П-)</v>
      </c>
      <c r="L32" s="23"/>
      <c r="M32" s="23"/>
      <c r="N32" s="25"/>
      <c r="R32" s="16"/>
      <c r="S32" s="26"/>
      <c r="AE32" s="20" t="str">
        <f t="shared" ca="1" si="9"/>
        <v/>
      </c>
      <c r="AF32" s="20" t="str">
        <f t="shared" ca="1" si="9"/>
        <v/>
      </c>
      <c r="AG32" s="20" t="str">
        <f t="shared" ca="1" si="9"/>
        <v/>
      </c>
      <c r="AH32" s="20" t="str">
        <f t="shared" ca="1" si="9"/>
        <v/>
      </c>
      <c r="AI32" s="20" t="str">
        <f t="shared" ca="1" si="9"/>
        <v/>
      </c>
      <c r="AJ32" s="20" t="str">
        <f t="shared" ca="1" si="9"/>
        <v>Чт 18.06.20 15.10 П-)</v>
      </c>
      <c r="AK32" s="20" t="str">
        <f t="shared" ca="1" si="9"/>
        <v/>
      </c>
      <c r="AL32" s="20" t="str">
        <f t="shared" ca="1" si="9"/>
        <v>Чт 18.06.20 18.40 П-)</v>
      </c>
      <c r="AM32" s="20" t="str">
        <f t="shared" si="9"/>
        <v/>
      </c>
      <c r="AN32" s="20" t="str">
        <f t="shared" si="9"/>
        <v/>
      </c>
      <c r="AO32" s="11" t="str">
        <f t="shared" ca="1" si="5"/>
        <v>Анпилова</v>
      </c>
      <c r="AP32" s="10" t="str">
        <f t="shared" ca="1" si="6"/>
        <v/>
      </c>
      <c r="AQ32" s="10" t="str">
        <f t="shared" ca="1" si="6"/>
        <v/>
      </c>
      <c r="AR32" s="10" t="str">
        <f t="shared" ca="1" si="6"/>
        <v/>
      </c>
      <c r="AS32" s="10" t="str">
        <f t="shared" ca="1" si="6"/>
        <v/>
      </c>
      <c r="AT32" s="10" t="str">
        <f t="shared" ca="1" si="6"/>
        <v/>
      </c>
      <c r="AU32" s="10" t="str">
        <f t="shared" ca="1" si="6"/>
        <v>Чт 18.06.20 15.10 П-) Анпилова</v>
      </c>
      <c r="AV32" s="10" t="str">
        <f t="shared" ca="1" si="6"/>
        <v/>
      </c>
      <c r="AW32" s="10" t="str">
        <f t="shared" ca="1" si="6"/>
        <v>Чт 18.06.20 18.40 П-) Анпилова</v>
      </c>
      <c r="AX32" s="10" t="str">
        <f t="shared" si="6"/>
        <v/>
      </c>
      <c r="AY32" s="10" t="str">
        <f t="shared" si="6"/>
        <v/>
      </c>
      <c r="BA32" s="12" t="str">
        <f t="shared" ca="1" si="7"/>
        <v/>
      </c>
      <c r="BB32" s="12" t="str">
        <f t="shared" ca="1" si="7"/>
        <v/>
      </c>
      <c r="BC32" s="12" t="str">
        <f t="shared" ca="1" si="7"/>
        <v/>
      </c>
      <c r="BD32" s="12" t="str">
        <f t="shared" ca="1" si="7"/>
        <v/>
      </c>
      <c r="BE32" s="12" t="str">
        <f t="shared" ca="1" si="7"/>
        <v/>
      </c>
      <c r="BF32" s="12">
        <f t="shared" ca="1" si="7"/>
        <v>32</v>
      </c>
      <c r="BG32" s="12" t="str">
        <f t="shared" ca="1" si="7"/>
        <v/>
      </c>
      <c r="BH32" s="12">
        <f t="shared" ca="1" si="7"/>
        <v>32</v>
      </c>
      <c r="BI32" s="12" t="str">
        <f t="shared" si="7"/>
        <v/>
      </c>
      <c r="BJ32" s="12" t="str">
        <f t="shared" si="7"/>
        <v/>
      </c>
    </row>
    <row r="33" spans="1:62" ht="23.25" customHeight="1">
      <c r="A33" s="1">
        <f ca="1">IF(COUNTIF($D33:$M33," ")=10,"",IF(VLOOKUP(MAX($A$1:A32),$A$1:C32,3,FALSE)=0,"",MAX($A$1:A32)+1))</f>
        <v>33</v>
      </c>
      <c r="B33" s="13" t="str">
        <f>$B28</f>
        <v>Анпилова Н.Н.</v>
      </c>
      <c r="C33" s="2" t="str">
        <f ca="1">IF($B33="","",$S$6)</f>
        <v>Пт 19.06.20</v>
      </c>
      <c r="D33" s="23" t="str">
        <f t="shared" ref="D33:K33" ca="1" si="33">IF($B33&gt;"",IF(ISERROR(SEARCH($B33,T$6))," ",MID(T$6,FIND("%курс ",T$6,FIND($B33,T$6))+6,7)&amp;"
("&amp;MID(T$6,FIND("ауд.",T$6,FIND($B33,T$6))+4,FIND("№",T$6,FIND("ауд.",T$6,FIND($B33,T$6)))-(FIND("ауд.",T$6,FIND($B33,T$6))+4))&amp;")"),"")</f>
        <v>С -11-1
(П-)</v>
      </c>
      <c r="E33" s="23" t="str">
        <f t="shared" ca="1" si="33"/>
        <v xml:space="preserve"> </v>
      </c>
      <c r="F33" s="23" t="str">
        <f t="shared" ca="1" si="33"/>
        <v xml:space="preserve"> </v>
      </c>
      <c r="G33" s="23" t="str">
        <f t="shared" ca="1" si="33"/>
        <v xml:space="preserve"> </v>
      </c>
      <c r="H33" s="23" t="str">
        <f t="shared" ca="1" si="33"/>
        <v xml:space="preserve"> </v>
      </c>
      <c r="I33" s="23" t="str">
        <f t="shared" ca="1" si="33"/>
        <v xml:space="preserve"> </v>
      </c>
      <c r="J33" s="23" t="str">
        <f t="shared" ca="1" si="33"/>
        <v xml:space="preserve"> </v>
      </c>
      <c r="K33" s="23" t="str">
        <f t="shared" ca="1" si="33"/>
        <v xml:space="preserve"> </v>
      </c>
      <c r="L33" s="23"/>
      <c r="M33" s="23"/>
      <c r="N33" s="25"/>
      <c r="R33" s="27"/>
      <c r="S33" s="26"/>
      <c r="AE33" s="20" t="str">
        <f t="shared" ca="1" si="9"/>
        <v>Пт 19.06.20  8.00 П-)</v>
      </c>
      <c r="AF33" s="20" t="str">
        <f t="shared" ca="1" si="9"/>
        <v/>
      </c>
      <c r="AG33" s="20" t="str">
        <f t="shared" ca="1" si="9"/>
        <v/>
      </c>
      <c r="AH33" s="20" t="str">
        <f t="shared" ca="1" si="9"/>
        <v/>
      </c>
      <c r="AI33" s="20" t="str">
        <f t="shared" ca="1" si="9"/>
        <v/>
      </c>
      <c r="AJ33" s="20" t="str">
        <f t="shared" ca="1" si="9"/>
        <v/>
      </c>
      <c r="AK33" s="20" t="str">
        <f t="shared" ca="1" si="9"/>
        <v/>
      </c>
      <c r="AL33" s="20" t="str">
        <f t="shared" ca="1" si="9"/>
        <v/>
      </c>
      <c r="AM33" s="20" t="str">
        <f t="shared" si="9"/>
        <v/>
      </c>
      <c r="AN33" s="20" t="str">
        <f t="shared" si="9"/>
        <v/>
      </c>
      <c r="AO33" s="11" t="str">
        <f t="shared" ca="1" si="5"/>
        <v>Анпилова</v>
      </c>
      <c r="AP33" s="10" t="str">
        <f t="shared" ca="1" si="6"/>
        <v>Пт 19.06.20  8.00 П-) Анпилова</v>
      </c>
      <c r="AQ33" s="10" t="str">
        <f t="shared" ca="1" si="6"/>
        <v/>
      </c>
      <c r="AR33" s="10" t="str">
        <f t="shared" ca="1" si="6"/>
        <v/>
      </c>
      <c r="AS33" s="10" t="str">
        <f t="shared" ca="1" si="6"/>
        <v/>
      </c>
      <c r="AT33" s="10" t="str">
        <f t="shared" ca="1" si="6"/>
        <v/>
      </c>
      <c r="AU33" s="10" t="str">
        <f t="shared" ca="1" si="6"/>
        <v/>
      </c>
      <c r="AV33" s="10" t="str">
        <f t="shared" ca="1" si="6"/>
        <v/>
      </c>
      <c r="AW33" s="10" t="str">
        <f t="shared" ca="1" si="6"/>
        <v/>
      </c>
      <c r="AX33" s="10" t="str">
        <f t="shared" si="6"/>
        <v/>
      </c>
      <c r="AY33" s="10" t="str">
        <f t="shared" si="6"/>
        <v/>
      </c>
      <c r="BA33" s="12">
        <f t="shared" ca="1" si="7"/>
        <v>33</v>
      </c>
      <c r="BB33" s="12" t="str">
        <f t="shared" ca="1" si="7"/>
        <v/>
      </c>
      <c r="BC33" s="12" t="str">
        <f t="shared" ca="1" si="7"/>
        <v/>
      </c>
      <c r="BD33" s="12" t="str">
        <f t="shared" ca="1" si="7"/>
        <v/>
      </c>
      <c r="BE33" s="12" t="str">
        <f t="shared" ca="1" si="7"/>
        <v/>
      </c>
      <c r="BF33" s="12" t="str">
        <f t="shared" ca="1" si="7"/>
        <v/>
      </c>
      <c r="BG33" s="12" t="str">
        <f t="shared" ca="1" si="7"/>
        <v/>
      </c>
      <c r="BH33" s="12" t="str">
        <f t="shared" ca="1" si="7"/>
        <v/>
      </c>
      <c r="BI33" s="12" t="str">
        <f t="shared" si="7"/>
        <v/>
      </c>
      <c r="BJ33" s="12" t="str">
        <f t="shared" si="7"/>
        <v/>
      </c>
    </row>
    <row r="34" spans="1:62" ht="23.25" customHeight="1">
      <c r="A34" s="1">
        <f ca="1">IF(COUNTIF($D34:$M34," ")=10,"",IF(VLOOKUP(MAX($A$1:A33),$A$1:C33,3,FALSE)=0,"",MAX($A$1:A33)+1))</f>
        <v>34</v>
      </c>
      <c r="B34" s="13" t="str">
        <f>$B28</f>
        <v>Анпилова Н.Н.</v>
      </c>
      <c r="C34" s="2" t="str">
        <f ca="1">IF($B34="","",$S$7)</f>
        <v>Сб 20.06.20</v>
      </c>
      <c r="D34" s="23" t="str">
        <f t="shared" ref="D34:K34" ca="1" si="34">IF($B34&gt;"",IF(ISERROR(SEARCH($B34,T$7))," ",MID(T$7,FIND("%курс ",T$7,FIND($B34,T$7))+6,7)&amp;"
("&amp;MID(T$7,FIND("ауд.",T$7,FIND($B34,T$7))+4,FIND("№",T$7,FIND("ауд.",T$7,FIND($B34,T$7)))-(FIND("ауд.",T$7,FIND($B34,T$7))+4))&amp;")"),"")</f>
        <v xml:space="preserve"> </v>
      </c>
      <c r="E34" s="23" t="str">
        <f t="shared" ca="1" si="34"/>
        <v xml:space="preserve"> </v>
      </c>
      <c r="F34" s="23" t="str">
        <f t="shared" ca="1" si="34"/>
        <v xml:space="preserve"> </v>
      </c>
      <c r="G34" s="23" t="str">
        <f t="shared" ca="1" si="34"/>
        <v xml:space="preserve"> </v>
      </c>
      <c r="H34" s="23" t="str">
        <f t="shared" ca="1" si="34"/>
        <v xml:space="preserve"> </v>
      </c>
      <c r="I34" s="23" t="str">
        <f t="shared" ca="1" si="34"/>
        <v xml:space="preserve"> </v>
      </c>
      <c r="J34" s="23" t="str">
        <f t="shared" ca="1" si="34"/>
        <v xml:space="preserve"> </v>
      </c>
      <c r="K34" s="23" t="str">
        <f t="shared" ca="1" si="34"/>
        <v xml:space="preserve"> </v>
      </c>
      <c r="L34" s="23"/>
      <c r="M34" s="23"/>
      <c r="N34" s="17"/>
      <c r="R34" s="27"/>
      <c r="S34" s="26"/>
      <c r="AE34" s="20" t="str">
        <f t="shared" ca="1" si="9"/>
        <v/>
      </c>
      <c r="AF34" s="20" t="str">
        <f t="shared" ca="1" si="9"/>
        <v/>
      </c>
      <c r="AG34" s="20" t="str">
        <f t="shared" ca="1" si="9"/>
        <v/>
      </c>
      <c r="AH34" s="20" t="str">
        <f t="shared" ca="1" si="9"/>
        <v/>
      </c>
      <c r="AI34" s="20" t="str">
        <f t="shared" ca="1" si="9"/>
        <v/>
      </c>
      <c r="AJ34" s="20" t="str">
        <f t="shared" ca="1" si="9"/>
        <v/>
      </c>
      <c r="AK34" s="20" t="str">
        <f t="shared" ca="1" si="9"/>
        <v/>
      </c>
      <c r="AL34" s="20" t="str">
        <f t="shared" ca="1" si="9"/>
        <v/>
      </c>
      <c r="AM34" s="20" t="str">
        <f t="shared" si="9"/>
        <v/>
      </c>
      <c r="AN34" s="20" t="str">
        <f t="shared" si="9"/>
        <v/>
      </c>
      <c r="AO34" s="11" t="str">
        <f t="shared" ca="1" si="5"/>
        <v/>
      </c>
      <c r="AP34" s="10" t="str">
        <f t="shared" ca="1" si="6"/>
        <v/>
      </c>
      <c r="AQ34" s="10" t="str">
        <f t="shared" ca="1" si="6"/>
        <v/>
      </c>
      <c r="AR34" s="10" t="str">
        <f t="shared" ca="1" si="6"/>
        <v/>
      </c>
      <c r="AS34" s="10" t="str">
        <f t="shared" ca="1" si="6"/>
        <v/>
      </c>
      <c r="AT34" s="10" t="str">
        <f t="shared" ca="1" si="6"/>
        <v/>
      </c>
      <c r="AU34" s="10" t="str">
        <f t="shared" ca="1" si="6"/>
        <v/>
      </c>
      <c r="AV34" s="10" t="str">
        <f t="shared" ca="1" si="6"/>
        <v/>
      </c>
      <c r="AW34" s="10" t="str">
        <f t="shared" ca="1" si="6"/>
        <v/>
      </c>
      <c r="AX34" s="10" t="str">
        <f t="shared" si="6"/>
        <v/>
      </c>
      <c r="AY34" s="10" t="str">
        <f t="shared" si="6"/>
        <v/>
      </c>
      <c r="BA34" s="12" t="str">
        <f t="shared" ca="1" si="7"/>
        <v/>
      </c>
      <c r="BB34" s="12" t="str">
        <f t="shared" ca="1" si="7"/>
        <v/>
      </c>
      <c r="BC34" s="12" t="str">
        <f t="shared" ca="1" si="7"/>
        <v/>
      </c>
      <c r="BD34" s="12" t="str">
        <f t="shared" ca="1" si="7"/>
        <v/>
      </c>
      <c r="BE34" s="12" t="str">
        <f t="shared" ca="1" si="7"/>
        <v/>
      </c>
      <c r="BF34" s="12" t="str">
        <f t="shared" ca="1" si="7"/>
        <v/>
      </c>
      <c r="BG34" s="12" t="str">
        <f t="shared" ca="1" si="7"/>
        <v/>
      </c>
      <c r="BH34" s="12" t="str">
        <f t="shared" ca="1" si="7"/>
        <v/>
      </c>
      <c r="BI34" s="12" t="str">
        <f t="shared" si="7"/>
        <v/>
      </c>
      <c r="BJ34" s="12" t="str">
        <f t="shared" si="7"/>
        <v/>
      </c>
    </row>
    <row r="35" spans="1:62" ht="23.25" customHeight="1">
      <c r="A35" s="1">
        <f ca="1">IF(COUNTIF($D35:$M35," ")=10,"",IF(VLOOKUP(MAX($A$1:A34),$A$1:C34,3,FALSE)=0,"",MAX($A$1:A34)+1))</f>
        <v>35</v>
      </c>
      <c r="B35" s="13" t="str">
        <f>$B28</f>
        <v>Анпилова Н.Н.</v>
      </c>
      <c r="C35" s="2" t="str">
        <f ca="1">IF($B35="","",$S$8)</f>
        <v>Вс 21.06.20</v>
      </c>
      <c r="D35" s="23" t="str">
        <f t="shared" ref="D35:K35" ca="1" si="35">IF($B35&gt;"",IF(ISERROR(SEARCH($B35,T$8))," ",MID(T$8,FIND("%курс ",T$8,FIND($B35,T$8))+6,7)&amp;"
("&amp;MID(T$8,FIND("ауд.",T$8,FIND($B35,T$8))+4,FIND("№",T$8,FIND("ауд.",T$8,FIND($B35,T$8)))-(FIND("ауд.",T$8,FIND($B35,T$8))+4))&amp;")"),"")</f>
        <v xml:space="preserve"> </v>
      </c>
      <c r="E35" s="23" t="str">
        <f t="shared" ca="1" si="35"/>
        <v xml:space="preserve"> </v>
      </c>
      <c r="F35" s="23" t="str">
        <f t="shared" ca="1" si="35"/>
        <v xml:space="preserve"> </v>
      </c>
      <c r="G35" s="23" t="str">
        <f t="shared" ca="1" si="35"/>
        <v xml:space="preserve"> </v>
      </c>
      <c r="H35" s="23" t="str">
        <f t="shared" ca="1" si="35"/>
        <v xml:space="preserve"> </v>
      </c>
      <c r="I35" s="23" t="str">
        <f t="shared" ca="1" si="35"/>
        <v xml:space="preserve"> </v>
      </c>
      <c r="J35" s="23" t="str">
        <f t="shared" ca="1" si="35"/>
        <v xml:space="preserve"> </v>
      </c>
      <c r="K35" s="23" t="str">
        <f t="shared" ca="1" si="35"/>
        <v xml:space="preserve"> </v>
      </c>
      <c r="L35" s="23"/>
      <c r="M35" s="23"/>
      <c r="N35" s="25"/>
      <c r="R35" s="27"/>
      <c r="S35" s="26"/>
      <c r="AE35" s="20" t="str">
        <f t="shared" ca="1" si="9"/>
        <v/>
      </c>
      <c r="AF35" s="20" t="str">
        <f t="shared" ca="1" si="9"/>
        <v/>
      </c>
      <c r="AG35" s="20" t="str">
        <f t="shared" ca="1" si="9"/>
        <v/>
      </c>
      <c r="AH35" s="20" t="str">
        <f t="shared" ca="1" si="9"/>
        <v/>
      </c>
      <c r="AI35" s="20" t="str">
        <f t="shared" ca="1" si="9"/>
        <v/>
      </c>
      <c r="AJ35" s="20" t="str">
        <f t="shared" ca="1" si="9"/>
        <v/>
      </c>
      <c r="AK35" s="20" t="str">
        <f t="shared" ca="1" si="9"/>
        <v/>
      </c>
      <c r="AL35" s="20" t="str">
        <f t="shared" ca="1" si="9"/>
        <v/>
      </c>
      <c r="AM35" s="20" t="str">
        <f t="shared" si="9"/>
        <v/>
      </c>
      <c r="AN35" s="20" t="str">
        <f t="shared" si="9"/>
        <v/>
      </c>
      <c r="AO35" s="11" t="str">
        <f t="shared" ca="1" si="5"/>
        <v/>
      </c>
      <c r="AP35" s="10" t="str">
        <f t="shared" ca="1" si="6"/>
        <v/>
      </c>
      <c r="AQ35" s="10" t="str">
        <f t="shared" ca="1" si="6"/>
        <v/>
      </c>
      <c r="AR35" s="10" t="str">
        <f t="shared" ca="1" si="6"/>
        <v/>
      </c>
      <c r="AS35" s="10" t="str">
        <f t="shared" ca="1" si="6"/>
        <v/>
      </c>
      <c r="AT35" s="10" t="str">
        <f t="shared" ca="1" si="6"/>
        <v/>
      </c>
      <c r="AU35" s="10" t="str">
        <f t="shared" ca="1" si="6"/>
        <v/>
      </c>
      <c r="AV35" s="10" t="str">
        <f t="shared" ca="1" si="6"/>
        <v/>
      </c>
      <c r="AW35" s="10" t="str">
        <f t="shared" ca="1" si="6"/>
        <v/>
      </c>
      <c r="AX35" s="10" t="str">
        <f t="shared" si="6"/>
        <v/>
      </c>
      <c r="AY35" s="10" t="str">
        <f t="shared" si="6"/>
        <v/>
      </c>
      <c r="BA35" s="12" t="str">
        <f t="shared" ca="1" si="7"/>
        <v/>
      </c>
      <c r="BB35" s="12" t="str">
        <f t="shared" ca="1" si="7"/>
        <v/>
      </c>
      <c r="BC35" s="12" t="str">
        <f t="shared" ca="1" si="7"/>
        <v/>
      </c>
      <c r="BD35" s="12" t="str">
        <f t="shared" ca="1" si="7"/>
        <v/>
      </c>
      <c r="BE35" s="12" t="str">
        <f t="shared" ca="1" si="7"/>
        <v/>
      </c>
      <c r="BF35" s="12" t="str">
        <f t="shared" ca="1" si="7"/>
        <v/>
      </c>
      <c r="BG35" s="12" t="str">
        <f t="shared" ca="1" si="7"/>
        <v/>
      </c>
      <c r="BH35" s="12" t="str">
        <f t="shared" ca="1" si="7"/>
        <v/>
      </c>
      <c r="BI35" s="12" t="str">
        <f t="shared" si="7"/>
        <v/>
      </c>
      <c r="BJ35" s="12" t="str">
        <f t="shared" si="7"/>
        <v/>
      </c>
    </row>
    <row r="36" spans="1:62" ht="23.25" customHeight="1">
      <c r="A36" s="1">
        <f ca="1">IF(COUNTIF($D36:$M36," ")=10,"",IF(VLOOKUP(MAX($A$1:A35),$A$1:C35,3,FALSE)=0,"",MAX($A$1:A35)+1))</f>
        <v>36</v>
      </c>
      <c r="C36" s="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5"/>
      <c r="R36" s="27"/>
      <c r="S36" s="26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11" t="str">
        <f t="shared" si="5"/>
        <v/>
      </c>
      <c r="AP36" s="10" t="str">
        <f t="shared" si="6"/>
        <v/>
      </c>
      <c r="AQ36" s="10" t="str">
        <f t="shared" si="6"/>
        <v/>
      </c>
      <c r="AR36" s="10" t="str">
        <f t="shared" si="6"/>
        <v/>
      </c>
      <c r="AS36" s="10" t="str">
        <f t="shared" si="6"/>
        <v/>
      </c>
      <c r="AT36" s="10" t="str">
        <f t="shared" si="6"/>
        <v/>
      </c>
      <c r="AU36" s="10" t="str">
        <f t="shared" si="6"/>
        <v/>
      </c>
      <c r="AV36" s="10" t="str">
        <f t="shared" si="6"/>
        <v/>
      </c>
      <c r="AW36" s="10" t="str">
        <f t="shared" si="6"/>
        <v/>
      </c>
      <c r="AX36" s="10" t="str">
        <f t="shared" si="6"/>
        <v/>
      </c>
      <c r="AY36" s="10" t="str">
        <f t="shared" si="6"/>
        <v/>
      </c>
      <c r="BA36" s="12" t="str">
        <f t="shared" si="7"/>
        <v/>
      </c>
      <c r="BB36" s="12" t="str">
        <f t="shared" si="7"/>
        <v/>
      </c>
      <c r="BC36" s="12" t="str">
        <f t="shared" si="7"/>
        <v/>
      </c>
      <c r="BD36" s="12" t="str">
        <f t="shared" si="7"/>
        <v/>
      </c>
      <c r="BE36" s="12" t="str">
        <f t="shared" si="7"/>
        <v/>
      </c>
      <c r="BF36" s="12" t="str">
        <f t="shared" si="7"/>
        <v/>
      </c>
      <c r="BG36" s="12" t="str">
        <f t="shared" si="7"/>
        <v/>
      </c>
      <c r="BH36" s="12" t="str">
        <f t="shared" si="7"/>
        <v/>
      </c>
      <c r="BI36" s="12" t="str">
        <f t="shared" si="7"/>
        <v/>
      </c>
      <c r="BJ36" s="12" t="str">
        <f t="shared" si="7"/>
        <v/>
      </c>
    </row>
    <row r="37" spans="1:62" ht="23.25" customHeight="1">
      <c r="A37" s="1">
        <f ca="1">IF(COUNTIF($D38:$M44," ")=70,"",MAX($A$1:A36)+1)</f>
        <v>37</v>
      </c>
      <c r="B37" s="2" t="str">
        <f>IF($C37="","",$C37)</f>
        <v>Антилогова Н.Г.</v>
      </c>
      <c r="C37" s="3" t="str">
        <f>IF(ISERROR(VLOOKUP((ROW()-1)/9+1,'[1]Преподавательский состав'!$A$2:$B$180,2,FALSE)),"",VLOOKUP((ROW()-1)/9+1,'[1]Преподавательский состав'!$A$2:$B$180,2,FALSE))</f>
        <v>Антилогова Н.Г.</v>
      </c>
      <c r="D37" s="3" t="str">
        <f>IF($C37="","",T(" 8.00"))</f>
        <v xml:space="preserve"> 8.00</v>
      </c>
      <c r="E37" s="3" t="str">
        <f>IF($C37="","",T(" 9.40"))</f>
        <v xml:space="preserve"> 9.40</v>
      </c>
      <c r="F37" s="3" t="str">
        <f>IF($C37="","",T("11.50"))</f>
        <v>11.50</v>
      </c>
      <c r="G37" s="4" t="str">
        <f>IF($C37="","",T(""))</f>
        <v/>
      </c>
      <c r="H37" s="4" t="str">
        <f>IF($C37="","",T("13.30"))</f>
        <v>13.30</v>
      </c>
      <c r="I37" s="4" t="str">
        <f>IF($C37="","",T("15.10"))</f>
        <v>15.10</v>
      </c>
      <c r="J37" s="3" t="str">
        <f>IF($C37="","",T("17.00"))</f>
        <v>17.00</v>
      </c>
      <c r="K37" s="3" t="str">
        <f>IF($C37="","",T("18.40"))</f>
        <v>18.40</v>
      </c>
      <c r="L37" s="3"/>
      <c r="M37" s="3"/>
      <c r="N37" s="25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11" t="str">
        <f t="shared" si="5"/>
        <v/>
      </c>
      <c r="AP37" s="10" t="str">
        <f t="shared" si="6"/>
        <v/>
      </c>
      <c r="AQ37" s="10" t="str">
        <f t="shared" si="6"/>
        <v/>
      </c>
      <c r="AR37" s="10" t="str">
        <f t="shared" si="6"/>
        <v/>
      </c>
      <c r="AS37" s="10" t="str">
        <f t="shared" si="6"/>
        <v/>
      </c>
      <c r="AT37" s="10" t="str">
        <f t="shared" si="6"/>
        <v/>
      </c>
      <c r="AU37" s="10" t="str">
        <f t="shared" si="6"/>
        <v/>
      </c>
      <c r="AV37" s="10" t="str">
        <f t="shared" si="6"/>
        <v/>
      </c>
      <c r="AW37" s="10" t="str">
        <f t="shared" si="6"/>
        <v/>
      </c>
      <c r="AX37" s="10" t="str">
        <f t="shared" si="6"/>
        <v/>
      </c>
      <c r="AY37" s="10" t="str">
        <f t="shared" si="6"/>
        <v/>
      </c>
      <c r="BA37" s="12" t="str">
        <f t="shared" si="7"/>
        <v/>
      </c>
      <c r="BB37" s="12" t="str">
        <f t="shared" si="7"/>
        <v/>
      </c>
      <c r="BC37" s="12" t="str">
        <f t="shared" si="7"/>
        <v/>
      </c>
      <c r="BD37" s="12" t="str">
        <f t="shared" si="7"/>
        <v/>
      </c>
      <c r="BE37" s="12" t="str">
        <f t="shared" si="7"/>
        <v/>
      </c>
      <c r="BF37" s="12" t="str">
        <f t="shared" si="7"/>
        <v/>
      </c>
      <c r="BG37" s="12" t="str">
        <f t="shared" si="7"/>
        <v/>
      </c>
      <c r="BH37" s="12" t="str">
        <f t="shared" si="7"/>
        <v/>
      </c>
      <c r="BI37" s="12" t="str">
        <f t="shared" si="7"/>
        <v/>
      </c>
      <c r="BJ37" s="12" t="str">
        <f t="shared" si="7"/>
        <v/>
      </c>
    </row>
    <row r="38" spans="1:62" ht="23.25" customHeight="1">
      <c r="A38" s="1">
        <f ca="1">IF(COUNTIF($D38:$M38," ")=10,"",IF(VLOOKUP(MAX($A$1:A37),$A$1:C37,3,FALSE)=0,"",MAX($A$1:A37)+1))</f>
        <v>38</v>
      </c>
      <c r="B38" s="13" t="str">
        <f>$B37</f>
        <v>Антилогова Н.Г.</v>
      </c>
      <c r="C38" s="2" t="str">
        <f ca="1">IF($B38="","",$S$2)</f>
        <v>Пн 15.06.20</v>
      </c>
      <c r="D38" s="14" t="str">
        <f t="shared" ref="D38:K38" ca="1" si="36">IF($B38&gt;"",IF(ISERROR(SEARCH($B38,T$2))," ",MID(T$2,FIND("%курс ",T$2,FIND($B38,T$2))+6,7)&amp;"
("&amp;MID(T$2,FIND("ауд.",T$2,FIND($B38,T$2))+4,FIND("№",T$2,FIND("ауд.",T$2,FIND($B38,T$2)))-(FIND("ауд.",T$2,FIND($B38,T$2))+4))&amp;")"),"")</f>
        <v xml:space="preserve"> </v>
      </c>
      <c r="E38" s="14" t="str">
        <f t="shared" ca="1" si="36"/>
        <v xml:space="preserve"> </v>
      </c>
      <c r="F38" s="14" t="str">
        <f t="shared" ca="1" si="36"/>
        <v xml:space="preserve"> </v>
      </c>
      <c r="G38" s="14" t="str">
        <f t="shared" ca="1" si="36"/>
        <v xml:space="preserve"> </v>
      </c>
      <c r="H38" s="14" t="str">
        <f t="shared" ca="1" si="36"/>
        <v xml:space="preserve"> </v>
      </c>
      <c r="I38" s="14" t="str">
        <f t="shared" ca="1" si="36"/>
        <v xml:space="preserve"> </v>
      </c>
      <c r="J38" s="14" t="str">
        <f t="shared" ca="1" si="36"/>
        <v xml:space="preserve"> </v>
      </c>
      <c r="K38" s="14" t="str">
        <f t="shared" ca="1" si="36"/>
        <v xml:space="preserve"> </v>
      </c>
      <c r="L38" s="14"/>
      <c r="M38" s="14"/>
      <c r="N38" s="25"/>
      <c r="AE38" s="20" t="str">
        <f t="shared" ca="1" si="9"/>
        <v/>
      </c>
      <c r="AF38" s="20" t="str">
        <f t="shared" ca="1" si="9"/>
        <v/>
      </c>
      <c r="AG38" s="20" t="str">
        <f t="shared" ca="1" si="9"/>
        <v/>
      </c>
      <c r="AH38" s="20" t="str">
        <f t="shared" ca="1" si="9"/>
        <v/>
      </c>
      <c r="AI38" s="20" t="str">
        <f t="shared" ca="1" si="9"/>
        <v/>
      </c>
      <c r="AJ38" s="20" t="str">
        <f t="shared" ca="1" si="9"/>
        <v/>
      </c>
      <c r="AK38" s="20" t="str">
        <f t="shared" ca="1" si="9"/>
        <v/>
      </c>
      <c r="AL38" s="20" t="str">
        <f t="shared" ca="1" si="9"/>
        <v/>
      </c>
      <c r="AM38" s="20" t="str">
        <f t="shared" si="9"/>
        <v/>
      </c>
      <c r="AN38" s="20" t="str">
        <f t="shared" si="9"/>
        <v/>
      </c>
      <c r="AO38" s="11" t="str">
        <f t="shared" ca="1" si="5"/>
        <v/>
      </c>
      <c r="AP38" s="10" t="str">
        <f t="shared" ca="1" si="6"/>
        <v/>
      </c>
      <c r="AQ38" s="10" t="str">
        <f t="shared" ca="1" si="6"/>
        <v/>
      </c>
      <c r="AR38" s="10" t="str">
        <f t="shared" ca="1" si="6"/>
        <v/>
      </c>
      <c r="AS38" s="10" t="str">
        <f t="shared" ca="1" si="6"/>
        <v/>
      </c>
      <c r="AT38" s="10" t="str">
        <f t="shared" ca="1" si="6"/>
        <v/>
      </c>
      <c r="AU38" s="10" t="str">
        <f t="shared" ca="1" si="6"/>
        <v/>
      </c>
      <c r="AV38" s="10" t="str">
        <f t="shared" ca="1" si="6"/>
        <v/>
      </c>
      <c r="AW38" s="10" t="str">
        <f t="shared" ca="1" si="6"/>
        <v/>
      </c>
      <c r="AX38" s="10" t="str">
        <f t="shared" si="6"/>
        <v/>
      </c>
      <c r="AY38" s="10" t="str">
        <f t="shared" si="6"/>
        <v/>
      </c>
      <c r="BA38" s="12" t="str">
        <f t="shared" ca="1" si="7"/>
        <v/>
      </c>
      <c r="BB38" s="12" t="str">
        <f t="shared" ca="1" si="7"/>
        <v/>
      </c>
      <c r="BC38" s="12" t="str">
        <f t="shared" ca="1" si="7"/>
        <v/>
      </c>
      <c r="BD38" s="12" t="str">
        <f t="shared" ca="1" si="7"/>
        <v/>
      </c>
      <c r="BE38" s="12" t="str">
        <f t="shared" ca="1" si="7"/>
        <v/>
      </c>
      <c r="BF38" s="12" t="str">
        <f t="shared" ca="1" si="7"/>
        <v/>
      </c>
      <c r="BG38" s="12" t="str">
        <f t="shared" ca="1" si="7"/>
        <v/>
      </c>
      <c r="BH38" s="12" t="str">
        <f t="shared" ca="1" si="7"/>
        <v/>
      </c>
      <c r="BI38" s="12" t="str">
        <f t="shared" si="7"/>
        <v/>
      </c>
      <c r="BJ38" s="12" t="str">
        <f t="shared" si="7"/>
        <v/>
      </c>
    </row>
    <row r="39" spans="1:62" ht="23.25" customHeight="1">
      <c r="A39" s="1">
        <f ca="1">IF(COUNTIF($D39:$M39," ")=10,"",IF(VLOOKUP(MAX($A$1:A38),$A$1:C38,3,FALSE)=0,"",MAX($A$1:A38)+1))</f>
        <v>39</v>
      </c>
      <c r="B39" s="13" t="str">
        <f>$B37</f>
        <v>Антилогова Н.Г.</v>
      </c>
      <c r="C39" s="2" t="str">
        <f ca="1">IF($B39="","",$S$3)</f>
        <v>Вт 16.06.20</v>
      </c>
      <c r="D39" s="14" t="str">
        <f t="shared" ref="D39:K39" ca="1" si="37">IF($B39&gt;"",IF(ISERROR(SEARCH($B39,T$3))," ",MID(T$3,FIND("%курс ",T$3,FIND($B39,T$3))+6,7)&amp;"
("&amp;MID(T$3,FIND("ауд.",T$3,FIND($B39,T$3))+4,FIND("№",T$3,FIND("ауд.",T$3,FIND($B39,T$3)))-(FIND("ауд.",T$3,FIND($B39,T$3))+4))&amp;")"),"")</f>
        <v xml:space="preserve"> </v>
      </c>
      <c r="E39" s="14" t="str">
        <f t="shared" ca="1" si="37"/>
        <v xml:space="preserve"> </v>
      </c>
      <c r="F39" s="14" t="str">
        <f t="shared" ca="1" si="37"/>
        <v xml:space="preserve"> </v>
      </c>
      <c r="G39" s="14" t="str">
        <f t="shared" ca="1" si="37"/>
        <v xml:space="preserve"> </v>
      </c>
      <c r="H39" s="14" t="str">
        <f t="shared" ca="1" si="37"/>
        <v xml:space="preserve"> </v>
      </c>
      <c r="I39" s="14" t="str">
        <f t="shared" ca="1" si="37"/>
        <v xml:space="preserve"> </v>
      </c>
      <c r="J39" s="14" t="str">
        <f t="shared" ca="1" si="37"/>
        <v xml:space="preserve"> </v>
      </c>
      <c r="K39" s="14" t="str">
        <f t="shared" ca="1" si="37"/>
        <v xml:space="preserve"> </v>
      </c>
      <c r="L39" s="14"/>
      <c r="M39" s="14"/>
      <c r="N39" s="25"/>
      <c r="AE39" s="20" t="str">
        <f t="shared" ca="1" si="9"/>
        <v/>
      </c>
      <c r="AF39" s="20" t="str">
        <f t="shared" ca="1" si="9"/>
        <v/>
      </c>
      <c r="AG39" s="20" t="str">
        <f t="shared" ca="1" si="9"/>
        <v/>
      </c>
      <c r="AH39" s="20" t="str">
        <f t="shared" ca="1" si="9"/>
        <v/>
      </c>
      <c r="AI39" s="20" t="str">
        <f t="shared" ca="1" si="9"/>
        <v/>
      </c>
      <c r="AJ39" s="20" t="str">
        <f t="shared" ca="1" si="9"/>
        <v/>
      </c>
      <c r="AK39" s="20" t="str">
        <f t="shared" ca="1" si="9"/>
        <v/>
      </c>
      <c r="AL39" s="20" t="str">
        <f t="shared" ca="1" si="9"/>
        <v/>
      </c>
      <c r="AM39" s="20" t="str">
        <f t="shared" si="9"/>
        <v/>
      </c>
      <c r="AN39" s="20" t="str">
        <f t="shared" si="9"/>
        <v/>
      </c>
      <c r="AO39" s="11" t="str">
        <f t="shared" ca="1" si="5"/>
        <v/>
      </c>
      <c r="AP39" s="10" t="str">
        <f t="shared" ca="1" si="6"/>
        <v/>
      </c>
      <c r="AQ39" s="10" t="str">
        <f t="shared" ca="1" si="6"/>
        <v/>
      </c>
      <c r="AR39" s="10" t="str">
        <f t="shared" ca="1" si="6"/>
        <v/>
      </c>
      <c r="AS39" s="10" t="str">
        <f t="shared" ca="1" si="6"/>
        <v/>
      </c>
      <c r="AT39" s="10" t="str">
        <f t="shared" ca="1" si="6"/>
        <v/>
      </c>
      <c r="AU39" s="10" t="str">
        <f t="shared" ca="1" si="6"/>
        <v/>
      </c>
      <c r="AV39" s="10" t="str">
        <f t="shared" ca="1" si="6"/>
        <v/>
      </c>
      <c r="AW39" s="10" t="str">
        <f t="shared" ca="1" si="6"/>
        <v/>
      </c>
      <c r="AX39" s="10" t="str">
        <f t="shared" si="6"/>
        <v/>
      </c>
      <c r="AY39" s="10" t="str">
        <f t="shared" si="6"/>
        <v/>
      </c>
      <c r="BA39" s="12" t="str">
        <f t="shared" ca="1" si="7"/>
        <v/>
      </c>
      <c r="BB39" s="12" t="str">
        <f t="shared" ca="1" si="7"/>
        <v/>
      </c>
      <c r="BC39" s="12" t="str">
        <f t="shared" ca="1" si="7"/>
        <v/>
      </c>
      <c r="BD39" s="12" t="str">
        <f t="shared" ca="1" si="7"/>
        <v/>
      </c>
      <c r="BE39" s="12" t="str">
        <f t="shared" ca="1" si="7"/>
        <v/>
      </c>
      <c r="BF39" s="12" t="str">
        <f t="shared" ca="1" si="7"/>
        <v/>
      </c>
      <c r="BG39" s="12" t="str">
        <f t="shared" ca="1" si="7"/>
        <v/>
      </c>
      <c r="BH39" s="12" t="str">
        <f t="shared" ca="1" si="7"/>
        <v/>
      </c>
      <c r="BI39" s="12" t="str">
        <f t="shared" si="7"/>
        <v/>
      </c>
      <c r="BJ39" s="12" t="str">
        <f t="shared" si="7"/>
        <v/>
      </c>
    </row>
    <row r="40" spans="1:62" ht="23.25" customHeight="1">
      <c r="A40" s="1">
        <f ca="1">IF(COUNTIF($D40:$M40," ")=10,"",IF(VLOOKUP(MAX($A$1:A39),$A$1:C39,3,FALSE)=0,"",MAX($A$1:A39)+1))</f>
        <v>40</v>
      </c>
      <c r="B40" s="13" t="str">
        <f>$B37</f>
        <v>Антилогова Н.Г.</v>
      </c>
      <c r="C40" s="2" t="str">
        <f ca="1">IF($B40="","",$S$4)</f>
        <v>Ср 17.06.20</v>
      </c>
      <c r="D40" s="14" t="str">
        <f t="shared" ref="D40:K40" ca="1" si="38">IF($B40&gt;"",IF(ISERROR(SEARCH($B40,T$4))," ",MID(T$4,FIND("%курс ",T$4,FIND($B40,T$4))+6,7)&amp;"
("&amp;MID(T$4,FIND("ауд.",T$4,FIND($B40,T$4))+4,FIND("№",T$4,FIND("ауд.",T$4,FIND($B40,T$4)))-(FIND("ауд.",T$4,FIND($B40,T$4))+4))&amp;")"),"")</f>
        <v xml:space="preserve"> </v>
      </c>
      <c r="E40" s="14" t="str">
        <f t="shared" ca="1" si="38"/>
        <v xml:space="preserve"> </v>
      </c>
      <c r="F40" s="14" t="str">
        <f t="shared" ca="1" si="38"/>
        <v xml:space="preserve"> </v>
      </c>
      <c r="G40" s="14" t="str">
        <f t="shared" ca="1" si="38"/>
        <v xml:space="preserve"> </v>
      </c>
      <c r="H40" s="14" t="str">
        <f t="shared" ca="1" si="38"/>
        <v xml:space="preserve"> </v>
      </c>
      <c r="I40" s="14" t="str">
        <f t="shared" ca="1" si="38"/>
        <v xml:space="preserve"> </v>
      </c>
      <c r="J40" s="14" t="str">
        <f t="shared" ca="1" si="38"/>
        <v xml:space="preserve"> </v>
      </c>
      <c r="K40" s="14" t="str">
        <f t="shared" ca="1" si="38"/>
        <v xml:space="preserve"> </v>
      </c>
      <c r="L40" s="14"/>
      <c r="M40" s="14"/>
      <c r="N40" s="25"/>
      <c r="AE40" s="20" t="str">
        <f t="shared" ca="1" si="9"/>
        <v/>
      </c>
      <c r="AF40" s="20" t="str">
        <f t="shared" ca="1" si="9"/>
        <v/>
      </c>
      <c r="AG40" s="20" t="str">
        <f t="shared" ca="1" si="9"/>
        <v/>
      </c>
      <c r="AH40" s="20" t="str">
        <f t="shared" ca="1" si="9"/>
        <v/>
      </c>
      <c r="AI40" s="20" t="str">
        <f t="shared" ca="1" si="9"/>
        <v/>
      </c>
      <c r="AJ40" s="20" t="str">
        <f t="shared" ca="1" si="9"/>
        <v/>
      </c>
      <c r="AK40" s="20" t="str">
        <f t="shared" ca="1" si="9"/>
        <v/>
      </c>
      <c r="AL40" s="20" t="str">
        <f t="shared" ca="1" si="9"/>
        <v/>
      </c>
      <c r="AM40" s="20" t="str">
        <f t="shared" si="9"/>
        <v/>
      </c>
      <c r="AN40" s="20" t="str">
        <f t="shared" si="9"/>
        <v/>
      </c>
      <c r="AO40" s="11" t="str">
        <f t="shared" ca="1" si="5"/>
        <v/>
      </c>
      <c r="AP40" s="10" t="str">
        <f t="shared" ca="1" si="6"/>
        <v/>
      </c>
      <c r="AQ40" s="10" t="str">
        <f t="shared" ca="1" si="6"/>
        <v/>
      </c>
      <c r="AR40" s="10" t="str">
        <f t="shared" ca="1" si="6"/>
        <v/>
      </c>
      <c r="AS40" s="10" t="str">
        <f t="shared" ca="1" si="6"/>
        <v/>
      </c>
      <c r="AT40" s="10" t="str">
        <f t="shared" ca="1" si="6"/>
        <v/>
      </c>
      <c r="AU40" s="10" t="str">
        <f t="shared" ca="1" si="6"/>
        <v/>
      </c>
      <c r="AV40" s="10" t="str">
        <f t="shared" ca="1" si="6"/>
        <v/>
      </c>
      <c r="AW40" s="10" t="str">
        <f t="shared" ca="1" si="6"/>
        <v/>
      </c>
      <c r="AX40" s="10" t="str">
        <f t="shared" si="6"/>
        <v/>
      </c>
      <c r="AY40" s="10" t="str">
        <f t="shared" si="6"/>
        <v/>
      </c>
      <c r="BA40" s="12" t="str">
        <f t="shared" ca="1" si="7"/>
        <v/>
      </c>
      <c r="BB40" s="12" t="str">
        <f t="shared" ca="1" si="7"/>
        <v/>
      </c>
      <c r="BC40" s="12" t="str">
        <f t="shared" ca="1" si="7"/>
        <v/>
      </c>
      <c r="BD40" s="12" t="str">
        <f t="shared" ca="1" si="7"/>
        <v/>
      </c>
      <c r="BE40" s="12" t="str">
        <f t="shared" ca="1" si="7"/>
        <v/>
      </c>
      <c r="BF40" s="12" t="str">
        <f t="shared" ca="1" si="7"/>
        <v/>
      </c>
      <c r="BG40" s="12" t="str">
        <f t="shared" ca="1" si="7"/>
        <v/>
      </c>
      <c r="BH40" s="12" t="str">
        <f t="shared" ca="1" si="7"/>
        <v/>
      </c>
      <c r="BI40" s="12" t="str">
        <f t="shared" si="7"/>
        <v/>
      </c>
      <c r="BJ40" s="12" t="str">
        <f t="shared" si="7"/>
        <v/>
      </c>
    </row>
    <row r="41" spans="1:62" ht="23.25" customHeight="1">
      <c r="A41" s="1">
        <f ca="1">IF(COUNTIF($D41:$M41," ")=10,"",IF(VLOOKUP(MAX($A$1:A40),$A$1:C40,3,FALSE)=0,"",MAX($A$1:A40)+1))</f>
        <v>41</v>
      </c>
      <c r="B41" s="13" t="str">
        <f>$B37</f>
        <v>Антилогова Н.Г.</v>
      </c>
      <c r="C41" s="2" t="str">
        <f ca="1">IF($B41="","",$S$5)</f>
        <v>Чт 18.06.20</v>
      </c>
      <c r="D41" s="23" t="str">
        <f t="shared" ref="D41:K41" ca="1" si="39">IF($B41&gt;"",IF(ISERROR(SEARCH($B41,T$5))," ",MID(T$5,FIND("%курс ",T$5,FIND($B41,T$5))+6,7)&amp;"
("&amp;MID(T$5,FIND("ауд.",T$5,FIND($B41,T$5))+4,FIND("№",T$5,FIND("ауд.",T$5,FIND($B41,T$5)))-(FIND("ауд.",T$5,FIND($B41,T$5))+4))&amp;")"),"")</f>
        <v xml:space="preserve"> </v>
      </c>
      <c r="E41" s="23" t="str">
        <f t="shared" ca="1" si="39"/>
        <v xml:space="preserve"> </v>
      </c>
      <c r="F41" s="23" t="str">
        <f t="shared" ca="1" si="39"/>
        <v xml:space="preserve"> </v>
      </c>
      <c r="G41" s="23" t="str">
        <f t="shared" ca="1" si="39"/>
        <v xml:space="preserve"> </v>
      </c>
      <c r="H41" s="23" t="str">
        <f t="shared" ca="1" si="39"/>
        <v xml:space="preserve"> </v>
      </c>
      <c r="I41" s="23" t="str">
        <f t="shared" ca="1" si="39"/>
        <v xml:space="preserve"> </v>
      </c>
      <c r="J41" s="23" t="str">
        <f t="shared" ca="1" si="39"/>
        <v xml:space="preserve"> </v>
      </c>
      <c r="K41" s="23" t="str">
        <f t="shared" ca="1" si="39"/>
        <v xml:space="preserve"> </v>
      </c>
      <c r="L41" s="23"/>
      <c r="M41" s="23"/>
      <c r="N41" s="25"/>
      <c r="R41" s="16"/>
      <c r="S41" s="26"/>
      <c r="AE41" s="20" t="str">
        <f t="shared" ca="1" si="9"/>
        <v/>
      </c>
      <c r="AF41" s="20" t="str">
        <f t="shared" ca="1" si="9"/>
        <v/>
      </c>
      <c r="AG41" s="20" t="str">
        <f t="shared" ca="1" si="9"/>
        <v/>
      </c>
      <c r="AH41" s="20" t="str">
        <f t="shared" ca="1" si="9"/>
        <v/>
      </c>
      <c r="AI41" s="20" t="str">
        <f t="shared" ca="1" si="9"/>
        <v/>
      </c>
      <c r="AJ41" s="20" t="str">
        <f t="shared" ca="1" si="9"/>
        <v/>
      </c>
      <c r="AK41" s="20" t="str">
        <f t="shared" ca="1" si="9"/>
        <v/>
      </c>
      <c r="AL41" s="20" t="str">
        <f t="shared" ca="1" si="9"/>
        <v/>
      </c>
      <c r="AM41" s="20" t="str">
        <f t="shared" si="9"/>
        <v/>
      </c>
      <c r="AN41" s="20" t="str">
        <f t="shared" si="9"/>
        <v/>
      </c>
      <c r="AO41" s="11" t="str">
        <f t="shared" ca="1" si="5"/>
        <v/>
      </c>
      <c r="AP41" s="10" t="str">
        <f t="shared" ref="AP41:AY56" ca="1" si="40">IF(AE41="","",CONCATENATE(AE41," ",$AO41))</f>
        <v/>
      </c>
      <c r="AQ41" s="10" t="str">
        <f t="shared" ca="1" si="40"/>
        <v/>
      </c>
      <c r="AR41" s="10" t="str">
        <f t="shared" ca="1" si="40"/>
        <v/>
      </c>
      <c r="AS41" s="10" t="str">
        <f t="shared" ca="1" si="40"/>
        <v/>
      </c>
      <c r="AT41" s="10" t="str">
        <f t="shared" ca="1" si="40"/>
        <v/>
      </c>
      <c r="AU41" s="10" t="str">
        <f t="shared" ca="1" si="40"/>
        <v/>
      </c>
      <c r="AV41" s="10" t="str">
        <f t="shared" ca="1" si="40"/>
        <v/>
      </c>
      <c r="AW41" s="10" t="str">
        <f t="shared" ca="1" si="40"/>
        <v/>
      </c>
      <c r="AX41" s="10" t="str">
        <f t="shared" si="40"/>
        <v/>
      </c>
      <c r="AY41" s="10" t="str">
        <f t="shared" si="40"/>
        <v/>
      </c>
      <c r="BA41" s="12" t="str">
        <f t="shared" ref="BA41:BJ56" ca="1" si="41">IF(AE41="","",ROW())</f>
        <v/>
      </c>
      <c r="BB41" s="12" t="str">
        <f t="shared" ca="1" si="41"/>
        <v/>
      </c>
      <c r="BC41" s="12" t="str">
        <f t="shared" ca="1" si="41"/>
        <v/>
      </c>
      <c r="BD41" s="12" t="str">
        <f t="shared" ca="1" si="41"/>
        <v/>
      </c>
      <c r="BE41" s="12" t="str">
        <f t="shared" ca="1" si="41"/>
        <v/>
      </c>
      <c r="BF41" s="12" t="str">
        <f t="shared" ca="1" si="41"/>
        <v/>
      </c>
      <c r="BG41" s="12" t="str">
        <f t="shared" ca="1" si="41"/>
        <v/>
      </c>
      <c r="BH41" s="12" t="str">
        <f t="shared" ca="1" si="41"/>
        <v/>
      </c>
      <c r="BI41" s="12" t="str">
        <f t="shared" si="41"/>
        <v/>
      </c>
      <c r="BJ41" s="12" t="str">
        <f t="shared" si="41"/>
        <v/>
      </c>
    </row>
    <row r="42" spans="1:62" ht="23.25" customHeight="1">
      <c r="A42" s="1">
        <f ca="1">IF(COUNTIF($D42:$M42," ")=10,"",IF(VLOOKUP(MAX($A$1:A41),$A$1:C41,3,FALSE)=0,"",MAX($A$1:A41)+1))</f>
        <v>42</v>
      </c>
      <c r="B42" s="13" t="str">
        <f>$B37</f>
        <v>Антилогова Н.Г.</v>
      </c>
      <c r="C42" s="2" t="str">
        <f ca="1">IF($B42="","",$S$6)</f>
        <v>Пт 19.06.20</v>
      </c>
      <c r="D42" s="23" t="str">
        <f t="shared" ref="D42:K42" ca="1" si="42">IF($B42&gt;"",IF(ISERROR(SEARCH($B42,T$6))," ",MID(T$6,FIND("%курс ",T$6,FIND($B42,T$6))+6,7)&amp;"
("&amp;MID(T$6,FIND("ауд.",T$6,FIND($B42,T$6))+4,FIND("№",T$6,FIND("ауд.",T$6,FIND($B42,T$6)))-(FIND("ауд.",T$6,FIND($B42,T$6))+4))&amp;")"),"")</f>
        <v xml:space="preserve"> </v>
      </c>
      <c r="E42" s="23" t="str">
        <f t="shared" ca="1" si="42"/>
        <v xml:space="preserve"> </v>
      </c>
      <c r="F42" s="23" t="str">
        <f t="shared" ca="1" si="42"/>
        <v xml:space="preserve"> </v>
      </c>
      <c r="G42" s="23" t="str">
        <f t="shared" ca="1" si="42"/>
        <v xml:space="preserve"> </v>
      </c>
      <c r="H42" s="23" t="str">
        <f t="shared" ca="1" si="42"/>
        <v xml:space="preserve"> </v>
      </c>
      <c r="I42" s="23" t="str">
        <f t="shared" ca="1" si="42"/>
        <v xml:space="preserve"> </v>
      </c>
      <c r="J42" s="23" t="str">
        <f t="shared" ca="1" si="42"/>
        <v xml:space="preserve"> </v>
      </c>
      <c r="K42" s="23" t="str">
        <f t="shared" ca="1" si="42"/>
        <v xml:space="preserve"> </v>
      </c>
      <c r="L42" s="23"/>
      <c r="M42" s="23"/>
      <c r="N42" s="25"/>
      <c r="R42" s="27"/>
      <c r="S42" s="26"/>
      <c r="AE42" s="20" t="str">
        <f t="shared" ca="1" si="9"/>
        <v/>
      </c>
      <c r="AF42" s="20" t="str">
        <f t="shared" ca="1" si="9"/>
        <v/>
      </c>
      <c r="AG42" s="20" t="str">
        <f t="shared" ca="1" si="9"/>
        <v/>
      </c>
      <c r="AH42" s="20" t="str">
        <f t="shared" ca="1" si="9"/>
        <v/>
      </c>
      <c r="AI42" s="20" t="str">
        <f t="shared" ca="1" si="9"/>
        <v/>
      </c>
      <c r="AJ42" s="20" t="str">
        <f t="shared" ca="1" si="9"/>
        <v/>
      </c>
      <c r="AK42" s="20" t="str">
        <f t="shared" ca="1" si="9"/>
        <v/>
      </c>
      <c r="AL42" s="20" t="str">
        <f t="shared" ca="1" si="9"/>
        <v/>
      </c>
      <c r="AM42" s="20" t="str">
        <f t="shared" si="9"/>
        <v/>
      </c>
      <c r="AN42" s="20" t="str">
        <f t="shared" si="9"/>
        <v/>
      </c>
      <c r="AO42" s="11" t="str">
        <f t="shared" ca="1" si="5"/>
        <v/>
      </c>
      <c r="AP42" s="10" t="str">
        <f t="shared" ca="1" si="40"/>
        <v/>
      </c>
      <c r="AQ42" s="10" t="str">
        <f t="shared" ca="1" si="40"/>
        <v/>
      </c>
      <c r="AR42" s="10" t="str">
        <f t="shared" ca="1" si="40"/>
        <v/>
      </c>
      <c r="AS42" s="10" t="str">
        <f t="shared" ca="1" si="40"/>
        <v/>
      </c>
      <c r="AT42" s="10" t="str">
        <f t="shared" ca="1" si="40"/>
        <v/>
      </c>
      <c r="AU42" s="10" t="str">
        <f t="shared" ca="1" si="40"/>
        <v/>
      </c>
      <c r="AV42" s="10" t="str">
        <f t="shared" ca="1" si="40"/>
        <v/>
      </c>
      <c r="AW42" s="10" t="str">
        <f t="shared" ca="1" si="40"/>
        <v/>
      </c>
      <c r="AX42" s="10" t="str">
        <f t="shared" si="40"/>
        <v/>
      </c>
      <c r="AY42" s="10" t="str">
        <f t="shared" si="40"/>
        <v/>
      </c>
      <c r="BA42" s="12" t="str">
        <f t="shared" ca="1" si="41"/>
        <v/>
      </c>
      <c r="BB42" s="12" t="str">
        <f t="shared" ca="1" si="41"/>
        <v/>
      </c>
      <c r="BC42" s="12" t="str">
        <f t="shared" ca="1" si="41"/>
        <v/>
      </c>
      <c r="BD42" s="12" t="str">
        <f t="shared" ca="1" si="41"/>
        <v/>
      </c>
      <c r="BE42" s="12" t="str">
        <f t="shared" ca="1" si="41"/>
        <v/>
      </c>
      <c r="BF42" s="12" t="str">
        <f t="shared" ca="1" si="41"/>
        <v/>
      </c>
      <c r="BG42" s="12" t="str">
        <f t="shared" ca="1" si="41"/>
        <v/>
      </c>
      <c r="BH42" s="12" t="str">
        <f t="shared" ca="1" si="41"/>
        <v/>
      </c>
      <c r="BI42" s="12" t="str">
        <f t="shared" si="41"/>
        <v/>
      </c>
      <c r="BJ42" s="12" t="str">
        <f t="shared" si="41"/>
        <v/>
      </c>
    </row>
    <row r="43" spans="1:62" ht="23.25" customHeight="1">
      <c r="A43" s="1">
        <f ca="1">IF(COUNTIF($D43:$M43," ")=10,"",IF(VLOOKUP(MAX($A$1:A42),$A$1:C42,3,FALSE)=0,"",MAX($A$1:A42)+1))</f>
        <v>43</v>
      </c>
      <c r="B43" s="13" t="str">
        <f>$B37</f>
        <v>Антилогова Н.Г.</v>
      </c>
      <c r="C43" s="2" t="str">
        <f ca="1">IF($B43="","",$S$7)</f>
        <v>Сб 20.06.20</v>
      </c>
      <c r="D43" s="23" t="str">
        <f t="shared" ref="D43:K43" ca="1" si="43">IF($B43&gt;"",IF(ISERROR(SEARCH($B43,T$7))," ",MID(T$7,FIND("%курс ",T$7,FIND($B43,T$7))+6,7)&amp;"
("&amp;MID(T$7,FIND("ауд.",T$7,FIND($B43,T$7))+4,FIND("№",T$7,FIND("ауд.",T$7,FIND($B43,T$7)))-(FIND("ауд.",T$7,FIND($B43,T$7))+4))&amp;")"),"")</f>
        <v xml:space="preserve"> </v>
      </c>
      <c r="E43" s="23" t="str">
        <f t="shared" ca="1" si="43"/>
        <v xml:space="preserve"> </v>
      </c>
      <c r="F43" s="23" t="str">
        <f t="shared" ca="1" si="43"/>
        <v xml:space="preserve"> </v>
      </c>
      <c r="G43" s="23" t="str">
        <f t="shared" ca="1" si="43"/>
        <v xml:space="preserve"> </v>
      </c>
      <c r="H43" s="23" t="str">
        <f t="shared" ca="1" si="43"/>
        <v xml:space="preserve"> </v>
      </c>
      <c r="I43" s="23" t="str">
        <f t="shared" ca="1" si="43"/>
        <v xml:space="preserve"> </v>
      </c>
      <c r="J43" s="23" t="str">
        <f t="shared" ca="1" si="43"/>
        <v xml:space="preserve"> </v>
      </c>
      <c r="K43" s="23" t="str">
        <f t="shared" ca="1" si="43"/>
        <v xml:space="preserve"> </v>
      </c>
      <c r="L43" s="23"/>
      <c r="M43" s="23"/>
      <c r="N43" s="17"/>
      <c r="R43" s="27"/>
      <c r="S43" s="26"/>
      <c r="AE43" s="20" t="str">
        <f t="shared" ca="1" si="9"/>
        <v/>
      </c>
      <c r="AF43" s="20" t="str">
        <f t="shared" ca="1" si="9"/>
        <v/>
      </c>
      <c r="AG43" s="20" t="str">
        <f t="shared" ca="1" si="9"/>
        <v/>
      </c>
      <c r="AH43" s="20" t="str">
        <f t="shared" ca="1" si="9"/>
        <v/>
      </c>
      <c r="AI43" s="20" t="str">
        <f t="shared" ca="1" si="9"/>
        <v/>
      </c>
      <c r="AJ43" s="20" t="str">
        <f t="shared" ca="1" si="9"/>
        <v/>
      </c>
      <c r="AK43" s="20" t="str">
        <f t="shared" ca="1" si="9"/>
        <v/>
      </c>
      <c r="AL43" s="20" t="str">
        <f t="shared" ca="1" si="9"/>
        <v/>
      </c>
      <c r="AM43" s="20" t="str">
        <f t="shared" si="9"/>
        <v/>
      </c>
      <c r="AN43" s="20" t="str">
        <f t="shared" si="9"/>
        <v/>
      </c>
      <c r="AO43" s="11" t="str">
        <f t="shared" ca="1" si="5"/>
        <v/>
      </c>
      <c r="AP43" s="10" t="str">
        <f t="shared" ca="1" si="40"/>
        <v/>
      </c>
      <c r="AQ43" s="10" t="str">
        <f t="shared" ca="1" si="40"/>
        <v/>
      </c>
      <c r="AR43" s="10" t="str">
        <f t="shared" ca="1" si="40"/>
        <v/>
      </c>
      <c r="AS43" s="10" t="str">
        <f t="shared" ca="1" si="40"/>
        <v/>
      </c>
      <c r="AT43" s="10" t="str">
        <f t="shared" ca="1" si="40"/>
        <v/>
      </c>
      <c r="AU43" s="10" t="str">
        <f t="shared" ca="1" si="40"/>
        <v/>
      </c>
      <c r="AV43" s="10" t="str">
        <f t="shared" ca="1" si="40"/>
        <v/>
      </c>
      <c r="AW43" s="10" t="str">
        <f t="shared" ca="1" si="40"/>
        <v/>
      </c>
      <c r="AX43" s="10" t="str">
        <f t="shared" si="40"/>
        <v/>
      </c>
      <c r="AY43" s="10" t="str">
        <f t="shared" si="40"/>
        <v/>
      </c>
      <c r="BA43" s="12" t="str">
        <f t="shared" ca="1" si="41"/>
        <v/>
      </c>
      <c r="BB43" s="12" t="str">
        <f t="shared" ca="1" si="41"/>
        <v/>
      </c>
      <c r="BC43" s="12" t="str">
        <f t="shared" ca="1" si="41"/>
        <v/>
      </c>
      <c r="BD43" s="12" t="str">
        <f t="shared" ca="1" si="41"/>
        <v/>
      </c>
      <c r="BE43" s="12" t="str">
        <f t="shared" ca="1" si="41"/>
        <v/>
      </c>
      <c r="BF43" s="12" t="str">
        <f t="shared" ca="1" si="41"/>
        <v/>
      </c>
      <c r="BG43" s="12" t="str">
        <f t="shared" ca="1" si="41"/>
        <v/>
      </c>
      <c r="BH43" s="12" t="str">
        <f t="shared" ca="1" si="41"/>
        <v/>
      </c>
      <c r="BI43" s="12" t="str">
        <f t="shared" si="41"/>
        <v/>
      </c>
      <c r="BJ43" s="12" t="str">
        <f t="shared" si="41"/>
        <v/>
      </c>
    </row>
    <row r="44" spans="1:62" ht="23.25" customHeight="1">
      <c r="A44" s="1">
        <f ca="1">IF(COUNTIF($D44:$M44," ")=10,"",IF(VLOOKUP(MAX($A$1:A43),$A$1:C43,3,FALSE)=0,"",MAX($A$1:A43)+1))</f>
        <v>44</v>
      </c>
      <c r="B44" s="13" t="str">
        <f>$B37</f>
        <v>Антилогова Н.Г.</v>
      </c>
      <c r="C44" s="2" t="str">
        <f ca="1">IF($B44="","",$S$8)</f>
        <v>Вс 21.06.20</v>
      </c>
      <c r="D44" s="23" t="str">
        <f t="shared" ref="D44:K44" ca="1" si="44">IF($B44&gt;"",IF(ISERROR(SEARCH($B44,T$8))," ",MID(T$8,FIND("%курс ",T$8,FIND($B44,T$8))+6,7)&amp;"
("&amp;MID(T$8,FIND("ауд.",T$8,FIND($B44,T$8))+4,FIND("№",T$8,FIND("ауд.",T$8,FIND($B44,T$8)))-(FIND("ауд.",T$8,FIND($B44,T$8))+4))&amp;")"),"")</f>
        <v xml:space="preserve"> </v>
      </c>
      <c r="E44" s="23" t="str">
        <f t="shared" ca="1" si="44"/>
        <v xml:space="preserve"> </v>
      </c>
      <c r="F44" s="23" t="str">
        <f t="shared" ca="1" si="44"/>
        <v xml:space="preserve"> </v>
      </c>
      <c r="G44" s="23" t="str">
        <f t="shared" ca="1" si="44"/>
        <v xml:space="preserve"> </v>
      </c>
      <c r="H44" s="23" t="str">
        <f t="shared" ca="1" si="44"/>
        <v xml:space="preserve"> </v>
      </c>
      <c r="I44" s="23" t="str">
        <f t="shared" ca="1" si="44"/>
        <v xml:space="preserve"> </v>
      </c>
      <c r="J44" s="23" t="str">
        <f t="shared" ca="1" si="44"/>
        <v xml:space="preserve"> </v>
      </c>
      <c r="K44" s="23" t="str">
        <f t="shared" ca="1" si="44"/>
        <v xml:space="preserve"> </v>
      </c>
      <c r="L44" s="23"/>
      <c r="M44" s="23"/>
      <c r="N44" s="25"/>
      <c r="R44" s="27"/>
      <c r="S44" s="26"/>
      <c r="AE44" s="20" t="str">
        <f t="shared" ca="1" si="9"/>
        <v/>
      </c>
      <c r="AF44" s="20" t="str">
        <f t="shared" ca="1" si="9"/>
        <v/>
      </c>
      <c r="AG44" s="20" t="str">
        <f t="shared" ca="1" si="9"/>
        <v/>
      </c>
      <c r="AH44" s="20" t="str">
        <f t="shared" ca="1" si="9"/>
        <v/>
      </c>
      <c r="AI44" s="20" t="str">
        <f t="shared" ca="1" si="9"/>
        <v/>
      </c>
      <c r="AJ44" s="20" t="str">
        <f t="shared" ca="1" si="9"/>
        <v/>
      </c>
      <c r="AK44" s="20" t="str">
        <f t="shared" ca="1" si="9"/>
        <v/>
      </c>
      <c r="AL44" s="20" t="str">
        <f t="shared" ca="1" si="9"/>
        <v/>
      </c>
      <c r="AM44" s="20" t="str">
        <f t="shared" si="9"/>
        <v/>
      </c>
      <c r="AN44" s="20" t="str">
        <f t="shared" si="9"/>
        <v/>
      </c>
      <c r="AO44" s="11" t="str">
        <f t="shared" ca="1" si="5"/>
        <v/>
      </c>
      <c r="AP44" s="10" t="str">
        <f t="shared" ca="1" si="40"/>
        <v/>
      </c>
      <c r="AQ44" s="10" t="str">
        <f t="shared" ca="1" si="40"/>
        <v/>
      </c>
      <c r="AR44" s="10" t="str">
        <f t="shared" ca="1" si="40"/>
        <v/>
      </c>
      <c r="AS44" s="10" t="str">
        <f t="shared" ca="1" si="40"/>
        <v/>
      </c>
      <c r="AT44" s="10" t="str">
        <f t="shared" ca="1" si="40"/>
        <v/>
      </c>
      <c r="AU44" s="10" t="str">
        <f t="shared" ca="1" si="40"/>
        <v/>
      </c>
      <c r="AV44" s="10" t="str">
        <f t="shared" ca="1" si="40"/>
        <v/>
      </c>
      <c r="AW44" s="10" t="str">
        <f t="shared" ca="1" si="40"/>
        <v/>
      </c>
      <c r="AX44" s="10" t="str">
        <f t="shared" si="40"/>
        <v/>
      </c>
      <c r="AY44" s="10" t="str">
        <f t="shared" si="40"/>
        <v/>
      </c>
      <c r="BA44" s="12" t="str">
        <f t="shared" ca="1" si="41"/>
        <v/>
      </c>
      <c r="BB44" s="12" t="str">
        <f t="shared" ca="1" si="41"/>
        <v/>
      </c>
      <c r="BC44" s="12" t="str">
        <f t="shared" ca="1" si="41"/>
        <v/>
      </c>
      <c r="BD44" s="12" t="str">
        <f t="shared" ca="1" si="41"/>
        <v/>
      </c>
      <c r="BE44" s="12" t="str">
        <f t="shared" ca="1" si="41"/>
        <v/>
      </c>
      <c r="BF44" s="12" t="str">
        <f t="shared" ca="1" si="41"/>
        <v/>
      </c>
      <c r="BG44" s="12" t="str">
        <f t="shared" ca="1" si="41"/>
        <v/>
      </c>
      <c r="BH44" s="12" t="str">
        <f t="shared" ca="1" si="41"/>
        <v/>
      </c>
      <c r="BI44" s="12" t="str">
        <f t="shared" si="41"/>
        <v/>
      </c>
      <c r="BJ44" s="12" t="str">
        <f t="shared" si="41"/>
        <v/>
      </c>
    </row>
    <row r="45" spans="1:62" ht="23.25" customHeight="1">
      <c r="A45" s="1">
        <f ca="1">IF(COUNTIF($D45:$M45," ")=10,"",IF(VLOOKUP(MAX($A$1:A44),$A$1:C44,3,FALSE)=0,"",MAX($A$1:A44)+1))</f>
        <v>45</v>
      </c>
      <c r="C45" s="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5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11" t="str">
        <f t="shared" si="5"/>
        <v/>
      </c>
      <c r="AP45" s="10" t="str">
        <f t="shared" si="40"/>
        <v/>
      </c>
      <c r="AQ45" s="10" t="str">
        <f t="shared" si="40"/>
        <v/>
      </c>
      <c r="AR45" s="10" t="str">
        <f t="shared" si="40"/>
        <v/>
      </c>
      <c r="AS45" s="10" t="str">
        <f t="shared" si="40"/>
        <v/>
      </c>
      <c r="AT45" s="10" t="str">
        <f t="shared" si="40"/>
        <v/>
      </c>
      <c r="AU45" s="10" t="str">
        <f t="shared" si="40"/>
        <v/>
      </c>
      <c r="AV45" s="10" t="str">
        <f t="shared" si="40"/>
        <v/>
      </c>
      <c r="AW45" s="10" t="str">
        <f t="shared" si="40"/>
        <v/>
      </c>
      <c r="AX45" s="10" t="str">
        <f t="shared" si="40"/>
        <v/>
      </c>
      <c r="AY45" s="10" t="str">
        <f t="shared" si="40"/>
        <v/>
      </c>
      <c r="BA45" s="12" t="str">
        <f t="shared" si="41"/>
        <v/>
      </c>
      <c r="BB45" s="12" t="str">
        <f t="shared" si="41"/>
        <v/>
      </c>
      <c r="BC45" s="12" t="str">
        <f t="shared" si="41"/>
        <v/>
      </c>
      <c r="BD45" s="12" t="str">
        <f t="shared" si="41"/>
        <v/>
      </c>
      <c r="BE45" s="12" t="str">
        <f t="shared" si="41"/>
        <v/>
      </c>
      <c r="BF45" s="12" t="str">
        <f t="shared" si="41"/>
        <v/>
      </c>
      <c r="BG45" s="12" t="str">
        <f t="shared" si="41"/>
        <v/>
      </c>
      <c r="BH45" s="12" t="str">
        <f t="shared" si="41"/>
        <v/>
      </c>
      <c r="BI45" s="12" t="str">
        <f t="shared" si="41"/>
        <v/>
      </c>
      <c r="BJ45" s="12" t="str">
        <f t="shared" si="41"/>
        <v/>
      </c>
    </row>
    <row r="46" spans="1:62" ht="23.25" customHeight="1">
      <c r="A46" s="1">
        <f ca="1">IF(COUNTIF($D47:$M53," ")=70,"",MAX($A$1:A45)+1)</f>
        <v>46</v>
      </c>
      <c r="B46" s="2" t="str">
        <f>IF($C46="","",$C46)</f>
        <v>Антоненко Д.В.</v>
      </c>
      <c r="C46" s="3" t="str">
        <f>IF(ISERROR(VLOOKUP((ROW()-1)/9+1,'[1]Преподавательский состав'!$A$2:$B$180,2,FALSE)),"",VLOOKUP((ROW()-1)/9+1,'[1]Преподавательский состав'!$A$2:$B$180,2,FALSE))</f>
        <v>Антоненко Д.В.</v>
      </c>
      <c r="D46" s="3" t="str">
        <f>IF($C46="","",T(" 8.00"))</f>
        <v xml:space="preserve"> 8.00</v>
      </c>
      <c r="E46" s="3" t="str">
        <f>IF($C46="","",T(" 9.40"))</f>
        <v xml:space="preserve"> 9.40</v>
      </c>
      <c r="F46" s="3" t="str">
        <f>IF($C46="","",T("11.50"))</f>
        <v>11.50</v>
      </c>
      <c r="G46" s="4" t="str">
        <f>IF($C46="","",T(""))</f>
        <v/>
      </c>
      <c r="H46" s="4" t="str">
        <f>IF($C46="","",T("13.30"))</f>
        <v>13.30</v>
      </c>
      <c r="I46" s="4" t="str">
        <f>IF($C46="","",T("15.10"))</f>
        <v>15.10</v>
      </c>
      <c r="J46" s="3" t="str">
        <f>IF($C46="","",T("17.00"))</f>
        <v>17.00</v>
      </c>
      <c r="K46" s="3" t="str">
        <f>IF($C46="","",T("18.40"))</f>
        <v>18.40</v>
      </c>
      <c r="L46" s="3"/>
      <c r="M46" s="3"/>
      <c r="N46" s="25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11" t="str">
        <f t="shared" si="5"/>
        <v/>
      </c>
      <c r="AP46" s="10" t="str">
        <f t="shared" si="40"/>
        <v/>
      </c>
      <c r="AQ46" s="10" t="str">
        <f t="shared" si="40"/>
        <v/>
      </c>
      <c r="AR46" s="10" t="str">
        <f t="shared" si="40"/>
        <v/>
      </c>
      <c r="AS46" s="10" t="str">
        <f t="shared" si="40"/>
        <v/>
      </c>
      <c r="AT46" s="10" t="str">
        <f t="shared" si="40"/>
        <v/>
      </c>
      <c r="AU46" s="10" t="str">
        <f t="shared" si="40"/>
        <v/>
      </c>
      <c r="AV46" s="10" t="str">
        <f t="shared" si="40"/>
        <v/>
      </c>
      <c r="AW46" s="10" t="str">
        <f t="shared" si="40"/>
        <v/>
      </c>
      <c r="AX46" s="10" t="str">
        <f t="shared" si="40"/>
        <v/>
      </c>
      <c r="AY46" s="10" t="str">
        <f t="shared" si="40"/>
        <v/>
      </c>
      <c r="BA46" s="12" t="str">
        <f t="shared" si="41"/>
        <v/>
      </c>
      <c r="BB46" s="12" t="str">
        <f t="shared" si="41"/>
        <v/>
      </c>
      <c r="BC46" s="12" t="str">
        <f t="shared" si="41"/>
        <v/>
      </c>
      <c r="BD46" s="12" t="str">
        <f t="shared" si="41"/>
        <v/>
      </c>
      <c r="BE46" s="12" t="str">
        <f t="shared" si="41"/>
        <v/>
      </c>
      <c r="BF46" s="12" t="str">
        <f t="shared" si="41"/>
        <v/>
      </c>
      <c r="BG46" s="12" t="str">
        <f t="shared" si="41"/>
        <v/>
      </c>
      <c r="BH46" s="12" t="str">
        <f t="shared" si="41"/>
        <v/>
      </c>
      <c r="BI46" s="12" t="str">
        <f t="shared" si="41"/>
        <v/>
      </c>
      <c r="BJ46" s="12" t="str">
        <f t="shared" si="41"/>
        <v/>
      </c>
    </row>
    <row r="47" spans="1:62" ht="23.25" customHeight="1">
      <c r="A47" s="1">
        <f ca="1">IF(COUNTIF($D47:$M47," ")=10,"",IF(VLOOKUP(MAX($A$1:A46),$A$1:C46,3,FALSE)=0,"",MAX($A$1:A46)+1))</f>
        <v>47</v>
      </c>
      <c r="B47" s="13" t="str">
        <f>$B46</f>
        <v>Антоненко Д.В.</v>
      </c>
      <c r="C47" s="2" t="str">
        <f ca="1">IF($B47="","",$S$2)</f>
        <v>Пн 15.06.20</v>
      </c>
      <c r="D47" s="14" t="str">
        <f t="shared" ref="D47:K47" ca="1" si="45">IF($B47&gt;"",IF(ISERROR(SEARCH($B47,T$2))," ",MID(T$2,FIND("%курс ",T$2,FIND($B47,T$2))+6,7)&amp;"
("&amp;MID(T$2,FIND("ауд.",T$2,FIND($B47,T$2))+4,FIND("№",T$2,FIND("ауд.",T$2,FIND($B47,T$2)))-(FIND("ауд.",T$2,FIND($B47,T$2))+4))&amp;")"),"")</f>
        <v>П -9 -1
(П-)</v>
      </c>
      <c r="E47" s="14" t="str">
        <f t="shared" ca="1" si="45"/>
        <v>П -11-1
(П-304)</v>
      </c>
      <c r="F47" s="14" t="str">
        <f t="shared" ca="1" si="45"/>
        <v>П -9 -1
(П-)</v>
      </c>
      <c r="G47" s="14" t="str">
        <f t="shared" ca="1" si="45"/>
        <v xml:space="preserve"> </v>
      </c>
      <c r="H47" s="14" t="str">
        <f t="shared" ca="1" si="45"/>
        <v xml:space="preserve"> </v>
      </c>
      <c r="I47" s="14" t="str">
        <f t="shared" ca="1" si="45"/>
        <v xml:space="preserve"> </v>
      </c>
      <c r="J47" s="14" t="str">
        <f t="shared" ca="1" si="45"/>
        <v xml:space="preserve"> </v>
      </c>
      <c r="K47" s="14" t="str">
        <f t="shared" ca="1" si="45"/>
        <v xml:space="preserve"> </v>
      </c>
      <c r="L47" s="14"/>
      <c r="M47" s="14"/>
      <c r="N47" s="25"/>
      <c r="AE47" s="20" t="str">
        <f t="shared" ca="1" si="9"/>
        <v>Пн 15.06.20  8.00 П-)</v>
      </c>
      <c r="AF47" s="20" t="str">
        <f t="shared" ca="1" si="9"/>
        <v>Пн 15.06.20  9.40 П-304</v>
      </c>
      <c r="AG47" s="20" t="str">
        <f t="shared" ca="1" si="9"/>
        <v>Пн 15.06.20 11.50 П-)</v>
      </c>
      <c r="AH47" s="20" t="str">
        <f t="shared" ca="1" si="9"/>
        <v/>
      </c>
      <c r="AI47" s="20" t="str">
        <f t="shared" ca="1" si="9"/>
        <v/>
      </c>
      <c r="AJ47" s="20" t="str">
        <f t="shared" ca="1" si="9"/>
        <v/>
      </c>
      <c r="AK47" s="20" t="str">
        <f t="shared" ca="1" si="9"/>
        <v/>
      </c>
      <c r="AL47" s="20" t="str">
        <f t="shared" ca="1" si="9"/>
        <v/>
      </c>
      <c r="AM47" s="20" t="str">
        <f t="shared" si="9"/>
        <v/>
      </c>
      <c r="AN47" s="20" t="str">
        <f t="shared" si="9"/>
        <v/>
      </c>
      <c r="AO47" s="11" t="str">
        <f t="shared" ca="1" si="5"/>
        <v>Антоненко</v>
      </c>
      <c r="AP47" s="10" t="str">
        <f t="shared" ca="1" si="40"/>
        <v>Пн 15.06.20  8.00 П-) Антоненко</v>
      </c>
      <c r="AQ47" s="10" t="str">
        <f t="shared" ca="1" si="40"/>
        <v>Пн 15.06.20  9.40 П-304 Антоненко</v>
      </c>
      <c r="AR47" s="10" t="str">
        <f t="shared" ca="1" si="40"/>
        <v>Пн 15.06.20 11.50 П-) Антоненко</v>
      </c>
      <c r="AS47" s="10" t="str">
        <f t="shared" ca="1" si="40"/>
        <v/>
      </c>
      <c r="AT47" s="10" t="str">
        <f t="shared" ca="1" si="40"/>
        <v/>
      </c>
      <c r="AU47" s="10" t="str">
        <f t="shared" ca="1" si="40"/>
        <v/>
      </c>
      <c r="AV47" s="10" t="str">
        <f t="shared" ca="1" si="40"/>
        <v/>
      </c>
      <c r="AW47" s="10" t="str">
        <f t="shared" ca="1" si="40"/>
        <v/>
      </c>
      <c r="AX47" s="10" t="str">
        <f t="shared" si="40"/>
        <v/>
      </c>
      <c r="AY47" s="10" t="str">
        <f t="shared" si="40"/>
        <v/>
      </c>
      <c r="BA47" s="12">
        <f t="shared" ca="1" si="41"/>
        <v>47</v>
      </c>
      <c r="BB47" s="12">
        <f t="shared" ca="1" si="41"/>
        <v>47</v>
      </c>
      <c r="BC47" s="12">
        <f t="shared" ca="1" si="41"/>
        <v>47</v>
      </c>
      <c r="BD47" s="12" t="str">
        <f t="shared" ca="1" si="41"/>
        <v/>
      </c>
      <c r="BE47" s="12" t="str">
        <f t="shared" ca="1" si="41"/>
        <v/>
      </c>
      <c r="BF47" s="12" t="str">
        <f t="shared" ca="1" si="41"/>
        <v/>
      </c>
      <c r="BG47" s="12" t="str">
        <f t="shared" ca="1" si="41"/>
        <v/>
      </c>
      <c r="BH47" s="12" t="str">
        <f t="shared" ca="1" si="41"/>
        <v/>
      </c>
      <c r="BI47" s="12" t="str">
        <f t="shared" si="41"/>
        <v/>
      </c>
      <c r="BJ47" s="12" t="str">
        <f t="shared" si="41"/>
        <v/>
      </c>
    </row>
    <row r="48" spans="1:62" ht="23.25" customHeight="1">
      <c r="A48" s="1">
        <f ca="1">IF(COUNTIF($D48:$M48," ")=10,"",IF(VLOOKUP(MAX($A$1:A47),$A$1:C47,3,FALSE)=0,"",MAX($A$1:A47)+1))</f>
        <v>48</v>
      </c>
      <c r="B48" s="13" t="str">
        <f>$B46</f>
        <v>Антоненко Д.В.</v>
      </c>
      <c r="C48" s="2" t="str">
        <f ca="1">IF($B48="","",$S$3)</f>
        <v>Вт 16.06.20</v>
      </c>
      <c r="D48" s="14" t="str">
        <f t="shared" ref="D48:K48" ca="1" si="46">IF($B48&gt;"",IF(ISERROR(SEARCH($B48,T$3))," ",MID(T$3,FIND("%курс ",T$3,FIND($B48,T$3))+6,7)&amp;"
("&amp;MID(T$3,FIND("ауд.",T$3,FIND($B48,T$3))+4,FIND("№",T$3,FIND("ауд.",T$3,FIND($B48,T$3)))-(FIND("ауд.",T$3,FIND($B48,T$3))+4))&amp;")"),"")</f>
        <v xml:space="preserve"> </v>
      </c>
      <c r="E48" s="14" t="str">
        <f t="shared" ca="1" si="46"/>
        <v xml:space="preserve"> </v>
      </c>
      <c r="F48" s="14" t="str">
        <f t="shared" ca="1" si="46"/>
        <v xml:space="preserve"> </v>
      </c>
      <c r="G48" s="14" t="str">
        <f t="shared" ca="1" si="46"/>
        <v xml:space="preserve"> </v>
      </c>
      <c r="H48" s="14" t="str">
        <f t="shared" ca="1" si="46"/>
        <v>П -9 -2
(П-)</v>
      </c>
      <c r="I48" s="14" t="str">
        <f t="shared" ca="1" si="46"/>
        <v>П -9 -2
(П-)</v>
      </c>
      <c r="J48" s="14" t="str">
        <f t="shared" ca="1" si="46"/>
        <v>П -9 -2
(П-)</v>
      </c>
      <c r="K48" s="14" t="str">
        <f t="shared" ca="1" si="46"/>
        <v xml:space="preserve"> </v>
      </c>
      <c r="L48" s="14"/>
      <c r="M48" s="14"/>
      <c r="N48" s="25"/>
      <c r="AE48" s="20" t="str">
        <f t="shared" ca="1" si="9"/>
        <v/>
      </c>
      <c r="AF48" s="20" t="str">
        <f t="shared" ca="1" si="9"/>
        <v/>
      </c>
      <c r="AG48" s="20" t="str">
        <f t="shared" ca="1" si="9"/>
        <v/>
      </c>
      <c r="AH48" s="20" t="str">
        <f t="shared" ca="1" si="9"/>
        <v/>
      </c>
      <c r="AI48" s="20" t="str">
        <f t="shared" ca="1" si="9"/>
        <v>Вт 16.06.20 13.30 П-)</v>
      </c>
      <c r="AJ48" s="20" t="str">
        <f t="shared" ca="1" si="9"/>
        <v>Вт 16.06.20 15.10 П-)</v>
      </c>
      <c r="AK48" s="20" t="str">
        <f t="shared" ca="1" si="9"/>
        <v>Вт 16.06.20 17.00 П-)</v>
      </c>
      <c r="AL48" s="20" t="str">
        <f t="shared" ca="1" si="9"/>
        <v/>
      </c>
      <c r="AM48" s="20" t="str">
        <f t="shared" si="9"/>
        <v/>
      </c>
      <c r="AN48" s="20" t="str">
        <f t="shared" si="9"/>
        <v/>
      </c>
      <c r="AO48" s="11" t="str">
        <f t="shared" ca="1" si="5"/>
        <v>Антоненко</v>
      </c>
      <c r="AP48" s="10" t="str">
        <f t="shared" ca="1" si="40"/>
        <v/>
      </c>
      <c r="AQ48" s="10" t="str">
        <f t="shared" ca="1" si="40"/>
        <v/>
      </c>
      <c r="AR48" s="10" t="str">
        <f t="shared" ca="1" si="40"/>
        <v/>
      </c>
      <c r="AS48" s="10" t="str">
        <f t="shared" ca="1" si="40"/>
        <v/>
      </c>
      <c r="AT48" s="10" t="str">
        <f t="shared" ca="1" si="40"/>
        <v>Вт 16.06.20 13.30 П-) Антоненко</v>
      </c>
      <c r="AU48" s="10" t="str">
        <f t="shared" ca="1" si="40"/>
        <v>Вт 16.06.20 15.10 П-) Антоненко</v>
      </c>
      <c r="AV48" s="10" t="str">
        <f t="shared" ca="1" si="40"/>
        <v>Вт 16.06.20 17.00 П-) Антоненко</v>
      </c>
      <c r="AW48" s="10" t="str">
        <f t="shared" ca="1" si="40"/>
        <v/>
      </c>
      <c r="AX48" s="10" t="str">
        <f t="shared" si="40"/>
        <v/>
      </c>
      <c r="AY48" s="10" t="str">
        <f t="shared" si="40"/>
        <v/>
      </c>
      <c r="BA48" s="12" t="str">
        <f t="shared" ca="1" si="41"/>
        <v/>
      </c>
      <c r="BB48" s="12" t="str">
        <f t="shared" ca="1" si="41"/>
        <v/>
      </c>
      <c r="BC48" s="12" t="str">
        <f t="shared" ca="1" si="41"/>
        <v/>
      </c>
      <c r="BD48" s="12" t="str">
        <f t="shared" ca="1" si="41"/>
        <v/>
      </c>
      <c r="BE48" s="12">
        <f t="shared" ca="1" si="41"/>
        <v>48</v>
      </c>
      <c r="BF48" s="12">
        <f t="shared" ca="1" si="41"/>
        <v>48</v>
      </c>
      <c r="BG48" s="12">
        <f t="shared" ca="1" si="41"/>
        <v>48</v>
      </c>
      <c r="BH48" s="12" t="str">
        <f t="shared" ca="1" si="41"/>
        <v/>
      </c>
      <c r="BI48" s="12" t="str">
        <f t="shared" si="41"/>
        <v/>
      </c>
      <c r="BJ48" s="12" t="str">
        <f t="shared" si="41"/>
        <v/>
      </c>
    </row>
    <row r="49" spans="1:62" ht="23.25" customHeight="1">
      <c r="A49" s="1">
        <f ca="1">IF(COUNTIF($D49:$M49," ")=10,"",IF(VLOOKUP(MAX($A$1:A48),$A$1:C48,3,FALSE)=0,"",MAX($A$1:A48)+1))</f>
        <v>49</v>
      </c>
      <c r="B49" s="13" t="str">
        <f>$B46</f>
        <v>Антоненко Д.В.</v>
      </c>
      <c r="C49" s="2" t="str">
        <f ca="1">IF($B49="","",$S$4)</f>
        <v>Ср 17.06.20</v>
      </c>
      <c r="D49" s="14" t="str">
        <f t="shared" ref="D49:K49" ca="1" si="47">IF($B49&gt;"",IF(ISERROR(SEARCH($B49,T$4))," ",MID(T$4,FIND("%курс ",T$4,FIND($B49,T$4))+6,7)&amp;"
("&amp;MID(T$4,FIND("ауд.",T$4,FIND($B49,T$4))+4,FIND("№",T$4,FIND("ауд.",T$4,FIND($B49,T$4)))-(FIND("ауд.",T$4,FIND($B49,T$4))+4))&amp;")"),"")</f>
        <v xml:space="preserve"> </v>
      </c>
      <c r="E49" s="14" t="str">
        <f t="shared" ca="1" si="47"/>
        <v>ЗИ-9-19
(П-)</v>
      </c>
      <c r="F49" s="14" t="str">
        <f t="shared" ca="1" si="47"/>
        <v xml:space="preserve"> </v>
      </c>
      <c r="G49" s="14" t="str">
        <f t="shared" ca="1" si="47"/>
        <v xml:space="preserve"> </v>
      </c>
      <c r="H49" s="14" t="str">
        <f t="shared" ca="1" si="47"/>
        <v xml:space="preserve"> </v>
      </c>
      <c r="I49" s="14" t="str">
        <f t="shared" ca="1" si="47"/>
        <v>П -9 -2
(П-)</v>
      </c>
      <c r="J49" s="14" t="str">
        <f t="shared" ca="1" si="47"/>
        <v xml:space="preserve"> </v>
      </c>
      <c r="K49" s="14" t="str">
        <f t="shared" ca="1" si="47"/>
        <v xml:space="preserve"> </v>
      </c>
      <c r="L49" s="14"/>
      <c r="M49" s="14"/>
      <c r="N49" s="25"/>
      <c r="AE49" s="20" t="str">
        <f t="shared" ca="1" si="9"/>
        <v/>
      </c>
      <c r="AF49" s="20" t="str">
        <f t="shared" ca="1" si="9"/>
        <v>Ср 17.06.20  9.40 П-)</v>
      </c>
      <c r="AG49" s="20" t="str">
        <f t="shared" ca="1" si="9"/>
        <v/>
      </c>
      <c r="AH49" s="20" t="str">
        <f t="shared" ca="1" si="9"/>
        <v/>
      </c>
      <c r="AI49" s="20" t="str">
        <f t="shared" ca="1" si="9"/>
        <v/>
      </c>
      <c r="AJ49" s="20" t="str">
        <f t="shared" ca="1" si="9"/>
        <v>Ср 17.06.20 15.10 П-)</v>
      </c>
      <c r="AK49" s="20" t="str">
        <f t="shared" ca="1" si="9"/>
        <v/>
      </c>
      <c r="AL49" s="20" t="str">
        <f t="shared" ca="1" si="9"/>
        <v/>
      </c>
      <c r="AM49" s="20" t="str">
        <f t="shared" si="9"/>
        <v/>
      </c>
      <c r="AN49" s="20" t="str">
        <f t="shared" si="9"/>
        <v/>
      </c>
      <c r="AO49" s="11" t="str">
        <f t="shared" ca="1" si="5"/>
        <v>Антоненко</v>
      </c>
      <c r="AP49" s="10" t="str">
        <f t="shared" ca="1" si="40"/>
        <v/>
      </c>
      <c r="AQ49" s="10" t="str">
        <f t="shared" ca="1" si="40"/>
        <v>Ср 17.06.20  9.40 П-) Антоненко</v>
      </c>
      <c r="AR49" s="10" t="str">
        <f t="shared" ca="1" si="40"/>
        <v/>
      </c>
      <c r="AS49" s="10" t="str">
        <f t="shared" ca="1" si="40"/>
        <v/>
      </c>
      <c r="AT49" s="10" t="str">
        <f t="shared" ca="1" si="40"/>
        <v/>
      </c>
      <c r="AU49" s="10" t="str">
        <f t="shared" ca="1" si="40"/>
        <v>Ср 17.06.20 15.10 П-) Антоненко</v>
      </c>
      <c r="AV49" s="10" t="str">
        <f t="shared" ca="1" si="40"/>
        <v/>
      </c>
      <c r="AW49" s="10" t="str">
        <f t="shared" ca="1" si="40"/>
        <v/>
      </c>
      <c r="AX49" s="10" t="str">
        <f t="shared" si="40"/>
        <v/>
      </c>
      <c r="AY49" s="10" t="str">
        <f t="shared" si="40"/>
        <v/>
      </c>
      <c r="BA49" s="12" t="str">
        <f t="shared" ca="1" si="41"/>
        <v/>
      </c>
      <c r="BB49" s="12">
        <f t="shared" ca="1" si="41"/>
        <v>49</v>
      </c>
      <c r="BC49" s="12" t="str">
        <f t="shared" ca="1" si="41"/>
        <v/>
      </c>
      <c r="BD49" s="12" t="str">
        <f t="shared" ca="1" si="41"/>
        <v/>
      </c>
      <c r="BE49" s="12" t="str">
        <f t="shared" ca="1" si="41"/>
        <v/>
      </c>
      <c r="BF49" s="12">
        <f t="shared" ca="1" si="41"/>
        <v>49</v>
      </c>
      <c r="BG49" s="12" t="str">
        <f t="shared" ca="1" si="41"/>
        <v/>
      </c>
      <c r="BH49" s="12" t="str">
        <f t="shared" ca="1" si="41"/>
        <v/>
      </c>
      <c r="BI49" s="12" t="str">
        <f t="shared" si="41"/>
        <v/>
      </c>
      <c r="BJ49" s="12" t="str">
        <f t="shared" si="41"/>
        <v/>
      </c>
    </row>
    <row r="50" spans="1:62" ht="23.25" customHeight="1">
      <c r="A50" s="1">
        <f ca="1">IF(COUNTIF($D50:$M50," ")=10,"",IF(VLOOKUP(MAX($A$1:A49),$A$1:C49,3,FALSE)=0,"",MAX($A$1:A49)+1))</f>
        <v>50</v>
      </c>
      <c r="B50" s="13" t="str">
        <f>$B46</f>
        <v>Антоненко Д.В.</v>
      </c>
      <c r="C50" s="2" t="str">
        <f ca="1">IF($B50="","",$S$5)</f>
        <v>Чт 18.06.20</v>
      </c>
      <c r="D50" s="23" t="str">
        <f t="shared" ref="D50:K50" ca="1" si="48">IF($B50&gt;"",IF(ISERROR(SEARCH($B50,T$5))," ",MID(T$5,FIND("%курс ",T$5,FIND($B50,T$5))+6,7)&amp;"
("&amp;MID(T$5,FIND("ауд.",T$5,FIND($B50,T$5))+4,FIND("№",T$5,FIND("ауд.",T$5,FIND($B50,T$5)))-(FIND("ауд.",T$5,FIND($B50,T$5))+4))&amp;")"),"")</f>
        <v>П -9 -1
(П-)</v>
      </c>
      <c r="E50" s="23" t="str">
        <f t="shared" ca="1" si="48"/>
        <v xml:space="preserve"> </v>
      </c>
      <c r="F50" s="23" t="str">
        <f t="shared" ca="1" si="48"/>
        <v xml:space="preserve"> </v>
      </c>
      <c r="G50" s="23" t="str">
        <f t="shared" ca="1" si="48"/>
        <v xml:space="preserve"> </v>
      </c>
      <c r="H50" s="23" t="str">
        <f t="shared" ca="1" si="48"/>
        <v xml:space="preserve"> </v>
      </c>
      <c r="I50" s="23" t="str">
        <f t="shared" ca="1" si="48"/>
        <v xml:space="preserve"> </v>
      </c>
      <c r="J50" s="23" t="str">
        <f t="shared" ca="1" si="48"/>
        <v xml:space="preserve"> </v>
      </c>
      <c r="K50" s="23" t="str">
        <f t="shared" ca="1" si="48"/>
        <v xml:space="preserve"> </v>
      </c>
      <c r="L50" s="23"/>
      <c r="M50" s="23"/>
      <c r="N50" s="17"/>
      <c r="AE50" s="20" t="str">
        <f t="shared" ca="1" si="9"/>
        <v>Чт 18.06.20  8.00 П-)</v>
      </c>
      <c r="AF50" s="20" t="str">
        <f t="shared" ca="1" si="9"/>
        <v/>
      </c>
      <c r="AG50" s="20" t="str">
        <f t="shared" ref="AG50:AN113" ca="1" si="49">IF(F50=" ","",IF(F50="","",CONCATENATE($C50," ",F$1," ",MID(F50,10,5))))</f>
        <v/>
      </c>
      <c r="AH50" s="20" t="str">
        <f t="shared" ca="1" si="49"/>
        <v/>
      </c>
      <c r="AI50" s="20" t="str">
        <f t="shared" ca="1" si="49"/>
        <v/>
      </c>
      <c r="AJ50" s="20" t="str">
        <f t="shared" ca="1" si="49"/>
        <v/>
      </c>
      <c r="AK50" s="20" t="str">
        <f t="shared" ca="1" si="49"/>
        <v/>
      </c>
      <c r="AL50" s="20" t="str">
        <f t="shared" ca="1" si="49"/>
        <v/>
      </c>
      <c r="AM50" s="20" t="str">
        <f t="shared" si="49"/>
        <v/>
      </c>
      <c r="AN50" s="20" t="str">
        <f t="shared" si="49"/>
        <v/>
      </c>
      <c r="AO50" s="11" t="str">
        <f t="shared" ca="1" si="5"/>
        <v>Антоненко</v>
      </c>
      <c r="AP50" s="10" t="str">
        <f t="shared" ca="1" si="40"/>
        <v>Чт 18.06.20  8.00 П-) Антоненко</v>
      </c>
      <c r="AQ50" s="10" t="str">
        <f t="shared" ca="1" si="40"/>
        <v/>
      </c>
      <c r="AR50" s="10" t="str">
        <f t="shared" ca="1" si="40"/>
        <v/>
      </c>
      <c r="AS50" s="10" t="str">
        <f t="shared" ca="1" si="40"/>
        <v/>
      </c>
      <c r="AT50" s="10" t="str">
        <f t="shared" ca="1" si="40"/>
        <v/>
      </c>
      <c r="AU50" s="10" t="str">
        <f t="shared" ca="1" si="40"/>
        <v/>
      </c>
      <c r="AV50" s="10" t="str">
        <f t="shared" ca="1" si="40"/>
        <v/>
      </c>
      <c r="AW50" s="10" t="str">
        <f t="shared" ca="1" si="40"/>
        <v/>
      </c>
      <c r="AX50" s="10" t="str">
        <f t="shared" si="40"/>
        <v/>
      </c>
      <c r="AY50" s="10" t="str">
        <f t="shared" si="40"/>
        <v/>
      </c>
      <c r="BA50" s="12">
        <f t="shared" ca="1" si="41"/>
        <v>50</v>
      </c>
      <c r="BB50" s="12" t="str">
        <f t="shared" ca="1" si="41"/>
        <v/>
      </c>
      <c r="BC50" s="12" t="str">
        <f t="shared" ca="1" si="41"/>
        <v/>
      </c>
      <c r="BD50" s="12" t="str">
        <f t="shared" ca="1" si="41"/>
        <v/>
      </c>
      <c r="BE50" s="12" t="str">
        <f t="shared" ca="1" si="41"/>
        <v/>
      </c>
      <c r="BF50" s="12" t="str">
        <f t="shared" ca="1" si="41"/>
        <v/>
      </c>
      <c r="BG50" s="12" t="str">
        <f t="shared" ca="1" si="41"/>
        <v/>
      </c>
      <c r="BH50" s="12" t="str">
        <f t="shared" ca="1" si="41"/>
        <v/>
      </c>
      <c r="BI50" s="12" t="str">
        <f t="shared" si="41"/>
        <v/>
      </c>
      <c r="BJ50" s="12" t="str">
        <f t="shared" si="41"/>
        <v/>
      </c>
    </row>
    <row r="51" spans="1:62" ht="23.25" customHeight="1">
      <c r="A51" s="1">
        <f ca="1">IF(COUNTIF($D51:$M51," ")=10,"",IF(VLOOKUP(MAX($A$1:A50),$A$1:C50,3,FALSE)=0,"",MAX($A$1:A50)+1))</f>
        <v>51</v>
      </c>
      <c r="B51" s="13" t="str">
        <f>$B46</f>
        <v>Антоненко Д.В.</v>
      </c>
      <c r="C51" s="2" t="str">
        <f ca="1">IF($B51="","",$S$6)</f>
        <v>Пт 19.06.20</v>
      </c>
      <c r="D51" s="23" t="str">
        <f t="shared" ref="D51:K51" ca="1" si="50">IF($B51&gt;"",IF(ISERROR(SEARCH($B51,T$6))," ",MID(T$6,FIND("%курс ",T$6,FIND($B51,T$6))+6,7)&amp;"
("&amp;MID(T$6,FIND("ауд.",T$6,FIND($B51,T$6))+4,FIND("№",T$6,FIND("ауд.",T$6,FIND($B51,T$6)))-(FIND("ауд.",T$6,FIND($B51,T$6))+4))&amp;")"),"")</f>
        <v xml:space="preserve"> </v>
      </c>
      <c r="E51" s="23" t="str">
        <f t="shared" ca="1" si="50"/>
        <v xml:space="preserve"> </v>
      </c>
      <c r="F51" s="23" t="str">
        <f t="shared" ca="1" si="50"/>
        <v xml:space="preserve"> </v>
      </c>
      <c r="G51" s="23" t="str">
        <f t="shared" ca="1" si="50"/>
        <v xml:space="preserve"> </v>
      </c>
      <c r="H51" s="23" t="str">
        <f t="shared" ca="1" si="50"/>
        <v xml:space="preserve"> </v>
      </c>
      <c r="I51" s="23" t="str">
        <f t="shared" ca="1" si="50"/>
        <v xml:space="preserve"> </v>
      </c>
      <c r="J51" s="23" t="str">
        <f t="shared" ca="1" si="50"/>
        <v xml:space="preserve"> </v>
      </c>
      <c r="K51" s="23" t="str">
        <f t="shared" ca="1" si="50"/>
        <v xml:space="preserve"> </v>
      </c>
      <c r="L51" s="23"/>
      <c r="M51" s="23"/>
      <c r="N51" s="25"/>
      <c r="AE51" s="20" t="str">
        <f t="shared" ref="AE51:AM114" ca="1" si="51">IF(D51=" ","",IF(D51="","",CONCATENATE($C51," ",D$1," ",MID(D51,10,5))))</f>
        <v/>
      </c>
      <c r="AF51" s="20" t="str">
        <f t="shared" ca="1" si="51"/>
        <v/>
      </c>
      <c r="AG51" s="20" t="str">
        <f t="shared" ca="1" si="49"/>
        <v/>
      </c>
      <c r="AH51" s="20" t="str">
        <f t="shared" ca="1" si="49"/>
        <v/>
      </c>
      <c r="AI51" s="20" t="str">
        <f t="shared" ca="1" si="49"/>
        <v/>
      </c>
      <c r="AJ51" s="20" t="str">
        <f t="shared" ca="1" si="49"/>
        <v/>
      </c>
      <c r="AK51" s="20" t="str">
        <f t="shared" ca="1" si="49"/>
        <v/>
      </c>
      <c r="AL51" s="20" t="str">
        <f t="shared" ca="1" si="49"/>
        <v/>
      </c>
      <c r="AM51" s="20" t="str">
        <f t="shared" si="49"/>
        <v/>
      </c>
      <c r="AN51" s="20" t="str">
        <f t="shared" si="49"/>
        <v/>
      </c>
      <c r="AO51" s="11" t="str">
        <f t="shared" ca="1" si="5"/>
        <v/>
      </c>
      <c r="AP51" s="10" t="str">
        <f t="shared" ca="1" si="40"/>
        <v/>
      </c>
      <c r="AQ51" s="10" t="str">
        <f t="shared" ca="1" si="40"/>
        <v/>
      </c>
      <c r="AR51" s="10" t="str">
        <f t="shared" ca="1" si="40"/>
        <v/>
      </c>
      <c r="AS51" s="10" t="str">
        <f t="shared" ca="1" si="40"/>
        <v/>
      </c>
      <c r="AT51" s="10" t="str">
        <f t="shared" ca="1" si="40"/>
        <v/>
      </c>
      <c r="AU51" s="10" t="str">
        <f t="shared" ca="1" si="40"/>
        <v/>
      </c>
      <c r="AV51" s="10" t="str">
        <f t="shared" ca="1" si="40"/>
        <v/>
      </c>
      <c r="AW51" s="10" t="str">
        <f t="shared" ca="1" si="40"/>
        <v/>
      </c>
      <c r="AX51" s="10" t="str">
        <f t="shared" si="40"/>
        <v/>
      </c>
      <c r="AY51" s="10" t="str">
        <f t="shared" si="40"/>
        <v/>
      </c>
      <c r="BA51" s="12" t="str">
        <f t="shared" ca="1" si="41"/>
        <v/>
      </c>
      <c r="BB51" s="12" t="str">
        <f t="shared" ca="1" si="41"/>
        <v/>
      </c>
      <c r="BC51" s="12" t="str">
        <f t="shared" ca="1" si="41"/>
        <v/>
      </c>
      <c r="BD51" s="12" t="str">
        <f t="shared" ca="1" si="41"/>
        <v/>
      </c>
      <c r="BE51" s="12" t="str">
        <f t="shared" ca="1" si="41"/>
        <v/>
      </c>
      <c r="BF51" s="12" t="str">
        <f t="shared" ca="1" si="41"/>
        <v/>
      </c>
      <c r="BG51" s="12" t="str">
        <f t="shared" ca="1" si="41"/>
        <v/>
      </c>
      <c r="BH51" s="12" t="str">
        <f t="shared" ca="1" si="41"/>
        <v/>
      </c>
      <c r="BI51" s="12" t="str">
        <f t="shared" si="41"/>
        <v/>
      </c>
      <c r="BJ51" s="12" t="str">
        <f t="shared" si="41"/>
        <v/>
      </c>
    </row>
    <row r="52" spans="1:62" ht="23.25" customHeight="1">
      <c r="A52" s="1">
        <f ca="1">IF(COUNTIF($D52:$M52," ")=10,"",IF(VLOOKUP(MAX($A$1:A51),$A$1:C51,3,FALSE)=0,"",MAX($A$1:A51)+1))</f>
        <v>52</v>
      </c>
      <c r="B52" s="13" t="str">
        <f>$B46</f>
        <v>Антоненко Д.В.</v>
      </c>
      <c r="C52" s="2" t="str">
        <f ca="1">IF($B52="","",$S$7)</f>
        <v>Сб 20.06.20</v>
      </c>
      <c r="D52" s="23" t="str">
        <f t="shared" ref="D52:K52" ca="1" si="52">IF($B52&gt;"",IF(ISERROR(SEARCH($B52,T$7))," ",MID(T$7,FIND("%курс ",T$7,FIND($B52,T$7))+6,7)&amp;"
("&amp;MID(T$7,FIND("ауд.",T$7,FIND($B52,T$7))+4,FIND("№",T$7,FIND("ауд.",T$7,FIND($B52,T$7)))-(FIND("ауд.",T$7,FIND($B52,T$7))+4))&amp;")"),"")</f>
        <v xml:space="preserve"> </v>
      </c>
      <c r="E52" s="23" t="str">
        <f t="shared" ca="1" si="52"/>
        <v xml:space="preserve"> </v>
      </c>
      <c r="F52" s="23" t="str">
        <f t="shared" ca="1" si="52"/>
        <v xml:space="preserve"> </v>
      </c>
      <c r="G52" s="23" t="str">
        <f t="shared" ca="1" si="52"/>
        <v xml:space="preserve"> </v>
      </c>
      <c r="H52" s="23" t="str">
        <f t="shared" ca="1" si="52"/>
        <v xml:space="preserve"> </v>
      </c>
      <c r="I52" s="23" t="str">
        <f t="shared" ca="1" si="52"/>
        <v xml:space="preserve"> </v>
      </c>
      <c r="J52" s="23" t="str">
        <f t="shared" ca="1" si="52"/>
        <v xml:space="preserve"> </v>
      </c>
      <c r="K52" s="23" t="str">
        <f t="shared" ca="1" si="52"/>
        <v xml:space="preserve"> </v>
      </c>
      <c r="L52" s="23"/>
      <c r="M52" s="23"/>
      <c r="N52" s="25"/>
      <c r="AE52" s="20" t="str">
        <f t="shared" ca="1" si="51"/>
        <v/>
      </c>
      <c r="AF52" s="20" t="str">
        <f t="shared" ca="1" si="51"/>
        <v/>
      </c>
      <c r="AG52" s="20" t="str">
        <f t="shared" ca="1" si="49"/>
        <v/>
      </c>
      <c r="AH52" s="20" t="str">
        <f t="shared" ca="1" si="49"/>
        <v/>
      </c>
      <c r="AI52" s="20" t="str">
        <f t="shared" ca="1" si="49"/>
        <v/>
      </c>
      <c r="AJ52" s="20" t="str">
        <f t="shared" ca="1" si="49"/>
        <v/>
      </c>
      <c r="AK52" s="20" t="str">
        <f t="shared" ca="1" si="49"/>
        <v/>
      </c>
      <c r="AL52" s="20" t="str">
        <f t="shared" ca="1" si="49"/>
        <v/>
      </c>
      <c r="AM52" s="20" t="str">
        <f t="shared" si="49"/>
        <v/>
      </c>
      <c r="AN52" s="20" t="str">
        <f t="shared" si="49"/>
        <v/>
      </c>
      <c r="AO52" s="11" t="str">
        <f t="shared" ca="1" si="5"/>
        <v/>
      </c>
      <c r="AP52" s="10" t="str">
        <f t="shared" ca="1" si="40"/>
        <v/>
      </c>
      <c r="AQ52" s="10" t="str">
        <f t="shared" ca="1" si="40"/>
        <v/>
      </c>
      <c r="AR52" s="10" t="str">
        <f t="shared" ca="1" si="40"/>
        <v/>
      </c>
      <c r="AS52" s="10" t="str">
        <f t="shared" ca="1" si="40"/>
        <v/>
      </c>
      <c r="AT52" s="10" t="str">
        <f t="shared" ca="1" si="40"/>
        <v/>
      </c>
      <c r="AU52" s="10" t="str">
        <f t="shared" ca="1" si="40"/>
        <v/>
      </c>
      <c r="AV52" s="10" t="str">
        <f t="shared" ca="1" si="40"/>
        <v/>
      </c>
      <c r="AW52" s="10" t="str">
        <f t="shared" ca="1" si="40"/>
        <v/>
      </c>
      <c r="AX52" s="10" t="str">
        <f t="shared" si="40"/>
        <v/>
      </c>
      <c r="AY52" s="10" t="str">
        <f t="shared" si="40"/>
        <v/>
      </c>
      <c r="BA52" s="12" t="str">
        <f t="shared" ca="1" si="41"/>
        <v/>
      </c>
      <c r="BB52" s="12" t="str">
        <f t="shared" ca="1" si="41"/>
        <v/>
      </c>
      <c r="BC52" s="12" t="str">
        <f t="shared" ca="1" si="41"/>
        <v/>
      </c>
      <c r="BD52" s="12" t="str">
        <f t="shared" ca="1" si="41"/>
        <v/>
      </c>
      <c r="BE52" s="12" t="str">
        <f t="shared" ca="1" si="41"/>
        <v/>
      </c>
      <c r="BF52" s="12" t="str">
        <f t="shared" ca="1" si="41"/>
        <v/>
      </c>
      <c r="BG52" s="12" t="str">
        <f t="shared" ca="1" si="41"/>
        <v/>
      </c>
      <c r="BH52" s="12" t="str">
        <f t="shared" ca="1" si="41"/>
        <v/>
      </c>
      <c r="BI52" s="12" t="str">
        <f t="shared" si="41"/>
        <v/>
      </c>
      <c r="BJ52" s="12" t="str">
        <f t="shared" si="41"/>
        <v/>
      </c>
    </row>
    <row r="53" spans="1:62" ht="23.25" customHeight="1">
      <c r="A53" s="1">
        <f ca="1">IF(COUNTIF($D53:$M53," ")=10,"",IF(VLOOKUP(MAX($A$1:A52),$A$1:C52,3,FALSE)=0,"",MAX($A$1:A52)+1))</f>
        <v>53</v>
      </c>
      <c r="B53" s="13" t="str">
        <f>$B46</f>
        <v>Антоненко Д.В.</v>
      </c>
      <c r="C53" s="2" t="str">
        <f ca="1">IF($B53="","",$S$8)</f>
        <v>Вс 21.06.20</v>
      </c>
      <c r="D53" s="23" t="str">
        <f t="shared" ref="D53:K53" ca="1" si="53">IF($B53&gt;"",IF(ISERROR(SEARCH($B53,T$8))," ",MID(T$8,FIND("%курс ",T$8,FIND($B53,T$8))+6,7)&amp;"
("&amp;MID(T$8,FIND("ауд.",T$8,FIND($B53,T$8))+4,FIND("№",T$8,FIND("ауд.",T$8,FIND($B53,T$8)))-(FIND("ауд.",T$8,FIND($B53,T$8))+4))&amp;")"),"")</f>
        <v xml:space="preserve"> </v>
      </c>
      <c r="E53" s="23" t="str">
        <f t="shared" ca="1" si="53"/>
        <v xml:space="preserve"> </v>
      </c>
      <c r="F53" s="23" t="str">
        <f t="shared" ca="1" si="53"/>
        <v xml:space="preserve"> </v>
      </c>
      <c r="G53" s="23" t="str">
        <f t="shared" ca="1" si="53"/>
        <v xml:space="preserve"> </v>
      </c>
      <c r="H53" s="23" t="str">
        <f t="shared" ca="1" si="53"/>
        <v xml:space="preserve"> </v>
      </c>
      <c r="I53" s="23" t="str">
        <f t="shared" ca="1" si="53"/>
        <v xml:space="preserve"> </v>
      </c>
      <c r="J53" s="23" t="str">
        <f t="shared" ca="1" si="53"/>
        <v xml:space="preserve"> </v>
      </c>
      <c r="K53" s="23" t="str">
        <f t="shared" ca="1" si="53"/>
        <v xml:space="preserve"> </v>
      </c>
      <c r="L53" s="23"/>
      <c r="M53" s="23"/>
      <c r="N53" s="25"/>
      <c r="AE53" s="20" t="str">
        <f t="shared" ca="1" si="51"/>
        <v/>
      </c>
      <c r="AF53" s="20" t="str">
        <f t="shared" ca="1" si="51"/>
        <v/>
      </c>
      <c r="AG53" s="20" t="str">
        <f t="shared" ca="1" si="49"/>
        <v/>
      </c>
      <c r="AH53" s="20" t="str">
        <f t="shared" ca="1" si="49"/>
        <v/>
      </c>
      <c r="AI53" s="20" t="str">
        <f t="shared" ca="1" si="49"/>
        <v/>
      </c>
      <c r="AJ53" s="20" t="str">
        <f t="shared" ca="1" si="49"/>
        <v/>
      </c>
      <c r="AK53" s="20" t="str">
        <f t="shared" ca="1" si="49"/>
        <v/>
      </c>
      <c r="AL53" s="20" t="str">
        <f t="shared" ca="1" si="49"/>
        <v/>
      </c>
      <c r="AM53" s="20" t="str">
        <f t="shared" si="49"/>
        <v/>
      </c>
      <c r="AN53" s="20" t="str">
        <f t="shared" si="49"/>
        <v/>
      </c>
      <c r="AO53" s="11" t="str">
        <f t="shared" ca="1" si="5"/>
        <v/>
      </c>
      <c r="AP53" s="10" t="str">
        <f t="shared" ca="1" si="40"/>
        <v/>
      </c>
      <c r="AQ53" s="10" t="str">
        <f t="shared" ca="1" si="40"/>
        <v/>
      </c>
      <c r="AR53" s="10" t="str">
        <f t="shared" ca="1" si="40"/>
        <v/>
      </c>
      <c r="AS53" s="10" t="str">
        <f t="shared" ca="1" si="40"/>
        <v/>
      </c>
      <c r="AT53" s="10" t="str">
        <f t="shared" ca="1" si="40"/>
        <v/>
      </c>
      <c r="AU53" s="10" t="str">
        <f t="shared" ca="1" si="40"/>
        <v/>
      </c>
      <c r="AV53" s="10" t="str">
        <f t="shared" ca="1" si="40"/>
        <v/>
      </c>
      <c r="AW53" s="10" t="str">
        <f t="shared" ca="1" si="40"/>
        <v/>
      </c>
      <c r="AX53" s="10" t="str">
        <f t="shared" si="40"/>
        <v/>
      </c>
      <c r="AY53" s="10" t="str">
        <f t="shared" si="40"/>
        <v/>
      </c>
      <c r="BA53" s="12" t="str">
        <f t="shared" ca="1" si="41"/>
        <v/>
      </c>
      <c r="BB53" s="12" t="str">
        <f t="shared" ca="1" si="41"/>
        <v/>
      </c>
      <c r="BC53" s="12" t="str">
        <f t="shared" ca="1" si="41"/>
        <v/>
      </c>
      <c r="BD53" s="12" t="str">
        <f t="shared" ca="1" si="41"/>
        <v/>
      </c>
      <c r="BE53" s="12" t="str">
        <f t="shared" ca="1" si="41"/>
        <v/>
      </c>
      <c r="BF53" s="12" t="str">
        <f t="shared" ca="1" si="41"/>
        <v/>
      </c>
      <c r="BG53" s="12" t="str">
        <f t="shared" ca="1" si="41"/>
        <v/>
      </c>
      <c r="BH53" s="12" t="str">
        <f t="shared" ca="1" si="41"/>
        <v/>
      </c>
      <c r="BI53" s="12" t="str">
        <f t="shared" si="41"/>
        <v/>
      </c>
      <c r="BJ53" s="12" t="str">
        <f t="shared" si="41"/>
        <v/>
      </c>
    </row>
    <row r="54" spans="1:62" ht="23.25" customHeight="1">
      <c r="A54" s="1">
        <f ca="1">IF(COUNTIF($D54:$M54," ")=10,"",IF(VLOOKUP(MAX($A$1:A53),$A$1:C53,3,FALSE)=0,"",MAX($A$1:A53)+1))</f>
        <v>54</v>
      </c>
      <c r="C54" s="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5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11" t="str">
        <f t="shared" si="5"/>
        <v/>
      </c>
      <c r="AP54" s="10" t="str">
        <f t="shared" si="40"/>
        <v/>
      </c>
      <c r="AQ54" s="10" t="str">
        <f t="shared" si="40"/>
        <v/>
      </c>
      <c r="AR54" s="10" t="str">
        <f t="shared" si="40"/>
        <v/>
      </c>
      <c r="AS54" s="10" t="str">
        <f t="shared" si="40"/>
        <v/>
      </c>
      <c r="AT54" s="10" t="str">
        <f t="shared" si="40"/>
        <v/>
      </c>
      <c r="AU54" s="10" t="str">
        <f t="shared" si="40"/>
        <v/>
      </c>
      <c r="AV54" s="10" t="str">
        <f t="shared" si="40"/>
        <v/>
      </c>
      <c r="AW54" s="10" t="str">
        <f t="shared" si="40"/>
        <v/>
      </c>
      <c r="AX54" s="10" t="str">
        <f t="shared" si="40"/>
        <v/>
      </c>
      <c r="AY54" s="10" t="str">
        <f t="shared" si="40"/>
        <v/>
      </c>
      <c r="BA54" s="12" t="str">
        <f t="shared" si="41"/>
        <v/>
      </c>
      <c r="BB54" s="12" t="str">
        <f t="shared" si="41"/>
        <v/>
      </c>
      <c r="BC54" s="12" t="str">
        <f t="shared" si="41"/>
        <v/>
      </c>
      <c r="BD54" s="12" t="str">
        <f t="shared" si="41"/>
        <v/>
      </c>
      <c r="BE54" s="12" t="str">
        <f t="shared" si="41"/>
        <v/>
      </c>
      <c r="BF54" s="12" t="str">
        <f t="shared" si="41"/>
        <v/>
      </c>
      <c r="BG54" s="12" t="str">
        <f t="shared" si="41"/>
        <v/>
      </c>
      <c r="BH54" s="12" t="str">
        <f t="shared" si="41"/>
        <v/>
      </c>
      <c r="BI54" s="12" t="str">
        <f t="shared" si="41"/>
        <v/>
      </c>
      <c r="BJ54" s="12" t="str">
        <f t="shared" si="41"/>
        <v/>
      </c>
    </row>
    <row r="55" spans="1:62" ht="23.25" customHeight="1">
      <c r="A55" s="1">
        <f ca="1">IF(COUNTIF($D56:$M62," ")=70,"",MAX($A$1:A54)+1)</f>
        <v>55</v>
      </c>
      <c r="B55" s="2" t="str">
        <f>IF($C55="","",$C55)</f>
        <v>Арндт И.В.</v>
      </c>
      <c r="C55" s="3" t="str">
        <f>IF(ISERROR(VLOOKUP((ROW()-1)/9+1,'[1]Преподавательский состав'!$A$2:$B$180,2,FALSE)),"",VLOOKUP((ROW()-1)/9+1,'[1]Преподавательский состав'!$A$2:$B$180,2,FALSE))</f>
        <v>Арндт И.В.</v>
      </c>
      <c r="D55" s="3" t="str">
        <f>IF($C55="","",T(" 8.00"))</f>
        <v xml:space="preserve"> 8.00</v>
      </c>
      <c r="E55" s="3" t="str">
        <f>IF($C55="","",T(" 9.40"))</f>
        <v xml:space="preserve"> 9.40</v>
      </c>
      <c r="F55" s="3" t="str">
        <f>IF($C55="","",T("11.50"))</f>
        <v>11.50</v>
      </c>
      <c r="G55" s="4" t="str">
        <f>IF($C55="","",T(""))</f>
        <v/>
      </c>
      <c r="H55" s="4" t="str">
        <f>IF($C55="","",T("13.30"))</f>
        <v>13.30</v>
      </c>
      <c r="I55" s="4" t="str">
        <f>IF($C55="","",T("15.10"))</f>
        <v>15.10</v>
      </c>
      <c r="J55" s="3" t="str">
        <f>IF($C55="","",T("17.00"))</f>
        <v>17.00</v>
      </c>
      <c r="K55" s="3" t="str">
        <f>IF($C55="","",T("18.40"))</f>
        <v>18.40</v>
      </c>
      <c r="L55" s="3"/>
      <c r="M55" s="3"/>
      <c r="N55" s="25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11" t="str">
        <f t="shared" si="5"/>
        <v/>
      </c>
      <c r="AP55" s="10" t="str">
        <f t="shared" si="40"/>
        <v/>
      </c>
      <c r="AQ55" s="10" t="str">
        <f t="shared" si="40"/>
        <v/>
      </c>
      <c r="AR55" s="10" t="str">
        <f t="shared" si="40"/>
        <v/>
      </c>
      <c r="AS55" s="10" t="str">
        <f t="shared" si="40"/>
        <v/>
      </c>
      <c r="AT55" s="10" t="str">
        <f t="shared" si="40"/>
        <v/>
      </c>
      <c r="AU55" s="10" t="str">
        <f t="shared" si="40"/>
        <v/>
      </c>
      <c r="AV55" s="10" t="str">
        <f t="shared" si="40"/>
        <v/>
      </c>
      <c r="AW55" s="10" t="str">
        <f t="shared" si="40"/>
        <v/>
      </c>
      <c r="AX55" s="10" t="str">
        <f t="shared" si="40"/>
        <v/>
      </c>
      <c r="AY55" s="10" t="str">
        <f t="shared" si="40"/>
        <v/>
      </c>
      <c r="BA55" s="12" t="str">
        <f t="shared" si="41"/>
        <v/>
      </c>
      <c r="BB55" s="12" t="str">
        <f t="shared" si="41"/>
        <v/>
      </c>
      <c r="BC55" s="12" t="str">
        <f t="shared" si="41"/>
        <v/>
      </c>
      <c r="BD55" s="12" t="str">
        <f t="shared" si="41"/>
        <v/>
      </c>
      <c r="BE55" s="12" t="str">
        <f t="shared" si="41"/>
        <v/>
      </c>
      <c r="BF55" s="12" t="str">
        <f t="shared" si="41"/>
        <v/>
      </c>
      <c r="BG55" s="12" t="str">
        <f t="shared" si="41"/>
        <v/>
      </c>
      <c r="BH55" s="12" t="str">
        <f t="shared" si="41"/>
        <v/>
      </c>
      <c r="BI55" s="12" t="str">
        <f t="shared" si="41"/>
        <v/>
      </c>
      <c r="BJ55" s="12" t="str">
        <f t="shared" si="41"/>
        <v/>
      </c>
    </row>
    <row r="56" spans="1:62" ht="23.25" customHeight="1">
      <c r="A56" s="1">
        <f ca="1">IF(COUNTIF($D56:$M56," ")=10,"",IF(VLOOKUP(MAX($A$1:A55),$A$1:C55,3,FALSE)=0,"",MAX($A$1:A55)+1))</f>
        <v>56</v>
      </c>
      <c r="B56" s="13" t="str">
        <f>$B55</f>
        <v>Арндт И.В.</v>
      </c>
      <c r="C56" s="2" t="str">
        <f ca="1">IF($B56="","",$S$2)</f>
        <v>Пн 15.06.20</v>
      </c>
      <c r="D56" s="14" t="str">
        <f t="shared" ref="D56:K56" ca="1" si="54">IF($B56&gt;"",IF(ISERROR(SEARCH($B56,T$2))," ",MID(T$2,FIND("%курс ",T$2,FIND($B56,T$2))+6,7)&amp;"
("&amp;MID(T$2,FIND("ауд.",T$2,FIND($B56,T$2))+4,FIND("№",T$2,FIND("ауд.",T$2,FIND($B56,T$2)))-(FIND("ауд.",T$2,FIND($B56,T$2))+4))&amp;")"),"")</f>
        <v>СА-11-1
(П-)</v>
      </c>
      <c r="E56" s="14" t="str">
        <f t="shared" ca="1" si="54"/>
        <v>СА-11-1
(П-)</v>
      </c>
      <c r="F56" s="14" t="str">
        <f t="shared" ca="1" si="54"/>
        <v xml:space="preserve"> </v>
      </c>
      <c r="G56" s="14" t="str">
        <f t="shared" ca="1" si="54"/>
        <v xml:space="preserve"> </v>
      </c>
      <c r="H56" s="14" t="str">
        <f t="shared" ca="1" si="54"/>
        <v xml:space="preserve"> </v>
      </c>
      <c r="I56" s="14" t="str">
        <f t="shared" ca="1" si="54"/>
        <v xml:space="preserve"> </v>
      </c>
      <c r="J56" s="14" t="str">
        <f t="shared" ca="1" si="54"/>
        <v xml:space="preserve"> </v>
      </c>
      <c r="K56" s="14" t="str">
        <f t="shared" ca="1" si="54"/>
        <v xml:space="preserve"> </v>
      </c>
      <c r="L56" s="14"/>
      <c r="M56" s="14"/>
      <c r="N56" s="25"/>
      <c r="AE56" s="20" t="str">
        <f t="shared" ca="1" si="51"/>
        <v>Пн 15.06.20  8.00 П-)</v>
      </c>
      <c r="AF56" s="20" t="str">
        <f t="shared" ca="1" si="51"/>
        <v>Пн 15.06.20  9.40 П-)</v>
      </c>
      <c r="AG56" s="20" t="str">
        <f t="shared" ca="1" si="49"/>
        <v/>
      </c>
      <c r="AH56" s="20" t="str">
        <f t="shared" ca="1" si="49"/>
        <v/>
      </c>
      <c r="AI56" s="20" t="str">
        <f t="shared" ca="1" si="49"/>
        <v/>
      </c>
      <c r="AJ56" s="20" t="str">
        <f t="shared" ca="1" si="49"/>
        <v/>
      </c>
      <c r="AK56" s="20" t="str">
        <f t="shared" ca="1" si="49"/>
        <v/>
      </c>
      <c r="AL56" s="20" t="str">
        <f t="shared" ca="1" si="49"/>
        <v/>
      </c>
      <c r="AM56" s="20" t="str">
        <f t="shared" si="49"/>
        <v/>
      </c>
      <c r="AN56" s="20" t="str">
        <f t="shared" si="49"/>
        <v/>
      </c>
      <c r="AO56" s="11" t="str">
        <f t="shared" ca="1" si="5"/>
        <v>Арндт</v>
      </c>
      <c r="AP56" s="10" t="str">
        <f t="shared" ca="1" si="40"/>
        <v>Пн 15.06.20  8.00 П-) Арндт</v>
      </c>
      <c r="AQ56" s="10" t="str">
        <f t="shared" ca="1" si="40"/>
        <v>Пн 15.06.20  9.40 П-) Арндт</v>
      </c>
      <c r="AR56" s="10" t="str">
        <f t="shared" ca="1" si="40"/>
        <v/>
      </c>
      <c r="AS56" s="10" t="str">
        <f t="shared" ca="1" si="40"/>
        <v/>
      </c>
      <c r="AT56" s="10" t="str">
        <f t="shared" ca="1" si="40"/>
        <v/>
      </c>
      <c r="AU56" s="10" t="str">
        <f t="shared" ca="1" si="40"/>
        <v/>
      </c>
      <c r="AV56" s="10" t="str">
        <f t="shared" ca="1" si="40"/>
        <v/>
      </c>
      <c r="AW56" s="10" t="str">
        <f t="shared" ca="1" si="40"/>
        <v/>
      </c>
      <c r="AX56" s="10" t="str">
        <f t="shared" si="40"/>
        <v/>
      </c>
      <c r="AY56" s="10" t="str">
        <f t="shared" si="40"/>
        <v/>
      </c>
      <c r="BA56" s="12">
        <f t="shared" ca="1" si="41"/>
        <v>56</v>
      </c>
      <c r="BB56" s="12">
        <f t="shared" ca="1" si="41"/>
        <v>56</v>
      </c>
      <c r="BC56" s="12" t="str">
        <f t="shared" ca="1" si="41"/>
        <v/>
      </c>
      <c r="BD56" s="12" t="str">
        <f t="shared" ca="1" si="41"/>
        <v/>
      </c>
      <c r="BE56" s="12" t="str">
        <f t="shared" ca="1" si="41"/>
        <v/>
      </c>
      <c r="BF56" s="12" t="str">
        <f t="shared" ca="1" si="41"/>
        <v/>
      </c>
      <c r="BG56" s="12" t="str">
        <f t="shared" ca="1" si="41"/>
        <v/>
      </c>
      <c r="BH56" s="12" t="str">
        <f t="shared" ca="1" si="41"/>
        <v/>
      </c>
      <c r="BI56" s="12" t="str">
        <f t="shared" si="41"/>
        <v/>
      </c>
      <c r="BJ56" s="12" t="str">
        <f t="shared" si="41"/>
        <v/>
      </c>
    </row>
    <row r="57" spans="1:62" ht="23.25" customHeight="1">
      <c r="A57" s="1">
        <f ca="1">IF(COUNTIF($D57:$M57," ")=10,"",IF(VLOOKUP(MAX($A$1:A56),$A$1:C56,3,FALSE)=0,"",MAX($A$1:A56)+1))</f>
        <v>57</v>
      </c>
      <c r="B57" s="13" t="str">
        <f>$B55</f>
        <v>Арндт И.В.</v>
      </c>
      <c r="C57" s="2" t="str">
        <f ca="1">IF($B57="","",$S$3)</f>
        <v>Вт 16.06.20</v>
      </c>
      <c r="D57" s="14" t="str">
        <f t="shared" ref="D57:K57" ca="1" si="55">IF($B57&gt;"",IF(ISERROR(SEARCH($B57,T$3))," ",MID(T$3,FIND("%курс ",T$3,FIND($B57,T$3))+6,7)&amp;"
("&amp;MID(T$3,FIND("ауд.",T$3,FIND($B57,T$3))+4,FIND("№",T$3,FIND("ауд.",T$3,FIND($B57,T$3)))-(FIND("ауд.",T$3,FIND($B57,T$3))+4))&amp;")"),"")</f>
        <v xml:space="preserve"> </v>
      </c>
      <c r="E57" s="14" t="str">
        <f t="shared" ca="1" si="55"/>
        <v xml:space="preserve"> </v>
      </c>
      <c r="F57" s="14" t="str">
        <f t="shared" ca="1" si="55"/>
        <v xml:space="preserve"> </v>
      </c>
      <c r="G57" s="14" t="str">
        <f t="shared" ca="1" si="55"/>
        <v xml:space="preserve"> </v>
      </c>
      <c r="H57" s="14" t="str">
        <f t="shared" ca="1" si="55"/>
        <v xml:space="preserve"> </v>
      </c>
      <c r="I57" s="14" t="str">
        <f t="shared" ca="1" si="55"/>
        <v xml:space="preserve"> </v>
      </c>
      <c r="J57" s="14" t="str">
        <f t="shared" ca="1" si="55"/>
        <v xml:space="preserve"> </v>
      </c>
      <c r="K57" s="14" t="str">
        <f t="shared" ca="1" si="55"/>
        <v xml:space="preserve"> </v>
      </c>
      <c r="L57" s="14"/>
      <c r="M57" s="14"/>
      <c r="N57" s="25"/>
      <c r="AE57" s="20" t="str">
        <f t="shared" ca="1" si="51"/>
        <v/>
      </c>
      <c r="AF57" s="20" t="str">
        <f t="shared" ca="1" si="51"/>
        <v/>
      </c>
      <c r="AG57" s="20" t="str">
        <f t="shared" ca="1" si="49"/>
        <v/>
      </c>
      <c r="AH57" s="20" t="str">
        <f t="shared" ca="1" si="49"/>
        <v/>
      </c>
      <c r="AI57" s="20" t="str">
        <f t="shared" ca="1" si="49"/>
        <v/>
      </c>
      <c r="AJ57" s="20" t="str">
        <f t="shared" ca="1" si="49"/>
        <v/>
      </c>
      <c r="AK57" s="20" t="str">
        <f t="shared" ca="1" si="49"/>
        <v/>
      </c>
      <c r="AL57" s="20" t="str">
        <f t="shared" ca="1" si="49"/>
        <v/>
      </c>
      <c r="AM57" s="20" t="str">
        <f t="shared" si="49"/>
        <v/>
      </c>
      <c r="AN57" s="20" t="str">
        <f t="shared" si="49"/>
        <v/>
      </c>
      <c r="AO57" s="11" t="str">
        <f t="shared" ca="1" si="5"/>
        <v/>
      </c>
      <c r="AP57" s="10" t="str">
        <f t="shared" ref="AP57:AY120" ca="1" si="56">IF(AE57="","",CONCATENATE(AE57," ",$AO57))</f>
        <v/>
      </c>
      <c r="AQ57" s="10" t="str">
        <f t="shared" ca="1" si="56"/>
        <v/>
      </c>
      <c r="AR57" s="10" t="str">
        <f t="shared" ca="1" si="56"/>
        <v/>
      </c>
      <c r="AS57" s="10" t="str">
        <f t="shared" ca="1" si="56"/>
        <v/>
      </c>
      <c r="AT57" s="10" t="str">
        <f t="shared" ca="1" si="56"/>
        <v/>
      </c>
      <c r="AU57" s="10" t="str">
        <f t="shared" ca="1" si="56"/>
        <v/>
      </c>
      <c r="AV57" s="10" t="str">
        <f t="shared" ca="1" si="56"/>
        <v/>
      </c>
      <c r="AW57" s="10" t="str">
        <f t="shared" ca="1" si="56"/>
        <v/>
      </c>
      <c r="AX57" s="10" t="str">
        <f t="shared" si="56"/>
        <v/>
      </c>
      <c r="AY57" s="10" t="str">
        <f t="shared" si="56"/>
        <v/>
      </c>
      <c r="BA57" s="12" t="str">
        <f t="shared" ref="BA57:BJ120" ca="1" si="57">IF(AE57="","",ROW())</f>
        <v/>
      </c>
      <c r="BB57" s="12" t="str">
        <f t="shared" ca="1" si="57"/>
        <v/>
      </c>
      <c r="BC57" s="12" t="str">
        <f t="shared" ca="1" si="57"/>
        <v/>
      </c>
      <c r="BD57" s="12" t="str">
        <f t="shared" ca="1" si="57"/>
        <v/>
      </c>
      <c r="BE57" s="12" t="str">
        <f t="shared" ca="1" si="57"/>
        <v/>
      </c>
      <c r="BF57" s="12" t="str">
        <f t="shared" ca="1" si="57"/>
        <v/>
      </c>
      <c r="BG57" s="12" t="str">
        <f t="shared" ca="1" si="57"/>
        <v/>
      </c>
      <c r="BH57" s="12" t="str">
        <f t="shared" ca="1" si="57"/>
        <v/>
      </c>
      <c r="BI57" s="12" t="str">
        <f t="shared" si="57"/>
        <v/>
      </c>
      <c r="BJ57" s="12" t="str">
        <f t="shared" si="57"/>
        <v/>
      </c>
    </row>
    <row r="58" spans="1:62" ht="23.25" customHeight="1">
      <c r="A58" s="1">
        <f ca="1">IF(COUNTIF($D58:$M58," ")=10,"",IF(VLOOKUP(MAX($A$1:A57),$A$1:C57,3,FALSE)=0,"",MAX($A$1:A57)+1))</f>
        <v>58</v>
      </c>
      <c r="B58" s="13" t="str">
        <f>$B55</f>
        <v>Арндт И.В.</v>
      </c>
      <c r="C58" s="2" t="str">
        <f ca="1">IF($B58="","",$S$4)</f>
        <v>Ср 17.06.20</v>
      </c>
      <c r="D58" s="14" t="str">
        <f t="shared" ref="D58:K58" ca="1" si="58">IF($B58&gt;"",IF(ISERROR(SEARCH($B58,T$4))," ",MID(T$4,FIND("%курс ",T$4,FIND($B58,T$4))+6,7)&amp;"
("&amp;MID(T$4,FIND("ауд.",T$4,FIND($B58,T$4))+4,FIND("№",T$4,FIND("ауд.",T$4,FIND($B58,T$4)))-(FIND("ауд.",T$4,FIND($B58,T$4))+4))&amp;")"),"")</f>
        <v xml:space="preserve"> </v>
      </c>
      <c r="E58" s="14" t="str">
        <f t="shared" ca="1" si="58"/>
        <v xml:space="preserve"> </v>
      </c>
      <c r="F58" s="14" t="str">
        <f t="shared" ca="1" si="58"/>
        <v xml:space="preserve"> </v>
      </c>
      <c r="G58" s="14" t="str">
        <f t="shared" ca="1" si="58"/>
        <v xml:space="preserve"> </v>
      </c>
      <c r="H58" s="14" t="str">
        <f t="shared" ca="1" si="58"/>
        <v xml:space="preserve"> </v>
      </c>
      <c r="I58" s="14" t="str">
        <f t="shared" ca="1" si="58"/>
        <v xml:space="preserve"> </v>
      </c>
      <c r="J58" s="14" t="str">
        <f t="shared" ca="1" si="58"/>
        <v xml:space="preserve"> </v>
      </c>
      <c r="K58" s="14" t="str">
        <f t="shared" ca="1" si="58"/>
        <v xml:space="preserve"> </v>
      </c>
      <c r="L58" s="14"/>
      <c r="M58" s="14"/>
      <c r="N58" s="17"/>
      <c r="AE58" s="20" t="str">
        <f t="shared" ca="1" si="51"/>
        <v/>
      </c>
      <c r="AF58" s="20" t="str">
        <f t="shared" ca="1" si="51"/>
        <v/>
      </c>
      <c r="AG58" s="20" t="str">
        <f t="shared" ca="1" si="49"/>
        <v/>
      </c>
      <c r="AH58" s="20" t="str">
        <f t="shared" ca="1" si="49"/>
        <v/>
      </c>
      <c r="AI58" s="20" t="str">
        <f t="shared" ca="1" si="49"/>
        <v/>
      </c>
      <c r="AJ58" s="20" t="str">
        <f t="shared" ca="1" si="49"/>
        <v/>
      </c>
      <c r="AK58" s="20" t="str">
        <f t="shared" ca="1" si="49"/>
        <v/>
      </c>
      <c r="AL58" s="20" t="str">
        <f t="shared" ca="1" si="49"/>
        <v/>
      </c>
      <c r="AM58" s="20" t="str">
        <f t="shared" si="49"/>
        <v/>
      </c>
      <c r="AN58" s="20" t="str">
        <f t="shared" si="49"/>
        <v/>
      </c>
      <c r="AO58" s="11" t="str">
        <f t="shared" ca="1" si="5"/>
        <v/>
      </c>
      <c r="AP58" s="10" t="str">
        <f t="shared" ca="1" si="56"/>
        <v/>
      </c>
      <c r="AQ58" s="10" t="str">
        <f t="shared" ca="1" si="56"/>
        <v/>
      </c>
      <c r="AR58" s="10" t="str">
        <f t="shared" ca="1" si="56"/>
        <v/>
      </c>
      <c r="AS58" s="10" t="str">
        <f t="shared" ca="1" si="56"/>
        <v/>
      </c>
      <c r="AT58" s="10" t="str">
        <f t="shared" ca="1" si="56"/>
        <v/>
      </c>
      <c r="AU58" s="10" t="str">
        <f t="shared" ca="1" si="56"/>
        <v/>
      </c>
      <c r="AV58" s="10" t="str">
        <f t="shared" ca="1" si="56"/>
        <v/>
      </c>
      <c r="AW58" s="10" t="str">
        <f t="shared" ca="1" si="56"/>
        <v/>
      </c>
      <c r="AX58" s="10" t="str">
        <f t="shared" si="56"/>
        <v/>
      </c>
      <c r="AY58" s="10" t="str">
        <f t="shared" si="56"/>
        <v/>
      </c>
      <c r="BA58" s="12" t="str">
        <f t="shared" ca="1" si="57"/>
        <v/>
      </c>
      <c r="BB58" s="12" t="str">
        <f t="shared" ca="1" si="57"/>
        <v/>
      </c>
      <c r="BC58" s="12" t="str">
        <f t="shared" ca="1" si="57"/>
        <v/>
      </c>
      <c r="BD58" s="12" t="str">
        <f t="shared" ca="1" si="57"/>
        <v/>
      </c>
      <c r="BE58" s="12" t="str">
        <f t="shared" ca="1" si="57"/>
        <v/>
      </c>
      <c r="BF58" s="12" t="str">
        <f t="shared" ca="1" si="57"/>
        <v/>
      </c>
      <c r="BG58" s="12" t="str">
        <f t="shared" ca="1" si="57"/>
        <v/>
      </c>
      <c r="BH58" s="12" t="str">
        <f t="shared" ca="1" si="57"/>
        <v/>
      </c>
      <c r="BI58" s="12" t="str">
        <f t="shared" si="57"/>
        <v/>
      </c>
      <c r="BJ58" s="12" t="str">
        <f t="shared" si="57"/>
        <v/>
      </c>
    </row>
    <row r="59" spans="1:62" ht="23.25" customHeight="1">
      <c r="A59" s="1">
        <f ca="1">IF(COUNTIF($D59:$M59," ")=10,"",IF(VLOOKUP(MAX($A$1:A58),$A$1:C58,3,FALSE)=0,"",MAX($A$1:A58)+1))</f>
        <v>59</v>
      </c>
      <c r="B59" s="13" t="str">
        <f>$B55</f>
        <v>Арндт И.В.</v>
      </c>
      <c r="C59" s="2" t="str">
        <f ca="1">IF($B59="","",$S$5)</f>
        <v>Чт 18.06.20</v>
      </c>
      <c r="D59" s="23" t="str">
        <f t="shared" ref="D59:K59" ca="1" si="59">IF($B59&gt;"",IF(ISERROR(SEARCH($B59,T$5))," ",MID(T$5,FIND("%курс ",T$5,FIND($B59,T$5))+6,7)&amp;"
("&amp;MID(T$5,FIND("ауд.",T$5,FIND($B59,T$5))+4,FIND("№",T$5,FIND("ауд.",T$5,FIND($B59,T$5)))-(FIND("ауд.",T$5,FIND($B59,T$5))+4))&amp;")"),"")</f>
        <v xml:space="preserve"> </v>
      </c>
      <c r="E59" s="23" t="str">
        <f t="shared" ca="1" si="59"/>
        <v xml:space="preserve"> </v>
      </c>
      <c r="F59" s="23" t="str">
        <f t="shared" ca="1" si="59"/>
        <v xml:space="preserve"> </v>
      </c>
      <c r="G59" s="23" t="str">
        <f t="shared" ca="1" si="59"/>
        <v xml:space="preserve"> </v>
      </c>
      <c r="H59" s="23" t="str">
        <f ca="1">IF($B59&gt;"",IF(ISERROR(SEARCH($B59,X$5))," ",MID(X$5,FIND("%курс ",X$5,FIND($B59,X$5))+6,7)&amp;"
("&amp;MID(X$5,FIND("ауд.",X$5,FIND($B59,X$5))+4,FIND("№",X$5,FIND("ауд.",X$5,FIND($B59,X$5)))-(FIND("ауд.",X$5,FIND($B59,X$5))+4))&amp;")"),"")</f>
        <v xml:space="preserve"> </v>
      </c>
      <c r="I59" s="23" t="str">
        <f t="shared" ca="1" si="59"/>
        <v xml:space="preserve"> </v>
      </c>
      <c r="J59" s="23" t="str">
        <f t="shared" ca="1" si="59"/>
        <v xml:space="preserve"> </v>
      </c>
      <c r="K59" s="23" t="str">
        <f t="shared" ca="1" si="59"/>
        <v xml:space="preserve"> </v>
      </c>
      <c r="L59" s="23"/>
      <c r="M59" s="23"/>
      <c r="N59" s="25"/>
      <c r="AE59" s="20" t="str">
        <f t="shared" ca="1" si="51"/>
        <v/>
      </c>
      <c r="AF59" s="20" t="str">
        <f t="shared" ca="1" si="51"/>
        <v/>
      </c>
      <c r="AG59" s="20" t="str">
        <f t="shared" ca="1" si="49"/>
        <v/>
      </c>
      <c r="AH59" s="20" t="str">
        <f t="shared" ca="1" si="49"/>
        <v/>
      </c>
      <c r="AI59" s="20" t="str">
        <f t="shared" ca="1" si="49"/>
        <v/>
      </c>
      <c r="AJ59" s="20" t="str">
        <f t="shared" ca="1" si="49"/>
        <v/>
      </c>
      <c r="AK59" s="20" t="str">
        <f t="shared" ca="1" si="49"/>
        <v/>
      </c>
      <c r="AL59" s="20" t="str">
        <f t="shared" ca="1" si="49"/>
        <v/>
      </c>
      <c r="AM59" s="20" t="str">
        <f t="shared" si="49"/>
        <v/>
      </c>
      <c r="AN59" s="20" t="str">
        <f t="shared" si="49"/>
        <v/>
      </c>
      <c r="AO59" s="11" t="str">
        <f t="shared" ca="1" si="5"/>
        <v/>
      </c>
      <c r="AP59" s="10" t="str">
        <f t="shared" ca="1" si="56"/>
        <v/>
      </c>
      <c r="AQ59" s="10" t="str">
        <f t="shared" ca="1" si="56"/>
        <v/>
      </c>
      <c r="AR59" s="10" t="str">
        <f t="shared" ca="1" si="56"/>
        <v/>
      </c>
      <c r="AS59" s="10" t="str">
        <f t="shared" ca="1" si="56"/>
        <v/>
      </c>
      <c r="AT59" s="10" t="str">
        <f t="shared" ca="1" si="56"/>
        <v/>
      </c>
      <c r="AU59" s="10" t="str">
        <f t="shared" ca="1" si="56"/>
        <v/>
      </c>
      <c r="AV59" s="10" t="str">
        <f t="shared" ca="1" si="56"/>
        <v/>
      </c>
      <c r="AW59" s="10" t="str">
        <f t="shared" ca="1" si="56"/>
        <v/>
      </c>
      <c r="AX59" s="10" t="str">
        <f t="shared" si="56"/>
        <v/>
      </c>
      <c r="AY59" s="10" t="str">
        <f t="shared" si="56"/>
        <v/>
      </c>
      <c r="BA59" s="12" t="str">
        <f t="shared" ca="1" si="57"/>
        <v/>
      </c>
      <c r="BB59" s="12" t="str">
        <f t="shared" ca="1" si="57"/>
        <v/>
      </c>
      <c r="BC59" s="12" t="str">
        <f t="shared" ca="1" si="57"/>
        <v/>
      </c>
      <c r="BD59" s="12" t="str">
        <f t="shared" ca="1" si="57"/>
        <v/>
      </c>
      <c r="BE59" s="12" t="str">
        <f t="shared" ca="1" si="57"/>
        <v/>
      </c>
      <c r="BF59" s="12" t="str">
        <f t="shared" ca="1" si="57"/>
        <v/>
      </c>
      <c r="BG59" s="12" t="str">
        <f t="shared" ca="1" si="57"/>
        <v/>
      </c>
      <c r="BH59" s="12" t="str">
        <f t="shared" ca="1" si="57"/>
        <v/>
      </c>
      <c r="BI59" s="12" t="str">
        <f t="shared" si="57"/>
        <v/>
      </c>
      <c r="BJ59" s="12" t="str">
        <f t="shared" si="57"/>
        <v/>
      </c>
    </row>
    <row r="60" spans="1:62" ht="23.25" customHeight="1">
      <c r="A60" s="1">
        <f ca="1">IF(COUNTIF($D60:$M60," ")=10,"",IF(VLOOKUP(MAX($A$1:A59),$A$1:C59,3,FALSE)=0,"",MAX($A$1:A59)+1))</f>
        <v>60</v>
      </c>
      <c r="B60" s="13" t="str">
        <f>$B55</f>
        <v>Арндт И.В.</v>
      </c>
      <c r="C60" s="2" t="str">
        <f ca="1">IF($B60="","",$S$6)</f>
        <v>Пт 19.06.20</v>
      </c>
      <c r="D60" s="23" t="str">
        <f t="shared" ref="D60:K60" ca="1" si="60">IF($B60&gt;"",IF(ISERROR(SEARCH($B60,T$6))," ",MID(T$6,FIND("%курс ",T$6,FIND($B60,T$6))+6,7)&amp;"
("&amp;MID(T$6,FIND("ауд.",T$6,FIND($B60,T$6))+4,FIND("№",T$6,FIND("ауд.",T$6,FIND($B60,T$6)))-(FIND("ауд.",T$6,FIND($B60,T$6))+4))&amp;")"),"")</f>
        <v xml:space="preserve"> </v>
      </c>
      <c r="E60" s="23" t="str">
        <f t="shared" ca="1" si="60"/>
        <v xml:space="preserve"> </v>
      </c>
      <c r="F60" s="23" t="str">
        <f t="shared" ca="1" si="60"/>
        <v xml:space="preserve"> </v>
      </c>
      <c r="G60" s="23" t="str">
        <f t="shared" ca="1" si="60"/>
        <v xml:space="preserve"> </v>
      </c>
      <c r="H60" s="23" t="str">
        <f t="shared" ca="1" si="60"/>
        <v xml:space="preserve"> </v>
      </c>
      <c r="I60" s="23" t="str">
        <f t="shared" ca="1" si="60"/>
        <v xml:space="preserve"> </v>
      </c>
      <c r="J60" s="23" t="str">
        <f t="shared" ca="1" si="60"/>
        <v xml:space="preserve"> </v>
      </c>
      <c r="K60" s="23" t="str">
        <f t="shared" ca="1" si="60"/>
        <v xml:space="preserve"> </v>
      </c>
      <c r="L60" s="23"/>
      <c r="M60" s="23"/>
      <c r="N60" s="25"/>
      <c r="AE60" s="20" t="str">
        <f t="shared" ca="1" si="51"/>
        <v/>
      </c>
      <c r="AF60" s="20" t="str">
        <f t="shared" ca="1" si="51"/>
        <v/>
      </c>
      <c r="AG60" s="20" t="str">
        <f t="shared" ca="1" si="49"/>
        <v/>
      </c>
      <c r="AH60" s="20" t="str">
        <f t="shared" ca="1" si="49"/>
        <v/>
      </c>
      <c r="AI60" s="20" t="str">
        <f t="shared" ca="1" si="49"/>
        <v/>
      </c>
      <c r="AJ60" s="20" t="str">
        <f t="shared" ca="1" si="49"/>
        <v/>
      </c>
      <c r="AK60" s="20" t="str">
        <f t="shared" ca="1" si="49"/>
        <v/>
      </c>
      <c r="AL60" s="20" t="str">
        <f t="shared" ca="1" si="49"/>
        <v/>
      </c>
      <c r="AM60" s="20" t="str">
        <f t="shared" si="49"/>
        <v/>
      </c>
      <c r="AN60" s="20" t="str">
        <f t="shared" si="49"/>
        <v/>
      </c>
      <c r="AO60" s="11" t="str">
        <f t="shared" ca="1" si="5"/>
        <v/>
      </c>
      <c r="AP60" s="10" t="str">
        <f t="shared" ca="1" si="56"/>
        <v/>
      </c>
      <c r="AQ60" s="10" t="str">
        <f t="shared" ca="1" si="56"/>
        <v/>
      </c>
      <c r="AR60" s="10" t="str">
        <f t="shared" ca="1" si="56"/>
        <v/>
      </c>
      <c r="AS60" s="10" t="str">
        <f t="shared" ca="1" si="56"/>
        <v/>
      </c>
      <c r="AT60" s="10" t="str">
        <f t="shared" ca="1" si="56"/>
        <v/>
      </c>
      <c r="AU60" s="10" t="str">
        <f t="shared" ca="1" si="56"/>
        <v/>
      </c>
      <c r="AV60" s="10" t="str">
        <f t="shared" ca="1" si="56"/>
        <v/>
      </c>
      <c r="AW60" s="10" t="str">
        <f t="shared" ca="1" si="56"/>
        <v/>
      </c>
      <c r="AX60" s="10" t="str">
        <f t="shared" si="56"/>
        <v/>
      </c>
      <c r="AY60" s="10" t="str">
        <f t="shared" si="56"/>
        <v/>
      </c>
      <c r="BA60" s="12" t="str">
        <f t="shared" ca="1" si="57"/>
        <v/>
      </c>
      <c r="BB60" s="12" t="str">
        <f t="shared" ca="1" si="57"/>
        <v/>
      </c>
      <c r="BC60" s="12" t="str">
        <f t="shared" ca="1" si="57"/>
        <v/>
      </c>
      <c r="BD60" s="12" t="str">
        <f t="shared" ca="1" si="57"/>
        <v/>
      </c>
      <c r="BE60" s="12" t="str">
        <f t="shared" ca="1" si="57"/>
        <v/>
      </c>
      <c r="BF60" s="12" t="str">
        <f t="shared" ca="1" si="57"/>
        <v/>
      </c>
      <c r="BG60" s="12" t="str">
        <f t="shared" ca="1" si="57"/>
        <v/>
      </c>
      <c r="BH60" s="12" t="str">
        <f t="shared" ca="1" si="57"/>
        <v/>
      </c>
      <c r="BI60" s="12" t="str">
        <f t="shared" si="57"/>
        <v/>
      </c>
      <c r="BJ60" s="12" t="str">
        <f t="shared" si="57"/>
        <v/>
      </c>
    </row>
    <row r="61" spans="1:62" ht="23.25" customHeight="1">
      <c r="A61" s="1">
        <f ca="1">IF(COUNTIF($D61:$M61," ")=10,"",IF(VLOOKUP(MAX($A$1:A60),$A$1:C60,3,FALSE)=0,"",MAX($A$1:A60)+1))</f>
        <v>61</v>
      </c>
      <c r="B61" s="13" t="str">
        <f>$B55</f>
        <v>Арндт И.В.</v>
      </c>
      <c r="C61" s="2" t="str">
        <f ca="1">IF($B61="","",$S$7)</f>
        <v>Сб 20.06.20</v>
      </c>
      <c r="D61" s="23" t="str">
        <f t="shared" ref="D61:K61" ca="1" si="61">IF($B61&gt;"",IF(ISERROR(SEARCH($B61,T$7))," ",MID(T$7,FIND("%курс ",T$7,FIND($B61,T$7))+6,7)&amp;"
("&amp;MID(T$7,FIND("ауд.",T$7,FIND($B61,T$7))+4,FIND("№",T$7,FIND("ауд.",T$7,FIND($B61,T$7)))-(FIND("ауд.",T$7,FIND($B61,T$7))+4))&amp;")"),"")</f>
        <v xml:space="preserve"> </v>
      </c>
      <c r="E61" s="23" t="str">
        <f t="shared" ca="1" si="61"/>
        <v xml:space="preserve"> </v>
      </c>
      <c r="F61" s="23" t="str">
        <f t="shared" ca="1" si="61"/>
        <v xml:space="preserve"> </v>
      </c>
      <c r="G61" s="23" t="str">
        <f t="shared" ca="1" si="61"/>
        <v xml:space="preserve"> </v>
      </c>
      <c r="H61" s="23" t="str">
        <f t="shared" ca="1" si="61"/>
        <v xml:space="preserve"> </v>
      </c>
      <c r="I61" s="23" t="str">
        <f t="shared" ca="1" si="61"/>
        <v xml:space="preserve"> </v>
      </c>
      <c r="J61" s="23" t="str">
        <f t="shared" ca="1" si="61"/>
        <v xml:space="preserve"> </v>
      </c>
      <c r="K61" s="23" t="str">
        <f t="shared" ca="1" si="61"/>
        <v xml:space="preserve"> </v>
      </c>
      <c r="L61" s="23"/>
      <c r="M61" s="23"/>
      <c r="N61" s="25"/>
      <c r="AE61" s="20" t="str">
        <f t="shared" ca="1" si="51"/>
        <v/>
      </c>
      <c r="AF61" s="20" t="str">
        <f t="shared" ca="1" si="51"/>
        <v/>
      </c>
      <c r="AG61" s="20" t="str">
        <f t="shared" ca="1" si="49"/>
        <v/>
      </c>
      <c r="AH61" s="20" t="str">
        <f t="shared" ca="1" si="49"/>
        <v/>
      </c>
      <c r="AI61" s="20" t="str">
        <f t="shared" ca="1" si="49"/>
        <v/>
      </c>
      <c r="AJ61" s="20" t="str">
        <f t="shared" ca="1" si="49"/>
        <v/>
      </c>
      <c r="AK61" s="20" t="str">
        <f t="shared" ca="1" si="49"/>
        <v/>
      </c>
      <c r="AL61" s="20" t="str">
        <f t="shared" ca="1" si="49"/>
        <v/>
      </c>
      <c r="AM61" s="20" t="str">
        <f t="shared" si="49"/>
        <v/>
      </c>
      <c r="AN61" s="20" t="str">
        <f t="shared" si="49"/>
        <v/>
      </c>
      <c r="AO61" s="11" t="str">
        <f t="shared" ca="1" si="5"/>
        <v/>
      </c>
      <c r="AP61" s="10" t="str">
        <f t="shared" ca="1" si="56"/>
        <v/>
      </c>
      <c r="AQ61" s="10" t="str">
        <f t="shared" ca="1" si="56"/>
        <v/>
      </c>
      <c r="AR61" s="10" t="str">
        <f t="shared" ca="1" si="56"/>
        <v/>
      </c>
      <c r="AS61" s="10" t="str">
        <f t="shared" ca="1" si="56"/>
        <v/>
      </c>
      <c r="AT61" s="10" t="str">
        <f t="shared" ca="1" si="56"/>
        <v/>
      </c>
      <c r="AU61" s="10" t="str">
        <f t="shared" ca="1" si="56"/>
        <v/>
      </c>
      <c r="AV61" s="10" t="str">
        <f t="shared" ca="1" si="56"/>
        <v/>
      </c>
      <c r="AW61" s="10" t="str">
        <f t="shared" ca="1" si="56"/>
        <v/>
      </c>
      <c r="AX61" s="10" t="str">
        <f t="shared" si="56"/>
        <v/>
      </c>
      <c r="AY61" s="10" t="str">
        <f t="shared" si="56"/>
        <v/>
      </c>
      <c r="BA61" s="12" t="str">
        <f t="shared" ca="1" si="57"/>
        <v/>
      </c>
      <c r="BB61" s="12" t="str">
        <f t="shared" ca="1" si="57"/>
        <v/>
      </c>
      <c r="BC61" s="12" t="str">
        <f t="shared" ca="1" si="57"/>
        <v/>
      </c>
      <c r="BD61" s="12" t="str">
        <f t="shared" ca="1" si="57"/>
        <v/>
      </c>
      <c r="BE61" s="12" t="str">
        <f t="shared" ca="1" si="57"/>
        <v/>
      </c>
      <c r="BF61" s="12" t="str">
        <f t="shared" ca="1" si="57"/>
        <v/>
      </c>
      <c r="BG61" s="12" t="str">
        <f t="shared" ca="1" si="57"/>
        <v/>
      </c>
      <c r="BH61" s="12" t="str">
        <f t="shared" ca="1" si="57"/>
        <v/>
      </c>
      <c r="BI61" s="12" t="str">
        <f t="shared" si="57"/>
        <v/>
      </c>
      <c r="BJ61" s="12" t="str">
        <f t="shared" si="57"/>
        <v/>
      </c>
    </row>
    <row r="62" spans="1:62" ht="23.25" customHeight="1">
      <c r="A62" s="1">
        <f ca="1">IF(COUNTIF($D62:$M62," ")=10,"",IF(VLOOKUP(MAX($A$1:A61),$A$1:C61,3,FALSE)=0,"",MAX($A$1:A61)+1))</f>
        <v>62</v>
      </c>
      <c r="B62" s="13" t="str">
        <f>$B55</f>
        <v>Арндт И.В.</v>
      </c>
      <c r="C62" s="2" t="str">
        <f ca="1">IF($B62="","",$S$8)</f>
        <v>Вс 21.06.20</v>
      </c>
      <c r="D62" s="23" t="str">
        <f t="shared" ref="D62:K62" ca="1" si="62">IF($B62&gt;"",IF(ISERROR(SEARCH($B62,T$8))," ",MID(T$8,FIND("%курс ",T$8,FIND($B62,T$8))+6,7)&amp;"
("&amp;MID(T$8,FIND("ауд.",T$8,FIND($B62,T$8))+4,FIND("№",T$8,FIND("ауд.",T$8,FIND($B62,T$8)))-(FIND("ауд.",T$8,FIND($B62,T$8))+4))&amp;")"),"")</f>
        <v xml:space="preserve"> </v>
      </c>
      <c r="E62" s="23" t="str">
        <f t="shared" ca="1" si="62"/>
        <v xml:space="preserve"> </v>
      </c>
      <c r="F62" s="23" t="str">
        <f t="shared" ca="1" si="62"/>
        <v xml:space="preserve"> </v>
      </c>
      <c r="G62" s="23" t="str">
        <f t="shared" ca="1" si="62"/>
        <v xml:space="preserve"> </v>
      </c>
      <c r="H62" s="23" t="str">
        <f t="shared" ca="1" si="62"/>
        <v xml:space="preserve"> </v>
      </c>
      <c r="I62" s="23" t="str">
        <f t="shared" ca="1" si="62"/>
        <v xml:space="preserve"> </v>
      </c>
      <c r="J62" s="23" t="str">
        <f t="shared" ca="1" si="62"/>
        <v xml:space="preserve"> </v>
      </c>
      <c r="K62" s="23" t="str">
        <f t="shared" ca="1" si="62"/>
        <v xml:space="preserve"> </v>
      </c>
      <c r="L62" s="23"/>
      <c r="M62" s="23"/>
      <c r="N62" s="25"/>
      <c r="AE62" s="20" t="str">
        <f t="shared" ca="1" si="51"/>
        <v/>
      </c>
      <c r="AF62" s="20" t="str">
        <f t="shared" ca="1" si="51"/>
        <v/>
      </c>
      <c r="AG62" s="20" t="str">
        <f t="shared" ca="1" si="49"/>
        <v/>
      </c>
      <c r="AH62" s="20" t="str">
        <f t="shared" ca="1" si="49"/>
        <v/>
      </c>
      <c r="AI62" s="20" t="str">
        <f t="shared" ca="1" si="49"/>
        <v/>
      </c>
      <c r="AJ62" s="20" t="str">
        <f t="shared" ca="1" si="49"/>
        <v/>
      </c>
      <c r="AK62" s="20" t="str">
        <f t="shared" ca="1" si="49"/>
        <v/>
      </c>
      <c r="AL62" s="20" t="str">
        <f t="shared" ca="1" si="49"/>
        <v/>
      </c>
      <c r="AM62" s="20" t="str">
        <f t="shared" si="49"/>
        <v/>
      </c>
      <c r="AN62" s="20" t="str">
        <f t="shared" si="49"/>
        <v/>
      </c>
      <c r="AO62" s="11" t="str">
        <f t="shared" ca="1" si="5"/>
        <v/>
      </c>
      <c r="AP62" s="10" t="str">
        <f t="shared" ca="1" si="56"/>
        <v/>
      </c>
      <c r="AQ62" s="10" t="str">
        <f t="shared" ca="1" si="56"/>
        <v/>
      </c>
      <c r="AR62" s="10" t="str">
        <f t="shared" ca="1" si="56"/>
        <v/>
      </c>
      <c r="AS62" s="10" t="str">
        <f t="shared" ca="1" si="56"/>
        <v/>
      </c>
      <c r="AT62" s="10" t="str">
        <f t="shared" ca="1" si="56"/>
        <v/>
      </c>
      <c r="AU62" s="10" t="str">
        <f t="shared" ca="1" si="56"/>
        <v/>
      </c>
      <c r="AV62" s="10" t="str">
        <f t="shared" ca="1" si="56"/>
        <v/>
      </c>
      <c r="AW62" s="10" t="str">
        <f t="shared" ca="1" si="56"/>
        <v/>
      </c>
      <c r="AX62" s="10" t="str">
        <f t="shared" si="56"/>
        <v/>
      </c>
      <c r="AY62" s="10" t="str">
        <f t="shared" si="56"/>
        <v/>
      </c>
      <c r="BA62" s="12" t="str">
        <f t="shared" ca="1" si="57"/>
        <v/>
      </c>
      <c r="BB62" s="12" t="str">
        <f t="shared" ca="1" si="57"/>
        <v/>
      </c>
      <c r="BC62" s="12" t="str">
        <f t="shared" ca="1" si="57"/>
        <v/>
      </c>
      <c r="BD62" s="12" t="str">
        <f t="shared" ca="1" si="57"/>
        <v/>
      </c>
      <c r="BE62" s="12" t="str">
        <f t="shared" ca="1" si="57"/>
        <v/>
      </c>
      <c r="BF62" s="12" t="str">
        <f t="shared" ca="1" si="57"/>
        <v/>
      </c>
      <c r="BG62" s="12" t="str">
        <f t="shared" ca="1" si="57"/>
        <v/>
      </c>
      <c r="BH62" s="12" t="str">
        <f t="shared" ca="1" si="57"/>
        <v/>
      </c>
      <c r="BI62" s="12" t="str">
        <f t="shared" si="57"/>
        <v/>
      </c>
      <c r="BJ62" s="12" t="str">
        <f t="shared" si="57"/>
        <v/>
      </c>
    </row>
    <row r="63" spans="1:62" ht="23.25" customHeight="1">
      <c r="A63" s="1">
        <f ca="1">IF(COUNTIF($D63:$M63," ")=10,"",IF(VLOOKUP(MAX($A$1:A62),$A$1:C62,3,FALSE)=0,"",MAX($A$1:A62)+1))</f>
        <v>63</v>
      </c>
      <c r="C63" s="2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5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11" t="str">
        <f t="shared" si="5"/>
        <v/>
      </c>
      <c r="AP63" s="10" t="str">
        <f t="shared" si="56"/>
        <v/>
      </c>
      <c r="AQ63" s="10" t="str">
        <f t="shared" si="56"/>
        <v/>
      </c>
      <c r="AR63" s="10" t="str">
        <f t="shared" si="56"/>
        <v/>
      </c>
      <c r="AS63" s="10" t="str">
        <f t="shared" si="56"/>
        <v/>
      </c>
      <c r="AT63" s="10" t="str">
        <f t="shared" si="56"/>
        <v/>
      </c>
      <c r="AU63" s="10" t="str">
        <f t="shared" si="56"/>
        <v/>
      </c>
      <c r="AV63" s="10" t="str">
        <f t="shared" si="56"/>
        <v/>
      </c>
      <c r="AW63" s="10" t="str">
        <f t="shared" si="56"/>
        <v/>
      </c>
      <c r="AX63" s="10" t="str">
        <f t="shared" si="56"/>
        <v/>
      </c>
      <c r="AY63" s="10" t="str">
        <f t="shared" si="56"/>
        <v/>
      </c>
      <c r="BA63" s="12" t="str">
        <f t="shared" si="57"/>
        <v/>
      </c>
      <c r="BB63" s="12" t="str">
        <f t="shared" si="57"/>
        <v/>
      </c>
      <c r="BC63" s="12" t="str">
        <f t="shared" si="57"/>
        <v/>
      </c>
      <c r="BD63" s="12" t="str">
        <f t="shared" si="57"/>
        <v/>
      </c>
      <c r="BE63" s="12" t="str">
        <f t="shared" si="57"/>
        <v/>
      </c>
      <c r="BF63" s="12" t="str">
        <f t="shared" si="57"/>
        <v/>
      </c>
      <c r="BG63" s="12" t="str">
        <f t="shared" si="57"/>
        <v/>
      </c>
      <c r="BH63" s="12" t="str">
        <f t="shared" si="57"/>
        <v/>
      </c>
      <c r="BI63" s="12" t="str">
        <f t="shared" si="57"/>
        <v/>
      </c>
      <c r="BJ63" s="12" t="str">
        <f t="shared" si="57"/>
        <v/>
      </c>
    </row>
    <row r="64" spans="1:62" ht="23.25" customHeight="1">
      <c r="A64" s="1">
        <f ca="1">IF(COUNTIF($D65:$M71," ")=70,"",MAX($A$1:A63)+1)</f>
        <v>64</v>
      </c>
      <c r="B64" s="2" t="str">
        <f>IF($C64="","",$C64)</f>
        <v>Башурова Е.В.</v>
      </c>
      <c r="C64" s="3" t="str">
        <f>IF(ISERROR(VLOOKUP((ROW()-1)/9+1,'[1]Преподавательский состав'!$A$2:$B$180,2,FALSE)),"",VLOOKUP((ROW()-1)/9+1,'[1]Преподавательский состав'!$A$2:$B$180,2,FALSE))</f>
        <v>Башурова Е.В.</v>
      </c>
      <c r="D64" s="3" t="str">
        <f>IF($C64="","",T(" 8.00"))</f>
        <v xml:space="preserve"> 8.00</v>
      </c>
      <c r="E64" s="3" t="str">
        <f>IF($C64="","",T(" 9.40"))</f>
        <v xml:space="preserve"> 9.40</v>
      </c>
      <c r="F64" s="3" t="str">
        <f>IF($C64="","",T("11.50"))</f>
        <v>11.50</v>
      </c>
      <c r="G64" s="4" t="str">
        <f>IF($C64="","",T(""))</f>
        <v/>
      </c>
      <c r="H64" s="4" t="str">
        <f>IF($C64="","",T("13.30"))</f>
        <v>13.30</v>
      </c>
      <c r="I64" s="4" t="str">
        <f>IF($C64="","",T("15.10"))</f>
        <v>15.10</v>
      </c>
      <c r="J64" s="3" t="str">
        <f>IF($C64="","",T("17.00"))</f>
        <v>17.00</v>
      </c>
      <c r="K64" s="3" t="str">
        <f>IF($C64="","",T("18.40"))</f>
        <v>18.40</v>
      </c>
      <c r="L64" s="3"/>
      <c r="M64" s="3"/>
      <c r="N64" s="25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11" t="str">
        <f t="shared" si="5"/>
        <v/>
      </c>
      <c r="AP64" s="10" t="str">
        <f t="shared" si="56"/>
        <v/>
      </c>
      <c r="AQ64" s="10" t="str">
        <f t="shared" si="56"/>
        <v/>
      </c>
      <c r="AR64" s="10" t="str">
        <f t="shared" si="56"/>
        <v/>
      </c>
      <c r="AS64" s="10" t="str">
        <f t="shared" si="56"/>
        <v/>
      </c>
      <c r="AT64" s="10" t="str">
        <f t="shared" si="56"/>
        <v/>
      </c>
      <c r="AU64" s="10" t="str">
        <f t="shared" si="56"/>
        <v/>
      </c>
      <c r="AV64" s="10" t="str">
        <f t="shared" si="56"/>
        <v/>
      </c>
      <c r="AW64" s="10" t="str">
        <f t="shared" si="56"/>
        <v/>
      </c>
      <c r="AX64" s="10" t="str">
        <f t="shared" si="56"/>
        <v/>
      </c>
      <c r="AY64" s="10" t="str">
        <f t="shared" si="56"/>
        <v/>
      </c>
      <c r="BA64" s="12" t="str">
        <f t="shared" si="57"/>
        <v/>
      </c>
      <c r="BB64" s="12" t="str">
        <f t="shared" si="57"/>
        <v/>
      </c>
      <c r="BC64" s="12" t="str">
        <f t="shared" si="57"/>
        <v/>
      </c>
      <c r="BD64" s="12" t="str">
        <f t="shared" si="57"/>
        <v/>
      </c>
      <c r="BE64" s="12" t="str">
        <f t="shared" si="57"/>
        <v/>
      </c>
      <c r="BF64" s="12" t="str">
        <f t="shared" si="57"/>
        <v/>
      </c>
      <c r="BG64" s="12" t="str">
        <f t="shared" si="57"/>
        <v/>
      </c>
      <c r="BH64" s="12" t="str">
        <f t="shared" si="57"/>
        <v/>
      </c>
      <c r="BI64" s="12" t="str">
        <f t="shared" si="57"/>
        <v/>
      </c>
      <c r="BJ64" s="12" t="str">
        <f t="shared" si="57"/>
        <v/>
      </c>
    </row>
    <row r="65" spans="1:62" ht="23.25" customHeight="1">
      <c r="A65" s="1">
        <f ca="1">IF(COUNTIF($D65:$M65," ")=10,"",IF(VLOOKUP(MAX($A$1:A64),$A$1:C64,3,FALSE)=0,"",MAX($A$1:A64)+1))</f>
        <v>65</v>
      </c>
      <c r="B65" s="13" t="str">
        <f>$B64</f>
        <v>Башурова Е.В.</v>
      </c>
      <c r="C65" s="2" t="str">
        <f ca="1">IF($B65="","",$S$2)</f>
        <v>Пн 15.06.20</v>
      </c>
      <c r="D65" s="14" t="str">
        <f t="shared" ref="D65:K65" ca="1" si="63">IF($B65&gt;"",IF(ISERROR(SEARCH($B65,T$2))," ",MID(T$2,FIND("%курс ",T$2,FIND($B65,T$2))+6,7)&amp;"
("&amp;MID(T$2,FIND("ауд.",T$2,FIND($B65,T$2))+4,FIND("№",T$2,FIND("ауд.",T$2,FIND($B65,T$2)))-(FIND("ауд.",T$2,FIND($B65,T$2))+4))&amp;")"),"")</f>
        <v xml:space="preserve"> </v>
      </c>
      <c r="E65" s="14" t="str">
        <f t="shared" ca="1" si="63"/>
        <v xml:space="preserve"> </v>
      </c>
      <c r="F65" s="14" t="str">
        <f t="shared" ca="1" si="63"/>
        <v xml:space="preserve"> </v>
      </c>
      <c r="G65" s="14" t="str">
        <f t="shared" ca="1" si="63"/>
        <v xml:space="preserve"> </v>
      </c>
      <c r="H65" s="14" t="str">
        <f t="shared" ca="1" si="63"/>
        <v xml:space="preserve"> </v>
      </c>
      <c r="I65" s="14" t="str">
        <f t="shared" ca="1" si="63"/>
        <v xml:space="preserve"> </v>
      </c>
      <c r="J65" s="14" t="str">
        <f t="shared" ca="1" si="63"/>
        <v xml:space="preserve"> </v>
      </c>
      <c r="K65" s="14" t="str">
        <f t="shared" ca="1" si="63"/>
        <v xml:space="preserve"> </v>
      </c>
      <c r="L65" s="14"/>
      <c r="M65" s="14"/>
      <c r="N65" s="25"/>
      <c r="AE65" s="20" t="str">
        <f t="shared" ca="1" si="51"/>
        <v/>
      </c>
      <c r="AF65" s="20" t="str">
        <f t="shared" ca="1" si="51"/>
        <v/>
      </c>
      <c r="AG65" s="20" t="str">
        <f t="shared" ca="1" si="49"/>
        <v/>
      </c>
      <c r="AH65" s="20" t="str">
        <f t="shared" ca="1" si="49"/>
        <v/>
      </c>
      <c r="AI65" s="20" t="str">
        <f t="shared" ca="1" si="49"/>
        <v/>
      </c>
      <c r="AJ65" s="20" t="str">
        <f t="shared" ca="1" si="49"/>
        <v/>
      </c>
      <c r="AK65" s="20" t="str">
        <f t="shared" ca="1" si="49"/>
        <v/>
      </c>
      <c r="AL65" s="20" t="str">
        <f t="shared" ca="1" si="49"/>
        <v/>
      </c>
      <c r="AM65" s="20" t="str">
        <f t="shared" si="49"/>
        <v/>
      </c>
      <c r="AN65" s="20" t="str">
        <f t="shared" si="49"/>
        <v/>
      </c>
      <c r="AO65" s="11" t="str">
        <f t="shared" ca="1" si="5"/>
        <v/>
      </c>
      <c r="AP65" s="10" t="str">
        <f t="shared" ca="1" si="56"/>
        <v/>
      </c>
      <c r="AQ65" s="10" t="str">
        <f t="shared" ca="1" si="56"/>
        <v/>
      </c>
      <c r="AR65" s="10" t="str">
        <f t="shared" ca="1" si="56"/>
        <v/>
      </c>
      <c r="AS65" s="10" t="str">
        <f t="shared" ca="1" si="56"/>
        <v/>
      </c>
      <c r="AT65" s="10" t="str">
        <f t="shared" ca="1" si="56"/>
        <v/>
      </c>
      <c r="AU65" s="10" t="str">
        <f t="shared" ca="1" si="56"/>
        <v/>
      </c>
      <c r="AV65" s="10" t="str">
        <f t="shared" ca="1" si="56"/>
        <v/>
      </c>
      <c r="AW65" s="10" t="str">
        <f t="shared" ca="1" si="56"/>
        <v/>
      </c>
      <c r="AX65" s="10" t="str">
        <f t="shared" si="56"/>
        <v/>
      </c>
      <c r="AY65" s="10" t="str">
        <f t="shared" si="56"/>
        <v/>
      </c>
      <c r="BA65" s="12" t="str">
        <f t="shared" ca="1" si="57"/>
        <v/>
      </c>
      <c r="BB65" s="12" t="str">
        <f t="shared" ca="1" si="57"/>
        <v/>
      </c>
      <c r="BC65" s="12" t="str">
        <f t="shared" ca="1" si="57"/>
        <v/>
      </c>
      <c r="BD65" s="12" t="str">
        <f t="shared" ca="1" si="57"/>
        <v/>
      </c>
      <c r="BE65" s="12" t="str">
        <f t="shared" ca="1" si="57"/>
        <v/>
      </c>
      <c r="BF65" s="12" t="str">
        <f t="shared" ca="1" si="57"/>
        <v/>
      </c>
      <c r="BG65" s="12" t="str">
        <f t="shared" ca="1" si="57"/>
        <v/>
      </c>
      <c r="BH65" s="12" t="str">
        <f t="shared" ca="1" si="57"/>
        <v/>
      </c>
      <c r="BI65" s="12" t="str">
        <f t="shared" si="57"/>
        <v/>
      </c>
      <c r="BJ65" s="12" t="str">
        <f t="shared" si="57"/>
        <v/>
      </c>
    </row>
    <row r="66" spans="1:62" ht="23.25" customHeight="1">
      <c r="A66" s="1">
        <f ca="1">IF(COUNTIF($D66:$M66," ")=10,"",IF(VLOOKUP(MAX($A$1:A65),$A$1:C65,3,FALSE)=0,"",MAX($A$1:A65)+1))</f>
        <v>66</v>
      </c>
      <c r="B66" s="13" t="str">
        <f>$B64</f>
        <v>Башурова Е.В.</v>
      </c>
      <c r="C66" s="2" t="str">
        <f ca="1">IF($B66="","",$S$3)</f>
        <v>Вт 16.06.20</v>
      </c>
      <c r="D66" s="14" t="str">
        <f t="shared" ref="D66:K66" ca="1" si="64">IF($B66&gt;"",IF(ISERROR(SEARCH($B66,T$3))," ",MID(T$3,FIND("%курс ",T$3,FIND($B66,T$3))+6,7)&amp;"
("&amp;MID(T$3,FIND("ауд.",T$3,FIND($B66,T$3))+4,FIND("№",T$3,FIND("ауд.",T$3,FIND($B66,T$3)))-(FIND("ауд.",T$3,FIND($B66,T$3))+4))&amp;")"),"")</f>
        <v xml:space="preserve"> </v>
      </c>
      <c r="E66" s="14" t="str">
        <f t="shared" ca="1" si="64"/>
        <v>С -11-1
(П-)</v>
      </c>
      <c r="F66" s="14" t="str">
        <f t="shared" ca="1" si="64"/>
        <v>С -11-1
(П-)</v>
      </c>
      <c r="G66" s="14" t="str">
        <f t="shared" ca="1" si="64"/>
        <v xml:space="preserve"> </v>
      </c>
      <c r="H66" s="14" t="str">
        <f t="shared" ca="1" si="64"/>
        <v xml:space="preserve"> </v>
      </c>
      <c r="I66" s="14" t="str">
        <f t="shared" ca="1" si="64"/>
        <v xml:space="preserve"> </v>
      </c>
      <c r="J66" s="14" t="str">
        <f t="shared" ca="1" si="64"/>
        <v>СА -9-2
(П-)</v>
      </c>
      <c r="K66" s="14" t="str">
        <f t="shared" ca="1" si="64"/>
        <v xml:space="preserve"> </v>
      </c>
      <c r="L66" s="14"/>
      <c r="M66" s="14"/>
      <c r="N66" s="17"/>
      <c r="AE66" s="20" t="str">
        <f t="shared" ca="1" si="51"/>
        <v/>
      </c>
      <c r="AF66" s="20" t="str">
        <f t="shared" ca="1" si="51"/>
        <v>Вт 16.06.20  9.40 П-)</v>
      </c>
      <c r="AG66" s="20" t="str">
        <f t="shared" ca="1" si="49"/>
        <v>Вт 16.06.20 11.50 П-)</v>
      </c>
      <c r="AH66" s="20" t="str">
        <f t="shared" ca="1" si="49"/>
        <v/>
      </c>
      <c r="AI66" s="20" t="str">
        <f t="shared" ca="1" si="49"/>
        <v/>
      </c>
      <c r="AJ66" s="20" t="str">
        <f t="shared" ca="1" si="49"/>
        <v/>
      </c>
      <c r="AK66" s="20" t="str">
        <f t="shared" ca="1" si="49"/>
        <v>Вт 16.06.20 17.00 П-)</v>
      </c>
      <c r="AL66" s="20" t="str">
        <f t="shared" ca="1" si="49"/>
        <v/>
      </c>
      <c r="AM66" s="20" t="str">
        <f t="shared" si="49"/>
        <v/>
      </c>
      <c r="AN66" s="20" t="str">
        <f t="shared" si="49"/>
        <v/>
      </c>
      <c r="AO66" s="11" t="str">
        <f t="shared" ref="AO66:AO129" ca="1" si="65">IF(COUNTBLANK(AE66:AN66)=10,"",MID($B66,1,FIND(" ",$B66)-1))</f>
        <v>Башурова</v>
      </c>
      <c r="AP66" s="10" t="str">
        <f t="shared" ca="1" si="56"/>
        <v/>
      </c>
      <c r="AQ66" s="10" t="str">
        <f t="shared" ca="1" si="56"/>
        <v>Вт 16.06.20  9.40 П-) Башурова</v>
      </c>
      <c r="AR66" s="10" t="str">
        <f t="shared" ca="1" si="56"/>
        <v>Вт 16.06.20 11.50 П-) Башурова</v>
      </c>
      <c r="AS66" s="10" t="str">
        <f t="shared" ca="1" si="56"/>
        <v/>
      </c>
      <c r="AT66" s="10" t="str">
        <f t="shared" ca="1" si="56"/>
        <v/>
      </c>
      <c r="AU66" s="10" t="str">
        <f t="shared" ca="1" si="56"/>
        <v/>
      </c>
      <c r="AV66" s="10" t="str">
        <f t="shared" ca="1" si="56"/>
        <v>Вт 16.06.20 17.00 П-) Башурова</v>
      </c>
      <c r="AW66" s="10" t="str">
        <f t="shared" ca="1" si="56"/>
        <v/>
      </c>
      <c r="AX66" s="10" t="str">
        <f t="shared" si="56"/>
        <v/>
      </c>
      <c r="AY66" s="10" t="str">
        <f t="shared" si="56"/>
        <v/>
      </c>
      <c r="BA66" s="12" t="str">
        <f t="shared" ca="1" si="57"/>
        <v/>
      </c>
      <c r="BB66" s="12">
        <f t="shared" ca="1" si="57"/>
        <v>66</v>
      </c>
      <c r="BC66" s="12">
        <f t="shared" ca="1" si="57"/>
        <v>66</v>
      </c>
      <c r="BD66" s="12" t="str">
        <f t="shared" ca="1" si="57"/>
        <v/>
      </c>
      <c r="BE66" s="12" t="str">
        <f t="shared" ca="1" si="57"/>
        <v/>
      </c>
      <c r="BF66" s="12" t="str">
        <f t="shared" ca="1" si="57"/>
        <v/>
      </c>
      <c r="BG66" s="12">
        <f t="shared" ca="1" si="57"/>
        <v>66</v>
      </c>
      <c r="BH66" s="12" t="str">
        <f t="shared" ca="1" si="57"/>
        <v/>
      </c>
      <c r="BI66" s="12" t="str">
        <f t="shared" si="57"/>
        <v/>
      </c>
      <c r="BJ66" s="12" t="str">
        <f t="shared" si="57"/>
        <v/>
      </c>
    </row>
    <row r="67" spans="1:62" ht="23.25" customHeight="1">
      <c r="A67" s="1">
        <f ca="1">IF(COUNTIF($D67:$M67," ")=10,"",IF(VLOOKUP(MAX($A$1:A66),$A$1:C66,3,FALSE)=0,"",MAX($A$1:A66)+1))</f>
        <v>67</v>
      </c>
      <c r="B67" s="13" t="str">
        <f>$B64</f>
        <v>Башурова Е.В.</v>
      </c>
      <c r="C67" s="2" t="str">
        <f ca="1">IF($B67="","",$S$4)</f>
        <v>Ср 17.06.20</v>
      </c>
      <c r="D67" s="14" t="str">
        <f t="shared" ref="D67:K67" ca="1" si="66">IF($B67&gt;"",IF(ISERROR(SEARCH($B67,T$4))," ",MID(T$4,FIND("%курс ",T$4,FIND($B67,T$4))+6,7)&amp;"
("&amp;MID(T$4,FIND("ауд.",T$4,FIND($B67,T$4))+4,FIND("№",T$4,FIND("ауд.",T$4,FIND($B67,T$4)))-(FIND("ауд.",T$4,FIND($B67,T$4))+4))&amp;")"),"")</f>
        <v>П -11-1
(П-304)</v>
      </c>
      <c r="E67" s="14" t="str">
        <f t="shared" ca="1" si="66"/>
        <v>П -11-1
(П-)</v>
      </c>
      <c r="F67" s="14" t="str">
        <f t="shared" ca="1" si="66"/>
        <v>СА-11-1
(П-)</v>
      </c>
      <c r="G67" s="14" t="str">
        <f t="shared" ca="1" si="66"/>
        <v xml:space="preserve"> </v>
      </c>
      <c r="H67" s="14" t="str">
        <f t="shared" ca="1" si="66"/>
        <v xml:space="preserve"> </v>
      </c>
      <c r="I67" s="14" t="str">
        <f t="shared" ca="1" si="66"/>
        <v xml:space="preserve"> </v>
      </c>
      <c r="J67" s="14" t="str">
        <f t="shared" ca="1" si="66"/>
        <v xml:space="preserve"> </v>
      </c>
      <c r="K67" s="14" t="str">
        <f t="shared" ca="1" si="66"/>
        <v xml:space="preserve"> </v>
      </c>
      <c r="L67" s="14"/>
      <c r="M67" s="14"/>
      <c r="N67" s="25"/>
      <c r="AE67" s="20" t="str">
        <f t="shared" ca="1" si="51"/>
        <v>Ср 17.06.20  8.00 П-304</v>
      </c>
      <c r="AF67" s="20" t="str">
        <f t="shared" ca="1" si="51"/>
        <v>Ср 17.06.20  9.40 П-)</v>
      </c>
      <c r="AG67" s="20" t="str">
        <f t="shared" ca="1" si="49"/>
        <v>Ср 17.06.20 11.50 П-)</v>
      </c>
      <c r="AH67" s="20" t="str">
        <f t="shared" ca="1" si="49"/>
        <v/>
      </c>
      <c r="AI67" s="20" t="str">
        <f t="shared" ca="1" si="49"/>
        <v/>
      </c>
      <c r="AJ67" s="20" t="str">
        <f t="shared" ca="1" si="49"/>
        <v/>
      </c>
      <c r="AK67" s="20" t="str">
        <f t="shared" ca="1" si="49"/>
        <v/>
      </c>
      <c r="AL67" s="20" t="str">
        <f t="shared" ca="1" si="49"/>
        <v/>
      </c>
      <c r="AM67" s="20" t="str">
        <f t="shared" si="49"/>
        <v/>
      </c>
      <c r="AN67" s="20" t="str">
        <f t="shared" si="49"/>
        <v/>
      </c>
      <c r="AO67" s="11" t="str">
        <f t="shared" ca="1" si="65"/>
        <v>Башурова</v>
      </c>
      <c r="AP67" s="10" t="str">
        <f t="shared" ca="1" si="56"/>
        <v>Ср 17.06.20  8.00 П-304 Башурова</v>
      </c>
      <c r="AQ67" s="10" t="str">
        <f t="shared" ca="1" si="56"/>
        <v>Ср 17.06.20  9.40 П-) Башурова</v>
      </c>
      <c r="AR67" s="10" t="str">
        <f t="shared" ca="1" si="56"/>
        <v>Ср 17.06.20 11.50 П-) Башурова</v>
      </c>
      <c r="AS67" s="10" t="str">
        <f t="shared" ca="1" si="56"/>
        <v/>
      </c>
      <c r="AT67" s="10" t="str">
        <f t="shared" ca="1" si="56"/>
        <v/>
      </c>
      <c r="AU67" s="10" t="str">
        <f t="shared" ca="1" si="56"/>
        <v/>
      </c>
      <c r="AV67" s="10" t="str">
        <f t="shared" ca="1" si="56"/>
        <v/>
      </c>
      <c r="AW67" s="10" t="str">
        <f t="shared" ca="1" si="56"/>
        <v/>
      </c>
      <c r="AX67" s="10" t="str">
        <f t="shared" si="56"/>
        <v/>
      </c>
      <c r="AY67" s="10" t="str">
        <f t="shared" si="56"/>
        <v/>
      </c>
      <c r="BA67" s="12">
        <f t="shared" ca="1" si="57"/>
        <v>67</v>
      </c>
      <c r="BB67" s="12">
        <f t="shared" ca="1" si="57"/>
        <v>67</v>
      </c>
      <c r="BC67" s="12">
        <f t="shared" ca="1" si="57"/>
        <v>67</v>
      </c>
      <c r="BD67" s="12" t="str">
        <f t="shared" ca="1" si="57"/>
        <v/>
      </c>
      <c r="BE67" s="12" t="str">
        <f t="shared" ca="1" si="57"/>
        <v/>
      </c>
      <c r="BF67" s="12" t="str">
        <f t="shared" ca="1" si="57"/>
        <v/>
      </c>
      <c r="BG67" s="12" t="str">
        <f t="shared" ca="1" si="57"/>
        <v/>
      </c>
      <c r="BH67" s="12" t="str">
        <f t="shared" ca="1" si="57"/>
        <v/>
      </c>
      <c r="BI67" s="12" t="str">
        <f t="shared" si="57"/>
        <v/>
      </c>
      <c r="BJ67" s="12" t="str">
        <f t="shared" si="57"/>
        <v/>
      </c>
    </row>
    <row r="68" spans="1:62" ht="23.25" customHeight="1">
      <c r="A68" s="1">
        <f ca="1">IF(COUNTIF($D68:$M68," ")=10,"",IF(VLOOKUP(MAX($A$1:A67),$A$1:C67,3,FALSE)=0,"",MAX($A$1:A67)+1))</f>
        <v>68</v>
      </c>
      <c r="B68" s="13" t="str">
        <f>$B64</f>
        <v>Башурова Е.В.</v>
      </c>
      <c r="C68" s="2" t="str">
        <f ca="1">IF($B68="","",$S$5)</f>
        <v>Чт 18.06.20</v>
      </c>
      <c r="D68" s="23" t="str">
        <f t="shared" ref="D68:K68" ca="1" si="67">IF($B68&gt;"",IF(ISERROR(SEARCH($B68,T$5))," ",MID(T$5,FIND("%курс ",T$5,FIND($B68,T$5))+6,7)&amp;"
("&amp;MID(T$5,FIND("ауд.",T$5,FIND($B68,T$5))+4,FIND("№",T$5,FIND("ауд.",T$5,FIND($B68,T$5)))-(FIND("ауд.",T$5,FIND($B68,T$5))+4))&amp;")"),"")</f>
        <v>П -11-1
(П-304)</v>
      </c>
      <c r="E68" s="23" t="str">
        <f t="shared" ca="1" si="67"/>
        <v xml:space="preserve"> </v>
      </c>
      <c r="F68" s="23" t="str">
        <f t="shared" ca="1" si="67"/>
        <v>СА-11-1
(П-)</v>
      </c>
      <c r="G68" s="23" t="str">
        <f t="shared" ca="1" si="67"/>
        <v xml:space="preserve"> </v>
      </c>
      <c r="H68" s="23" t="str">
        <f t="shared" ca="1" si="67"/>
        <v xml:space="preserve"> </v>
      </c>
      <c r="I68" s="23" t="str">
        <f t="shared" ca="1" si="67"/>
        <v xml:space="preserve"> </v>
      </c>
      <c r="J68" s="23" t="str">
        <f t="shared" ca="1" si="67"/>
        <v xml:space="preserve"> </v>
      </c>
      <c r="K68" s="23" t="str">
        <f t="shared" ca="1" si="67"/>
        <v xml:space="preserve"> </v>
      </c>
      <c r="L68" s="23"/>
      <c r="M68" s="23"/>
      <c r="N68" s="25"/>
      <c r="AE68" s="20" t="str">
        <f t="shared" ca="1" si="51"/>
        <v>Чт 18.06.20  8.00 П-304</v>
      </c>
      <c r="AF68" s="20" t="str">
        <f t="shared" ca="1" si="51"/>
        <v/>
      </c>
      <c r="AG68" s="20" t="str">
        <f t="shared" ca="1" si="49"/>
        <v>Чт 18.06.20 11.50 П-)</v>
      </c>
      <c r="AH68" s="20" t="str">
        <f t="shared" ca="1" si="49"/>
        <v/>
      </c>
      <c r="AI68" s="20" t="str">
        <f t="shared" ca="1" si="49"/>
        <v/>
      </c>
      <c r="AJ68" s="20" t="str">
        <f t="shared" ca="1" si="49"/>
        <v/>
      </c>
      <c r="AK68" s="20" t="str">
        <f t="shared" ca="1" si="49"/>
        <v/>
      </c>
      <c r="AL68" s="20" t="str">
        <f t="shared" ca="1" si="49"/>
        <v/>
      </c>
      <c r="AM68" s="20" t="str">
        <f t="shared" si="49"/>
        <v/>
      </c>
      <c r="AN68" s="20" t="str">
        <f t="shared" si="49"/>
        <v/>
      </c>
      <c r="AO68" s="11" t="str">
        <f t="shared" ca="1" si="65"/>
        <v>Башурова</v>
      </c>
      <c r="AP68" s="10" t="str">
        <f t="shared" ca="1" si="56"/>
        <v>Чт 18.06.20  8.00 П-304 Башурова</v>
      </c>
      <c r="AQ68" s="10" t="str">
        <f t="shared" ca="1" si="56"/>
        <v/>
      </c>
      <c r="AR68" s="10" t="str">
        <f t="shared" ca="1" si="56"/>
        <v>Чт 18.06.20 11.50 П-) Башурова</v>
      </c>
      <c r="AS68" s="10" t="str">
        <f t="shared" ca="1" si="56"/>
        <v/>
      </c>
      <c r="AT68" s="10" t="str">
        <f t="shared" ca="1" si="56"/>
        <v/>
      </c>
      <c r="AU68" s="10" t="str">
        <f t="shared" ca="1" si="56"/>
        <v/>
      </c>
      <c r="AV68" s="10" t="str">
        <f t="shared" ca="1" si="56"/>
        <v/>
      </c>
      <c r="AW68" s="10" t="str">
        <f t="shared" ca="1" si="56"/>
        <v/>
      </c>
      <c r="AX68" s="10" t="str">
        <f t="shared" si="56"/>
        <v/>
      </c>
      <c r="AY68" s="10" t="str">
        <f t="shared" si="56"/>
        <v/>
      </c>
      <c r="BA68" s="12">
        <f t="shared" ca="1" si="57"/>
        <v>68</v>
      </c>
      <c r="BB68" s="12" t="str">
        <f t="shared" ca="1" si="57"/>
        <v/>
      </c>
      <c r="BC68" s="12">
        <f t="shared" ca="1" si="57"/>
        <v>68</v>
      </c>
      <c r="BD68" s="12" t="str">
        <f t="shared" ca="1" si="57"/>
        <v/>
      </c>
      <c r="BE68" s="12" t="str">
        <f t="shared" ca="1" si="57"/>
        <v/>
      </c>
      <c r="BF68" s="12" t="str">
        <f t="shared" ca="1" si="57"/>
        <v/>
      </c>
      <c r="BG68" s="12" t="str">
        <f t="shared" ca="1" si="57"/>
        <v/>
      </c>
      <c r="BH68" s="12" t="str">
        <f t="shared" ca="1" si="57"/>
        <v/>
      </c>
      <c r="BI68" s="12" t="str">
        <f t="shared" si="57"/>
        <v/>
      </c>
      <c r="BJ68" s="12" t="str">
        <f t="shared" si="57"/>
        <v/>
      </c>
    </row>
    <row r="69" spans="1:62" ht="23.25" customHeight="1">
      <c r="A69" s="1">
        <f ca="1">IF(COUNTIF($D69:$M69," ")=10,"",IF(VLOOKUP(MAX($A$1:A68),$A$1:C68,3,FALSE)=0,"",MAX($A$1:A68)+1))</f>
        <v>69</v>
      </c>
      <c r="B69" s="13" t="str">
        <f>$B64</f>
        <v>Башурова Е.В.</v>
      </c>
      <c r="C69" s="2" t="str">
        <f ca="1">IF($B69="","",$S$6)</f>
        <v>Пт 19.06.20</v>
      </c>
      <c r="D69" s="23" t="str">
        <f t="shared" ref="D69:K69" ca="1" si="68">IF($B69&gt;"",IF(ISERROR(SEARCH($B69,T$6))," ",MID(T$6,FIND("%курс ",T$6,FIND($B69,T$6))+6,7)&amp;"
("&amp;MID(T$6,FIND("ауд.",T$6,FIND($B69,T$6))+4,FIND("№",T$6,FIND("ауд.",T$6,FIND($B69,T$6)))-(FIND("ауд.",T$6,FIND($B69,T$6))+4))&amp;")"),"")</f>
        <v>П -11-1
(П-)</v>
      </c>
      <c r="E69" s="23" t="str">
        <f t="shared" ca="1" si="68"/>
        <v>С -11-1
(П-)</v>
      </c>
      <c r="F69" s="23" t="str">
        <f t="shared" ca="1" si="68"/>
        <v>П -11-1
(П-)</v>
      </c>
      <c r="G69" s="23" t="str">
        <f t="shared" ca="1" si="68"/>
        <v xml:space="preserve"> </v>
      </c>
      <c r="H69" s="23" t="str">
        <f t="shared" ca="1" si="68"/>
        <v>СА -9-2
(П-)</v>
      </c>
      <c r="I69" s="23" t="str">
        <f t="shared" ca="1" si="68"/>
        <v xml:space="preserve"> </v>
      </c>
      <c r="J69" s="23" t="str">
        <f t="shared" ca="1" si="68"/>
        <v xml:space="preserve"> </v>
      </c>
      <c r="K69" s="23" t="str">
        <f t="shared" ca="1" si="68"/>
        <v xml:space="preserve"> </v>
      </c>
      <c r="L69" s="23"/>
      <c r="M69" s="23"/>
      <c r="N69" s="25"/>
      <c r="AE69" s="20" t="str">
        <f t="shared" ca="1" si="51"/>
        <v>Пт 19.06.20  8.00 П-)</v>
      </c>
      <c r="AF69" s="20" t="str">
        <f t="shared" ca="1" si="51"/>
        <v>Пт 19.06.20  9.40 П-)</v>
      </c>
      <c r="AG69" s="20" t="str">
        <f t="shared" ca="1" si="49"/>
        <v>Пт 19.06.20 11.50 П-)</v>
      </c>
      <c r="AH69" s="20" t="str">
        <f t="shared" ca="1" si="49"/>
        <v/>
      </c>
      <c r="AI69" s="20" t="str">
        <f t="shared" ca="1" si="49"/>
        <v>Пт 19.06.20 13.30 П-)</v>
      </c>
      <c r="AJ69" s="20" t="str">
        <f t="shared" ca="1" si="49"/>
        <v/>
      </c>
      <c r="AK69" s="20" t="str">
        <f t="shared" ca="1" si="49"/>
        <v/>
      </c>
      <c r="AL69" s="20" t="str">
        <f t="shared" ca="1" si="49"/>
        <v/>
      </c>
      <c r="AM69" s="20" t="str">
        <f t="shared" si="49"/>
        <v/>
      </c>
      <c r="AN69" s="20" t="str">
        <f t="shared" si="49"/>
        <v/>
      </c>
      <c r="AO69" s="11" t="str">
        <f t="shared" ca="1" si="65"/>
        <v>Башурова</v>
      </c>
      <c r="AP69" s="10" t="str">
        <f t="shared" ca="1" si="56"/>
        <v>Пт 19.06.20  8.00 П-) Башурова</v>
      </c>
      <c r="AQ69" s="10" t="str">
        <f t="shared" ca="1" si="56"/>
        <v>Пт 19.06.20  9.40 П-) Башурова</v>
      </c>
      <c r="AR69" s="10" t="str">
        <f t="shared" ca="1" si="56"/>
        <v>Пт 19.06.20 11.50 П-) Башурова</v>
      </c>
      <c r="AS69" s="10" t="str">
        <f t="shared" ca="1" si="56"/>
        <v/>
      </c>
      <c r="AT69" s="10" t="str">
        <f t="shared" ca="1" si="56"/>
        <v>Пт 19.06.20 13.30 П-) Башурова</v>
      </c>
      <c r="AU69" s="10" t="str">
        <f t="shared" ca="1" si="56"/>
        <v/>
      </c>
      <c r="AV69" s="10" t="str">
        <f t="shared" ca="1" si="56"/>
        <v/>
      </c>
      <c r="AW69" s="10" t="str">
        <f t="shared" ca="1" si="56"/>
        <v/>
      </c>
      <c r="AX69" s="10" t="str">
        <f t="shared" si="56"/>
        <v/>
      </c>
      <c r="AY69" s="10" t="str">
        <f t="shared" si="56"/>
        <v/>
      </c>
      <c r="BA69" s="12">
        <f t="shared" ca="1" si="57"/>
        <v>69</v>
      </c>
      <c r="BB69" s="12">
        <f t="shared" ca="1" si="57"/>
        <v>69</v>
      </c>
      <c r="BC69" s="12">
        <f t="shared" ca="1" si="57"/>
        <v>69</v>
      </c>
      <c r="BD69" s="12" t="str">
        <f t="shared" ca="1" si="57"/>
        <v/>
      </c>
      <c r="BE69" s="12">
        <f t="shared" ca="1" si="57"/>
        <v>69</v>
      </c>
      <c r="BF69" s="12" t="str">
        <f t="shared" ca="1" si="57"/>
        <v/>
      </c>
      <c r="BG69" s="12" t="str">
        <f t="shared" ca="1" si="57"/>
        <v/>
      </c>
      <c r="BH69" s="12" t="str">
        <f t="shared" ca="1" si="57"/>
        <v/>
      </c>
      <c r="BI69" s="12" t="str">
        <f t="shared" si="57"/>
        <v/>
      </c>
      <c r="BJ69" s="12" t="str">
        <f t="shared" si="57"/>
        <v/>
      </c>
    </row>
    <row r="70" spans="1:62" ht="23.25" customHeight="1">
      <c r="A70" s="1">
        <f ca="1">IF(COUNTIF($D70:$M70," ")=10,"",IF(VLOOKUP(MAX($A$1:A69),$A$1:C69,3,FALSE)=0,"",MAX($A$1:A69)+1))</f>
        <v>70</v>
      </c>
      <c r="B70" s="13" t="str">
        <f>$B64</f>
        <v>Башурова Е.В.</v>
      </c>
      <c r="C70" s="2" t="str">
        <f ca="1">IF($B70="","",$S$7)</f>
        <v>Сб 20.06.20</v>
      </c>
      <c r="D70" s="23" t="str">
        <f t="shared" ref="D70:K70" ca="1" si="69">IF($B70&gt;"",IF(ISERROR(SEARCH($B70,T$7))," ",MID(T$7,FIND("%курс ",T$7,FIND($B70,T$7))+6,7)&amp;"
("&amp;MID(T$7,FIND("ауд.",T$7,FIND($B70,T$7))+4,FIND("№",T$7,FIND("ауд.",T$7,FIND($B70,T$7)))-(FIND("ауд.",T$7,FIND($B70,T$7))+4))&amp;")"),"")</f>
        <v>С -11-1
(П-)</v>
      </c>
      <c r="E70" s="23" t="str">
        <f t="shared" ca="1" si="69"/>
        <v>С -11-1
(П-)</v>
      </c>
      <c r="F70" s="23" t="str">
        <f t="shared" ca="1" si="69"/>
        <v xml:space="preserve"> </v>
      </c>
      <c r="G70" s="23" t="str">
        <f t="shared" ca="1" si="69"/>
        <v xml:space="preserve"> </v>
      </c>
      <c r="H70" s="23" t="str">
        <f t="shared" ca="1" si="69"/>
        <v xml:space="preserve"> </v>
      </c>
      <c r="I70" s="23" t="str">
        <f t="shared" ca="1" si="69"/>
        <v xml:space="preserve"> </v>
      </c>
      <c r="J70" s="23" t="str">
        <f t="shared" ca="1" si="69"/>
        <v xml:space="preserve"> </v>
      </c>
      <c r="K70" s="23" t="str">
        <f t="shared" ca="1" si="69"/>
        <v xml:space="preserve"> </v>
      </c>
      <c r="L70" s="23"/>
      <c r="M70" s="23"/>
      <c r="N70" s="25"/>
      <c r="AE70" s="20" t="str">
        <f t="shared" ca="1" si="51"/>
        <v>Сб 20.06.20  8.00 П-)</v>
      </c>
      <c r="AF70" s="20" t="str">
        <f t="shared" ca="1" si="51"/>
        <v>Сб 20.06.20  9.40 П-)</v>
      </c>
      <c r="AG70" s="20" t="str">
        <f t="shared" ca="1" si="49"/>
        <v/>
      </c>
      <c r="AH70" s="20" t="str">
        <f t="shared" ca="1" si="49"/>
        <v/>
      </c>
      <c r="AI70" s="20" t="str">
        <f t="shared" ca="1" si="49"/>
        <v/>
      </c>
      <c r="AJ70" s="20" t="str">
        <f t="shared" ca="1" si="49"/>
        <v/>
      </c>
      <c r="AK70" s="20" t="str">
        <f t="shared" ca="1" si="49"/>
        <v/>
      </c>
      <c r="AL70" s="20" t="str">
        <f t="shared" ca="1" si="49"/>
        <v/>
      </c>
      <c r="AM70" s="20" t="str">
        <f t="shared" si="49"/>
        <v/>
      </c>
      <c r="AN70" s="20" t="str">
        <f t="shared" si="49"/>
        <v/>
      </c>
      <c r="AO70" s="11" t="str">
        <f t="shared" ca="1" si="65"/>
        <v>Башурова</v>
      </c>
      <c r="AP70" s="10" t="str">
        <f t="shared" ca="1" si="56"/>
        <v>Сб 20.06.20  8.00 П-) Башурова</v>
      </c>
      <c r="AQ70" s="10" t="str">
        <f t="shared" ca="1" si="56"/>
        <v>Сб 20.06.20  9.40 П-) Башурова</v>
      </c>
      <c r="AR70" s="10" t="str">
        <f t="shared" ca="1" si="56"/>
        <v/>
      </c>
      <c r="AS70" s="10" t="str">
        <f t="shared" ca="1" si="56"/>
        <v/>
      </c>
      <c r="AT70" s="10" t="str">
        <f t="shared" ca="1" si="56"/>
        <v/>
      </c>
      <c r="AU70" s="10" t="str">
        <f t="shared" ca="1" si="56"/>
        <v/>
      </c>
      <c r="AV70" s="10" t="str">
        <f t="shared" ca="1" si="56"/>
        <v/>
      </c>
      <c r="AW70" s="10" t="str">
        <f t="shared" ca="1" si="56"/>
        <v/>
      </c>
      <c r="AX70" s="10" t="str">
        <f t="shared" si="56"/>
        <v/>
      </c>
      <c r="AY70" s="10" t="str">
        <f t="shared" si="56"/>
        <v/>
      </c>
      <c r="BA70" s="12">
        <f t="shared" ca="1" si="57"/>
        <v>70</v>
      </c>
      <c r="BB70" s="12">
        <f t="shared" ca="1" si="57"/>
        <v>70</v>
      </c>
      <c r="BC70" s="12" t="str">
        <f t="shared" ca="1" si="57"/>
        <v/>
      </c>
      <c r="BD70" s="12" t="str">
        <f t="shared" ca="1" si="57"/>
        <v/>
      </c>
      <c r="BE70" s="12" t="str">
        <f t="shared" ca="1" si="57"/>
        <v/>
      </c>
      <c r="BF70" s="12" t="str">
        <f t="shared" ca="1" si="57"/>
        <v/>
      </c>
      <c r="BG70" s="12" t="str">
        <f t="shared" ca="1" si="57"/>
        <v/>
      </c>
      <c r="BH70" s="12" t="str">
        <f t="shared" ca="1" si="57"/>
        <v/>
      </c>
      <c r="BI70" s="12" t="str">
        <f t="shared" si="57"/>
        <v/>
      </c>
      <c r="BJ70" s="12" t="str">
        <f t="shared" si="57"/>
        <v/>
      </c>
    </row>
    <row r="71" spans="1:62" ht="23.25" customHeight="1">
      <c r="A71" s="1">
        <f ca="1">IF(COUNTIF($D71:$M71," ")=10,"",IF(VLOOKUP(MAX($A$1:A70),$A$1:C70,3,FALSE)=0,"",MAX($A$1:A70)+1))</f>
        <v>71</v>
      </c>
      <c r="B71" s="13" t="str">
        <f>$B64</f>
        <v>Башурова Е.В.</v>
      </c>
      <c r="C71" s="2" t="str">
        <f ca="1">IF($B71="","",$S$8)</f>
        <v>Вс 21.06.20</v>
      </c>
      <c r="D71" s="23" t="str">
        <f t="shared" ref="D71:K71" ca="1" si="70">IF($B71&gt;"",IF(ISERROR(SEARCH($B71,T$8))," ",MID(T$8,FIND("%курс ",T$8,FIND($B71,T$8))+6,7)&amp;"
("&amp;MID(T$8,FIND("ауд.",T$8,FIND($B71,T$8))+4,FIND("№",T$8,FIND("ауд.",T$8,FIND($B71,T$8)))-(FIND("ауд.",T$8,FIND($B71,T$8))+4))&amp;")"),"")</f>
        <v xml:space="preserve"> </v>
      </c>
      <c r="E71" s="23" t="str">
        <f t="shared" ca="1" si="70"/>
        <v xml:space="preserve"> </v>
      </c>
      <c r="F71" s="23" t="str">
        <f t="shared" ca="1" si="70"/>
        <v xml:space="preserve"> </v>
      </c>
      <c r="G71" s="23" t="str">
        <f t="shared" ca="1" si="70"/>
        <v xml:space="preserve"> </v>
      </c>
      <c r="H71" s="23" t="str">
        <f t="shared" ca="1" si="70"/>
        <v xml:space="preserve"> </v>
      </c>
      <c r="I71" s="23" t="str">
        <f t="shared" ca="1" si="70"/>
        <v xml:space="preserve"> </v>
      </c>
      <c r="J71" s="23" t="str">
        <f t="shared" ca="1" si="70"/>
        <v xml:space="preserve"> </v>
      </c>
      <c r="K71" s="23" t="str">
        <f t="shared" ca="1" si="70"/>
        <v xml:space="preserve"> </v>
      </c>
      <c r="L71" s="23"/>
      <c r="M71" s="23"/>
      <c r="N71" s="25"/>
      <c r="AE71" s="20" t="str">
        <f t="shared" ca="1" si="51"/>
        <v/>
      </c>
      <c r="AF71" s="20" t="str">
        <f t="shared" ca="1" si="51"/>
        <v/>
      </c>
      <c r="AG71" s="20" t="str">
        <f t="shared" ca="1" si="49"/>
        <v/>
      </c>
      <c r="AH71" s="20" t="str">
        <f t="shared" ca="1" si="49"/>
        <v/>
      </c>
      <c r="AI71" s="20" t="str">
        <f t="shared" ca="1" si="49"/>
        <v/>
      </c>
      <c r="AJ71" s="20" t="str">
        <f t="shared" ca="1" si="49"/>
        <v/>
      </c>
      <c r="AK71" s="20" t="str">
        <f t="shared" ca="1" si="49"/>
        <v/>
      </c>
      <c r="AL71" s="20" t="str">
        <f t="shared" ca="1" si="49"/>
        <v/>
      </c>
      <c r="AM71" s="20" t="str">
        <f t="shared" si="49"/>
        <v/>
      </c>
      <c r="AN71" s="20" t="str">
        <f t="shared" si="49"/>
        <v/>
      </c>
      <c r="AO71" s="11" t="str">
        <f t="shared" ca="1" si="65"/>
        <v/>
      </c>
      <c r="AP71" s="10" t="str">
        <f t="shared" ca="1" si="56"/>
        <v/>
      </c>
      <c r="AQ71" s="10" t="str">
        <f t="shared" ca="1" si="56"/>
        <v/>
      </c>
      <c r="AR71" s="10" t="str">
        <f t="shared" ca="1" si="56"/>
        <v/>
      </c>
      <c r="AS71" s="10" t="str">
        <f t="shared" ca="1" si="56"/>
        <v/>
      </c>
      <c r="AT71" s="10" t="str">
        <f t="shared" ca="1" si="56"/>
        <v/>
      </c>
      <c r="AU71" s="10" t="str">
        <f t="shared" ca="1" si="56"/>
        <v/>
      </c>
      <c r="AV71" s="10" t="str">
        <f t="shared" ca="1" si="56"/>
        <v/>
      </c>
      <c r="AW71" s="10" t="str">
        <f t="shared" ca="1" si="56"/>
        <v/>
      </c>
      <c r="AX71" s="10" t="str">
        <f t="shared" si="56"/>
        <v/>
      </c>
      <c r="AY71" s="10" t="str">
        <f t="shared" si="56"/>
        <v/>
      </c>
      <c r="BA71" s="12" t="str">
        <f t="shared" ca="1" si="57"/>
        <v/>
      </c>
      <c r="BB71" s="12" t="str">
        <f t="shared" ca="1" si="57"/>
        <v/>
      </c>
      <c r="BC71" s="12" t="str">
        <f t="shared" ca="1" si="57"/>
        <v/>
      </c>
      <c r="BD71" s="12" t="str">
        <f t="shared" ca="1" si="57"/>
        <v/>
      </c>
      <c r="BE71" s="12" t="str">
        <f t="shared" ca="1" si="57"/>
        <v/>
      </c>
      <c r="BF71" s="12" t="str">
        <f t="shared" ca="1" si="57"/>
        <v/>
      </c>
      <c r="BG71" s="12" t="str">
        <f t="shared" ca="1" si="57"/>
        <v/>
      </c>
      <c r="BH71" s="12" t="str">
        <f t="shared" ca="1" si="57"/>
        <v/>
      </c>
      <c r="BI71" s="12" t="str">
        <f t="shared" si="57"/>
        <v/>
      </c>
      <c r="BJ71" s="12" t="str">
        <f t="shared" si="57"/>
        <v/>
      </c>
    </row>
    <row r="72" spans="1:62" ht="23.25" customHeight="1">
      <c r="A72" s="1">
        <f ca="1">IF(COUNTIF($D72:$M72," ")=10,"",IF(VLOOKUP(MAX($A$1:A71),$A$1:C71,3,FALSE)=0,"",MAX($A$1:A71)+1))</f>
        <v>72</v>
      </c>
      <c r="C72" s="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5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11" t="str">
        <f t="shared" si="65"/>
        <v/>
      </c>
      <c r="AP72" s="10" t="str">
        <f t="shared" si="56"/>
        <v/>
      </c>
      <c r="AQ72" s="10" t="str">
        <f t="shared" si="56"/>
        <v/>
      </c>
      <c r="AR72" s="10" t="str">
        <f t="shared" si="56"/>
        <v/>
      </c>
      <c r="AS72" s="10" t="str">
        <f t="shared" si="56"/>
        <v/>
      </c>
      <c r="AT72" s="10" t="str">
        <f t="shared" si="56"/>
        <v/>
      </c>
      <c r="AU72" s="10" t="str">
        <f t="shared" si="56"/>
        <v/>
      </c>
      <c r="AV72" s="10" t="str">
        <f t="shared" si="56"/>
        <v/>
      </c>
      <c r="AW72" s="10" t="str">
        <f t="shared" si="56"/>
        <v/>
      </c>
      <c r="AX72" s="10" t="str">
        <f t="shared" si="56"/>
        <v/>
      </c>
      <c r="AY72" s="10" t="str">
        <f t="shared" si="56"/>
        <v/>
      </c>
      <c r="BA72" s="12" t="str">
        <f t="shared" si="57"/>
        <v/>
      </c>
      <c r="BB72" s="12" t="str">
        <f t="shared" si="57"/>
        <v/>
      </c>
      <c r="BC72" s="12" t="str">
        <f t="shared" si="57"/>
        <v/>
      </c>
      <c r="BD72" s="12" t="str">
        <f t="shared" si="57"/>
        <v/>
      </c>
      <c r="BE72" s="12" t="str">
        <f t="shared" si="57"/>
        <v/>
      </c>
      <c r="BF72" s="12" t="str">
        <f t="shared" si="57"/>
        <v/>
      </c>
      <c r="BG72" s="12" t="str">
        <f t="shared" si="57"/>
        <v/>
      </c>
      <c r="BH72" s="12" t="str">
        <f t="shared" si="57"/>
        <v/>
      </c>
      <c r="BI72" s="12" t="str">
        <f t="shared" si="57"/>
        <v/>
      </c>
      <c r="BJ72" s="12" t="str">
        <f t="shared" si="57"/>
        <v/>
      </c>
    </row>
    <row r="73" spans="1:62" ht="23.25" customHeight="1">
      <c r="A73" s="1">
        <f ca="1">IF(COUNTIF($D74:$M80," ")=70,"",MAX($A$1:A72)+1)</f>
        <v>73</v>
      </c>
      <c r="B73" s="2" t="str">
        <f>IF($C73="","",$C73)</f>
        <v>Бондарь И.М.</v>
      </c>
      <c r="C73" s="3" t="str">
        <f>IF(ISERROR(VLOOKUP((ROW()-1)/9+1,'[1]Преподавательский состав'!$A$2:$B$180,2,FALSE)),"",VLOOKUP((ROW()-1)/9+1,'[1]Преподавательский состав'!$A$2:$B$180,2,FALSE))</f>
        <v>Бондарь И.М.</v>
      </c>
      <c r="D73" s="3" t="str">
        <f>IF($C73="","",T(" 8.00"))</f>
        <v xml:space="preserve"> 8.00</v>
      </c>
      <c r="E73" s="3" t="str">
        <f>IF($C73="","",T(" 9.40"))</f>
        <v xml:space="preserve"> 9.40</v>
      </c>
      <c r="F73" s="3" t="str">
        <f>IF($C73="","",T("11.50"))</f>
        <v>11.50</v>
      </c>
      <c r="G73" s="4" t="str">
        <f>IF($C73="","",T(""))</f>
        <v/>
      </c>
      <c r="H73" s="4" t="str">
        <f>IF($C73="","",T("13.30"))</f>
        <v>13.30</v>
      </c>
      <c r="I73" s="4" t="str">
        <f>IF($C73="","",T("15.10"))</f>
        <v>15.10</v>
      </c>
      <c r="J73" s="3" t="str">
        <f>IF($C73="","",T("17.00"))</f>
        <v>17.00</v>
      </c>
      <c r="K73" s="3" t="str">
        <f>IF($C73="","",T("18.40"))</f>
        <v>18.40</v>
      </c>
      <c r="L73" s="3"/>
      <c r="M73" s="3"/>
      <c r="N73" s="25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11" t="str">
        <f t="shared" si="65"/>
        <v/>
      </c>
      <c r="AP73" s="10" t="str">
        <f t="shared" si="56"/>
        <v/>
      </c>
      <c r="AQ73" s="10" t="str">
        <f t="shared" si="56"/>
        <v/>
      </c>
      <c r="AR73" s="10" t="str">
        <f t="shared" si="56"/>
        <v/>
      </c>
      <c r="AS73" s="10" t="str">
        <f t="shared" si="56"/>
        <v/>
      </c>
      <c r="AT73" s="10" t="str">
        <f t="shared" si="56"/>
        <v/>
      </c>
      <c r="AU73" s="10" t="str">
        <f t="shared" si="56"/>
        <v/>
      </c>
      <c r="AV73" s="10" t="str">
        <f t="shared" si="56"/>
        <v/>
      </c>
      <c r="AW73" s="10" t="str">
        <f t="shared" si="56"/>
        <v/>
      </c>
      <c r="AX73" s="10" t="str">
        <f t="shared" si="56"/>
        <v/>
      </c>
      <c r="AY73" s="10" t="str">
        <f t="shared" si="56"/>
        <v/>
      </c>
      <c r="BA73" s="12" t="str">
        <f t="shared" si="57"/>
        <v/>
      </c>
      <c r="BB73" s="12" t="str">
        <f t="shared" si="57"/>
        <v/>
      </c>
      <c r="BC73" s="12" t="str">
        <f t="shared" si="57"/>
        <v/>
      </c>
      <c r="BD73" s="12" t="str">
        <f t="shared" si="57"/>
        <v/>
      </c>
      <c r="BE73" s="12" t="str">
        <f t="shared" si="57"/>
        <v/>
      </c>
      <c r="BF73" s="12" t="str">
        <f t="shared" si="57"/>
        <v/>
      </c>
      <c r="BG73" s="12" t="str">
        <f t="shared" si="57"/>
        <v/>
      </c>
      <c r="BH73" s="12" t="str">
        <f t="shared" si="57"/>
        <v/>
      </c>
      <c r="BI73" s="12" t="str">
        <f t="shared" si="57"/>
        <v/>
      </c>
      <c r="BJ73" s="12" t="str">
        <f t="shared" si="57"/>
        <v/>
      </c>
    </row>
    <row r="74" spans="1:62" ht="23.25" customHeight="1">
      <c r="A74" s="1">
        <f ca="1">IF(COUNTIF($D74:$M74," ")=10,"",IF(VLOOKUP(MAX($A$1:A73),$A$1:C73,3,FALSE)=0,"",MAX($A$1:A73)+1))</f>
        <v>74</v>
      </c>
      <c r="B74" s="13" t="str">
        <f>$B73</f>
        <v>Бондарь И.М.</v>
      </c>
      <c r="C74" s="2" t="str">
        <f ca="1">IF($B74="","",$S$2)</f>
        <v>Пн 15.06.20</v>
      </c>
      <c r="D74" s="14" t="str">
        <f t="shared" ref="D74:K74" ca="1" si="71">IF($B74&gt;"",IF(ISERROR(SEARCH($B74,T$2))," ",MID(T$2,FIND("%курс ",T$2,FIND($B74,T$2))+6,7)&amp;"
("&amp;MID(T$2,FIND("ауд.",T$2,FIND($B74,T$2))+4,FIND("№",T$2,FIND("ауд.",T$2,FIND($B74,T$2)))-(FIND("ауд.",T$2,FIND($B74,T$2))+4))&amp;")"),"")</f>
        <v>П -9 -1
(П-)</v>
      </c>
      <c r="E74" s="14" t="str">
        <f t="shared" ca="1" si="71"/>
        <v>П -9 -1
(П-401)</v>
      </c>
      <c r="F74" s="14" t="str">
        <f t="shared" ca="1" si="71"/>
        <v>П -9 -1
(П-)</v>
      </c>
      <c r="G74" s="14" t="str">
        <f t="shared" ca="1" si="71"/>
        <v xml:space="preserve"> </v>
      </c>
      <c r="H74" s="14" t="str">
        <f t="shared" ca="1" si="71"/>
        <v xml:space="preserve"> </v>
      </c>
      <c r="I74" s="14" t="str">
        <f t="shared" ca="1" si="71"/>
        <v xml:space="preserve"> </v>
      </c>
      <c r="J74" s="14" t="str">
        <f t="shared" ca="1" si="71"/>
        <v xml:space="preserve"> </v>
      </c>
      <c r="K74" s="14" t="str">
        <f t="shared" ca="1" si="71"/>
        <v xml:space="preserve"> </v>
      </c>
      <c r="L74" s="14"/>
      <c r="M74" s="14"/>
      <c r="N74" s="17"/>
      <c r="AE74" s="20" t="str">
        <f t="shared" ca="1" si="51"/>
        <v>Пн 15.06.20  8.00 П-)</v>
      </c>
      <c r="AF74" s="20" t="str">
        <f t="shared" ca="1" si="51"/>
        <v>Пн 15.06.20  9.40 П-401</v>
      </c>
      <c r="AG74" s="20" t="str">
        <f t="shared" ca="1" si="49"/>
        <v>Пн 15.06.20 11.50 П-)</v>
      </c>
      <c r="AH74" s="20" t="str">
        <f t="shared" ca="1" si="49"/>
        <v/>
      </c>
      <c r="AI74" s="20" t="str">
        <f t="shared" ca="1" si="49"/>
        <v/>
      </c>
      <c r="AJ74" s="20" t="str">
        <f t="shared" ca="1" si="49"/>
        <v/>
      </c>
      <c r="AK74" s="20" t="str">
        <f t="shared" ca="1" si="49"/>
        <v/>
      </c>
      <c r="AL74" s="20" t="str">
        <f t="shared" ca="1" si="49"/>
        <v/>
      </c>
      <c r="AM74" s="20" t="str">
        <f t="shared" si="49"/>
        <v/>
      </c>
      <c r="AN74" s="20" t="str">
        <f t="shared" si="49"/>
        <v/>
      </c>
      <c r="AO74" s="11" t="str">
        <f t="shared" ca="1" si="65"/>
        <v>Бондарь</v>
      </c>
      <c r="AP74" s="10" t="str">
        <f t="shared" ca="1" si="56"/>
        <v>Пн 15.06.20  8.00 П-) Бондарь</v>
      </c>
      <c r="AQ74" s="10" t="str">
        <f t="shared" ca="1" si="56"/>
        <v>Пн 15.06.20  9.40 П-401 Бондарь</v>
      </c>
      <c r="AR74" s="10" t="str">
        <f t="shared" ca="1" si="56"/>
        <v>Пн 15.06.20 11.50 П-) Бондарь</v>
      </c>
      <c r="AS74" s="10" t="str">
        <f t="shared" ca="1" si="56"/>
        <v/>
      </c>
      <c r="AT74" s="10" t="str">
        <f t="shared" ca="1" si="56"/>
        <v/>
      </c>
      <c r="AU74" s="10" t="str">
        <f t="shared" ca="1" si="56"/>
        <v/>
      </c>
      <c r="AV74" s="10" t="str">
        <f t="shared" ca="1" si="56"/>
        <v/>
      </c>
      <c r="AW74" s="10" t="str">
        <f t="shared" ca="1" si="56"/>
        <v/>
      </c>
      <c r="AX74" s="10" t="str">
        <f t="shared" si="56"/>
        <v/>
      </c>
      <c r="AY74" s="10" t="str">
        <f t="shared" si="56"/>
        <v/>
      </c>
      <c r="BA74" s="12">
        <f t="shared" ca="1" si="57"/>
        <v>74</v>
      </c>
      <c r="BB74" s="12">
        <f t="shared" ca="1" si="57"/>
        <v>74</v>
      </c>
      <c r="BC74" s="12">
        <f t="shared" ca="1" si="57"/>
        <v>74</v>
      </c>
      <c r="BD74" s="12" t="str">
        <f t="shared" ca="1" si="57"/>
        <v/>
      </c>
      <c r="BE74" s="12" t="str">
        <f t="shared" ca="1" si="57"/>
        <v/>
      </c>
      <c r="BF74" s="12" t="str">
        <f t="shared" ca="1" si="57"/>
        <v/>
      </c>
      <c r="BG74" s="12" t="str">
        <f t="shared" ca="1" si="57"/>
        <v/>
      </c>
      <c r="BH74" s="12" t="str">
        <f t="shared" ca="1" si="57"/>
        <v/>
      </c>
      <c r="BI74" s="12" t="str">
        <f t="shared" si="57"/>
        <v/>
      </c>
      <c r="BJ74" s="12" t="str">
        <f t="shared" si="57"/>
        <v/>
      </c>
    </row>
    <row r="75" spans="1:62" ht="23.25" customHeight="1">
      <c r="A75" s="1">
        <f ca="1">IF(COUNTIF($D75:$M75," ")=10,"",IF(VLOOKUP(MAX($A$1:A74),$A$1:C74,3,FALSE)=0,"",MAX($A$1:A74)+1))</f>
        <v>75</v>
      </c>
      <c r="B75" s="13" t="str">
        <f>$B73</f>
        <v>Бондарь И.М.</v>
      </c>
      <c r="C75" s="2" t="str">
        <f ca="1">IF($B75="","",$S$3)</f>
        <v>Вт 16.06.20</v>
      </c>
      <c r="D75" s="14" t="str">
        <f t="shared" ref="D75:K75" ca="1" si="72">IF($B75&gt;"",IF(ISERROR(SEARCH($B75,T$3))," ",MID(T$3,FIND("%курс ",T$3,FIND($B75,T$3))+6,7)&amp;"
("&amp;MID(T$3,FIND("ауд.",T$3,FIND($B75,T$3))+4,FIND("№",T$3,FIND("ауд.",T$3,FIND($B75,T$3)))-(FIND("ауд.",T$3,FIND($B75,T$3))+4))&amp;")"),"")</f>
        <v>С -9 -1
(П-)</v>
      </c>
      <c r="E75" s="14" t="str">
        <f t="shared" ca="1" si="72"/>
        <v>П -9 -1
(П-)</v>
      </c>
      <c r="F75" s="14" t="str">
        <f t="shared" ca="1" si="72"/>
        <v>С -9 -1
(П-)</v>
      </c>
      <c r="G75" s="14" t="str">
        <f t="shared" ca="1" si="72"/>
        <v xml:space="preserve"> </v>
      </c>
      <c r="H75" s="14" t="str">
        <f t="shared" ca="1" si="72"/>
        <v xml:space="preserve"> </v>
      </c>
      <c r="I75" s="14" t="str">
        <f t="shared" ca="1" si="72"/>
        <v xml:space="preserve"> </v>
      </c>
      <c r="J75" s="14" t="str">
        <f t="shared" ca="1" si="72"/>
        <v xml:space="preserve"> </v>
      </c>
      <c r="K75" s="14" t="str">
        <f t="shared" ca="1" si="72"/>
        <v xml:space="preserve"> </v>
      </c>
      <c r="L75" s="14"/>
      <c r="M75" s="14"/>
      <c r="N75" s="25"/>
      <c r="AE75" s="20" t="str">
        <f t="shared" ca="1" si="51"/>
        <v>Вт 16.06.20  8.00 П-)</v>
      </c>
      <c r="AF75" s="20" t="str">
        <f t="shared" ca="1" si="51"/>
        <v>Вт 16.06.20  9.40 П-)</v>
      </c>
      <c r="AG75" s="20" t="str">
        <f t="shared" ca="1" si="49"/>
        <v>Вт 16.06.20 11.50 П-)</v>
      </c>
      <c r="AH75" s="20" t="str">
        <f t="shared" ca="1" si="49"/>
        <v/>
      </c>
      <c r="AI75" s="20" t="str">
        <f t="shared" ca="1" si="49"/>
        <v/>
      </c>
      <c r="AJ75" s="20" t="str">
        <f t="shared" ca="1" si="49"/>
        <v/>
      </c>
      <c r="AK75" s="20" t="str">
        <f t="shared" ca="1" si="49"/>
        <v/>
      </c>
      <c r="AL75" s="20" t="str">
        <f t="shared" ca="1" si="49"/>
        <v/>
      </c>
      <c r="AM75" s="20" t="str">
        <f t="shared" si="49"/>
        <v/>
      </c>
      <c r="AN75" s="20" t="str">
        <f t="shared" si="49"/>
        <v/>
      </c>
      <c r="AO75" s="11" t="str">
        <f t="shared" ca="1" si="65"/>
        <v>Бондарь</v>
      </c>
      <c r="AP75" s="10" t="str">
        <f t="shared" ca="1" si="56"/>
        <v>Вт 16.06.20  8.00 П-) Бондарь</v>
      </c>
      <c r="AQ75" s="10" t="str">
        <f t="shared" ca="1" si="56"/>
        <v>Вт 16.06.20  9.40 П-) Бондарь</v>
      </c>
      <c r="AR75" s="10" t="str">
        <f t="shared" ca="1" si="56"/>
        <v>Вт 16.06.20 11.50 П-) Бондарь</v>
      </c>
      <c r="AS75" s="10" t="str">
        <f t="shared" ca="1" si="56"/>
        <v/>
      </c>
      <c r="AT75" s="10" t="str">
        <f t="shared" ca="1" si="56"/>
        <v/>
      </c>
      <c r="AU75" s="10" t="str">
        <f t="shared" ca="1" si="56"/>
        <v/>
      </c>
      <c r="AV75" s="10" t="str">
        <f t="shared" ca="1" si="56"/>
        <v/>
      </c>
      <c r="AW75" s="10" t="str">
        <f t="shared" ca="1" si="56"/>
        <v/>
      </c>
      <c r="AX75" s="10" t="str">
        <f t="shared" si="56"/>
        <v/>
      </c>
      <c r="AY75" s="10" t="str">
        <f t="shared" si="56"/>
        <v/>
      </c>
      <c r="BA75" s="12">
        <f t="shared" ca="1" si="57"/>
        <v>75</v>
      </c>
      <c r="BB75" s="12">
        <f t="shared" ca="1" si="57"/>
        <v>75</v>
      </c>
      <c r="BC75" s="12">
        <f t="shared" ca="1" si="57"/>
        <v>75</v>
      </c>
      <c r="BD75" s="12" t="str">
        <f t="shared" ca="1" si="57"/>
        <v/>
      </c>
      <c r="BE75" s="12" t="str">
        <f t="shared" ca="1" si="57"/>
        <v/>
      </c>
      <c r="BF75" s="12" t="str">
        <f t="shared" ca="1" si="57"/>
        <v/>
      </c>
      <c r="BG75" s="12" t="str">
        <f t="shared" ca="1" si="57"/>
        <v/>
      </c>
      <c r="BH75" s="12" t="str">
        <f t="shared" ca="1" si="57"/>
        <v/>
      </c>
      <c r="BI75" s="12" t="str">
        <f t="shared" si="57"/>
        <v/>
      </c>
      <c r="BJ75" s="12" t="str">
        <f t="shared" si="57"/>
        <v/>
      </c>
    </row>
    <row r="76" spans="1:62" ht="23.25" customHeight="1">
      <c r="A76" s="1">
        <f ca="1">IF(COUNTIF($D76:$M76," ")=10,"",IF(VLOOKUP(MAX($A$1:A75),$A$1:C75,3,FALSE)=0,"",MAX($A$1:A75)+1))</f>
        <v>76</v>
      </c>
      <c r="B76" s="13" t="str">
        <f>$B73</f>
        <v>Бондарь И.М.</v>
      </c>
      <c r="C76" s="2" t="str">
        <f ca="1">IF($B76="","",$S$4)</f>
        <v>Ср 17.06.20</v>
      </c>
      <c r="D76" s="14" t="str">
        <f t="shared" ref="D76:K76" ca="1" si="73">IF($B76&gt;"",IF(ISERROR(SEARCH($B76,T$4))," ",MID(T$4,FIND("%курс ",T$4,FIND($B76,T$4))+6,7)&amp;"
("&amp;MID(T$4,FIND("ауд.",T$4,FIND($B76,T$4))+4,FIND("№",T$4,FIND("ауд.",T$4,FIND($B76,T$4)))-(FIND("ауд.",T$4,FIND($B76,T$4))+4))&amp;")"),"")</f>
        <v>П -9 -1
(П-)</v>
      </c>
      <c r="E76" s="14" t="str">
        <f t="shared" ca="1" si="73"/>
        <v>П -9 -1
(П-)</v>
      </c>
      <c r="F76" s="14" t="str">
        <f t="shared" ca="1" si="73"/>
        <v>П -9 -1
(П-)</v>
      </c>
      <c r="G76" s="14" t="str">
        <f t="shared" ca="1" si="73"/>
        <v xml:space="preserve"> </v>
      </c>
      <c r="H76" s="14" t="str">
        <f t="shared" ca="1" si="73"/>
        <v xml:space="preserve"> </v>
      </c>
      <c r="I76" s="14" t="str">
        <f t="shared" ca="1" si="73"/>
        <v xml:space="preserve"> </v>
      </c>
      <c r="J76" s="14" t="str">
        <f t="shared" ca="1" si="73"/>
        <v xml:space="preserve"> </v>
      </c>
      <c r="K76" s="14" t="str">
        <f t="shared" ca="1" si="73"/>
        <v xml:space="preserve"> </v>
      </c>
      <c r="L76" s="14"/>
      <c r="M76" s="14"/>
      <c r="N76" s="25"/>
      <c r="AE76" s="20" t="str">
        <f t="shared" ca="1" si="51"/>
        <v>Ср 17.06.20  8.00 П-)</v>
      </c>
      <c r="AF76" s="20" t="str">
        <f t="shared" ca="1" si="51"/>
        <v>Ср 17.06.20  9.40 П-)</v>
      </c>
      <c r="AG76" s="20" t="str">
        <f t="shared" ca="1" si="49"/>
        <v>Ср 17.06.20 11.50 П-)</v>
      </c>
      <c r="AH76" s="20" t="str">
        <f t="shared" ca="1" si="49"/>
        <v/>
      </c>
      <c r="AI76" s="20" t="str">
        <f t="shared" ca="1" si="49"/>
        <v/>
      </c>
      <c r="AJ76" s="20" t="str">
        <f t="shared" ca="1" si="49"/>
        <v/>
      </c>
      <c r="AK76" s="20" t="str">
        <f t="shared" ca="1" si="49"/>
        <v/>
      </c>
      <c r="AL76" s="20" t="str">
        <f t="shared" ca="1" si="49"/>
        <v/>
      </c>
      <c r="AM76" s="20" t="str">
        <f t="shared" si="49"/>
        <v/>
      </c>
      <c r="AN76" s="20" t="str">
        <f t="shared" si="49"/>
        <v/>
      </c>
      <c r="AO76" s="11" t="str">
        <f t="shared" ca="1" si="65"/>
        <v>Бондарь</v>
      </c>
      <c r="AP76" s="10" t="str">
        <f t="shared" ca="1" si="56"/>
        <v>Ср 17.06.20  8.00 П-) Бондарь</v>
      </c>
      <c r="AQ76" s="10" t="str">
        <f t="shared" ca="1" si="56"/>
        <v>Ср 17.06.20  9.40 П-) Бондарь</v>
      </c>
      <c r="AR76" s="10" t="str">
        <f t="shared" ca="1" si="56"/>
        <v>Ср 17.06.20 11.50 П-) Бондарь</v>
      </c>
      <c r="AS76" s="10" t="str">
        <f t="shared" ca="1" si="56"/>
        <v/>
      </c>
      <c r="AT76" s="10" t="str">
        <f t="shared" ca="1" si="56"/>
        <v/>
      </c>
      <c r="AU76" s="10" t="str">
        <f t="shared" ca="1" si="56"/>
        <v/>
      </c>
      <c r="AV76" s="10" t="str">
        <f t="shared" ca="1" si="56"/>
        <v/>
      </c>
      <c r="AW76" s="10" t="str">
        <f t="shared" ca="1" si="56"/>
        <v/>
      </c>
      <c r="AX76" s="10" t="str">
        <f t="shared" si="56"/>
        <v/>
      </c>
      <c r="AY76" s="10" t="str">
        <f t="shared" si="56"/>
        <v/>
      </c>
      <c r="BA76" s="12">
        <f t="shared" ca="1" si="57"/>
        <v>76</v>
      </c>
      <c r="BB76" s="12">
        <f t="shared" ca="1" si="57"/>
        <v>76</v>
      </c>
      <c r="BC76" s="12">
        <f t="shared" ca="1" si="57"/>
        <v>76</v>
      </c>
      <c r="BD76" s="12" t="str">
        <f t="shared" ca="1" si="57"/>
        <v/>
      </c>
      <c r="BE76" s="12" t="str">
        <f t="shared" ca="1" si="57"/>
        <v/>
      </c>
      <c r="BF76" s="12" t="str">
        <f t="shared" ca="1" si="57"/>
        <v/>
      </c>
      <c r="BG76" s="12" t="str">
        <f t="shared" ca="1" si="57"/>
        <v/>
      </c>
      <c r="BH76" s="12" t="str">
        <f t="shared" ca="1" si="57"/>
        <v/>
      </c>
      <c r="BI76" s="12" t="str">
        <f t="shared" si="57"/>
        <v/>
      </c>
      <c r="BJ76" s="12" t="str">
        <f t="shared" si="57"/>
        <v/>
      </c>
    </row>
    <row r="77" spans="1:62" ht="23.25" customHeight="1">
      <c r="A77" s="1">
        <f ca="1">IF(COUNTIF($D77:$M77," ")=10,"",IF(VLOOKUP(MAX($A$1:A76),$A$1:C76,3,FALSE)=0,"",MAX($A$1:A76)+1))</f>
        <v>77</v>
      </c>
      <c r="B77" s="13" t="str">
        <f>$B73</f>
        <v>Бондарь И.М.</v>
      </c>
      <c r="C77" s="2" t="str">
        <f ca="1">IF($B77="","",$S$5)</f>
        <v>Чт 18.06.20</v>
      </c>
      <c r="D77" s="23" t="str">
        <f t="shared" ref="D77:K77" ca="1" si="74">IF($B77&gt;"",IF(ISERROR(SEARCH($B77,T$5))," ",MID(T$5,FIND("%курс ",T$5,FIND($B77,T$5))+6,7)&amp;"
("&amp;MID(T$5,FIND("ауд.",T$5,FIND($B77,T$5))+4,FIND("№",T$5,FIND("ауд.",T$5,FIND($B77,T$5)))-(FIND("ауд.",T$5,FIND($B77,T$5))+4))&amp;")"),"")</f>
        <v>С -9 -1
(П-)</v>
      </c>
      <c r="E77" s="23" t="str">
        <f t="shared" ca="1" si="74"/>
        <v>П -9 -1
(П-)</v>
      </c>
      <c r="F77" s="23" t="str">
        <f t="shared" ca="1" si="74"/>
        <v>П -9 -1
(П-)</v>
      </c>
      <c r="G77" s="23" t="str">
        <f t="shared" ca="1" si="74"/>
        <v xml:space="preserve"> </v>
      </c>
      <c r="H77" s="23" t="str">
        <f t="shared" ca="1" si="74"/>
        <v xml:space="preserve"> </v>
      </c>
      <c r="I77" s="23" t="str">
        <f t="shared" ca="1" si="74"/>
        <v xml:space="preserve"> </v>
      </c>
      <c r="J77" s="23" t="str">
        <f t="shared" ca="1" si="74"/>
        <v xml:space="preserve"> </v>
      </c>
      <c r="K77" s="23" t="str">
        <f t="shared" ca="1" si="74"/>
        <v xml:space="preserve"> </v>
      </c>
      <c r="L77" s="23"/>
      <c r="M77" s="23"/>
      <c r="N77" s="25"/>
      <c r="AE77" s="20" t="str">
        <f t="shared" ca="1" si="51"/>
        <v>Чт 18.06.20  8.00 П-)</v>
      </c>
      <c r="AF77" s="20" t="str">
        <f t="shared" ca="1" si="51"/>
        <v>Чт 18.06.20  9.40 П-)</v>
      </c>
      <c r="AG77" s="20" t="str">
        <f t="shared" ca="1" si="49"/>
        <v>Чт 18.06.20 11.50 П-)</v>
      </c>
      <c r="AH77" s="20" t="str">
        <f t="shared" ca="1" si="49"/>
        <v/>
      </c>
      <c r="AI77" s="20" t="str">
        <f t="shared" ca="1" si="49"/>
        <v/>
      </c>
      <c r="AJ77" s="20" t="str">
        <f t="shared" ca="1" si="49"/>
        <v/>
      </c>
      <c r="AK77" s="20" t="str">
        <f t="shared" ca="1" si="49"/>
        <v/>
      </c>
      <c r="AL77" s="20" t="str">
        <f t="shared" ca="1" si="49"/>
        <v/>
      </c>
      <c r="AM77" s="20" t="str">
        <f t="shared" si="49"/>
        <v/>
      </c>
      <c r="AN77" s="20" t="str">
        <f t="shared" si="49"/>
        <v/>
      </c>
      <c r="AO77" s="11" t="str">
        <f t="shared" ca="1" si="65"/>
        <v>Бондарь</v>
      </c>
      <c r="AP77" s="10" t="str">
        <f t="shared" ca="1" si="56"/>
        <v>Чт 18.06.20  8.00 П-) Бондарь</v>
      </c>
      <c r="AQ77" s="10" t="str">
        <f t="shared" ca="1" si="56"/>
        <v>Чт 18.06.20  9.40 П-) Бондарь</v>
      </c>
      <c r="AR77" s="10" t="str">
        <f t="shared" ca="1" si="56"/>
        <v>Чт 18.06.20 11.50 П-) Бондарь</v>
      </c>
      <c r="AS77" s="10" t="str">
        <f t="shared" ca="1" si="56"/>
        <v/>
      </c>
      <c r="AT77" s="10" t="str">
        <f t="shared" ca="1" si="56"/>
        <v/>
      </c>
      <c r="AU77" s="10" t="str">
        <f t="shared" ca="1" si="56"/>
        <v/>
      </c>
      <c r="AV77" s="10" t="str">
        <f t="shared" ca="1" si="56"/>
        <v/>
      </c>
      <c r="AW77" s="10" t="str">
        <f t="shared" ca="1" si="56"/>
        <v/>
      </c>
      <c r="AX77" s="10" t="str">
        <f t="shared" si="56"/>
        <v/>
      </c>
      <c r="AY77" s="10" t="str">
        <f t="shared" si="56"/>
        <v/>
      </c>
      <c r="BA77" s="12">
        <f t="shared" ca="1" si="57"/>
        <v>77</v>
      </c>
      <c r="BB77" s="12">
        <f t="shared" ca="1" si="57"/>
        <v>77</v>
      </c>
      <c r="BC77" s="12">
        <f t="shared" ca="1" si="57"/>
        <v>77</v>
      </c>
      <c r="BD77" s="12" t="str">
        <f t="shared" ca="1" si="57"/>
        <v/>
      </c>
      <c r="BE77" s="12" t="str">
        <f t="shared" ca="1" si="57"/>
        <v/>
      </c>
      <c r="BF77" s="12" t="str">
        <f t="shared" ca="1" si="57"/>
        <v/>
      </c>
      <c r="BG77" s="12" t="str">
        <f t="shared" ca="1" si="57"/>
        <v/>
      </c>
      <c r="BH77" s="12" t="str">
        <f t="shared" ca="1" si="57"/>
        <v/>
      </c>
      <c r="BI77" s="12" t="str">
        <f t="shared" si="57"/>
        <v/>
      </c>
      <c r="BJ77" s="12" t="str">
        <f t="shared" si="57"/>
        <v/>
      </c>
    </row>
    <row r="78" spans="1:62" ht="23.25" customHeight="1">
      <c r="A78" s="1">
        <f ca="1">IF(COUNTIF($D78:$M78," ")=10,"",IF(VLOOKUP(MAX($A$1:A77),$A$1:C77,3,FALSE)=0,"",MAX($A$1:A77)+1))</f>
        <v>78</v>
      </c>
      <c r="B78" s="13" t="str">
        <f>$B73</f>
        <v>Бондарь И.М.</v>
      </c>
      <c r="C78" s="2" t="str">
        <f ca="1">IF($B78="","",$S$6)</f>
        <v>Пт 19.06.20</v>
      </c>
      <c r="D78" s="23" t="str">
        <f t="shared" ref="D78:K78" ca="1" si="75">IF($B78&gt;"",IF(ISERROR(SEARCH($B78,T$6))," ",MID(T$6,FIND("%курс ",T$6,FIND($B78,T$6))+6,7)&amp;"
("&amp;MID(T$6,FIND("ауд.",T$6,FIND($B78,T$6))+4,FIND("№",T$6,FIND("ауд.",T$6,FIND($B78,T$6)))-(FIND("ауд.",T$6,FIND($B78,T$6))+4))&amp;")"),"")</f>
        <v>С -9 -1
(П-)</v>
      </c>
      <c r="E78" s="23" t="str">
        <f t="shared" ca="1" si="75"/>
        <v>П -9 -1
(П-)</v>
      </c>
      <c r="F78" s="23" t="str">
        <f t="shared" ca="1" si="75"/>
        <v>ЗИ-9-11
(П-)</v>
      </c>
      <c r="G78" s="23" t="str">
        <f t="shared" ca="1" si="75"/>
        <v xml:space="preserve"> </v>
      </c>
      <c r="H78" s="23" t="str">
        <f t="shared" ca="1" si="75"/>
        <v xml:space="preserve"> </v>
      </c>
      <c r="I78" s="23" t="str">
        <f t="shared" ca="1" si="75"/>
        <v xml:space="preserve"> </v>
      </c>
      <c r="J78" s="23" t="str">
        <f t="shared" ca="1" si="75"/>
        <v xml:space="preserve"> </v>
      </c>
      <c r="K78" s="23" t="str">
        <f t="shared" ca="1" si="75"/>
        <v xml:space="preserve"> </v>
      </c>
      <c r="L78" s="23"/>
      <c r="M78" s="23"/>
      <c r="N78" s="25"/>
      <c r="AE78" s="20" t="str">
        <f t="shared" ca="1" si="51"/>
        <v>Пт 19.06.20  8.00 П-)</v>
      </c>
      <c r="AF78" s="20" t="str">
        <f t="shared" ca="1" si="51"/>
        <v>Пт 19.06.20  9.40 П-)</v>
      </c>
      <c r="AG78" s="20" t="str">
        <f t="shared" ca="1" si="49"/>
        <v>Пт 19.06.20 11.50 П-)</v>
      </c>
      <c r="AH78" s="20" t="str">
        <f t="shared" ca="1" si="49"/>
        <v/>
      </c>
      <c r="AI78" s="20" t="str">
        <f t="shared" ca="1" si="49"/>
        <v/>
      </c>
      <c r="AJ78" s="20" t="str">
        <f t="shared" ca="1" si="49"/>
        <v/>
      </c>
      <c r="AK78" s="20" t="str">
        <f t="shared" ca="1" si="49"/>
        <v/>
      </c>
      <c r="AL78" s="20" t="str">
        <f t="shared" ca="1" si="49"/>
        <v/>
      </c>
      <c r="AM78" s="20" t="str">
        <f t="shared" si="49"/>
        <v/>
      </c>
      <c r="AN78" s="20" t="str">
        <f t="shared" si="49"/>
        <v/>
      </c>
      <c r="AO78" s="11" t="str">
        <f t="shared" ca="1" si="65"/>
        <v>Бондарь</v>
      </c>
      <c r="AP78" s="10" t="str">
        <f t="shared" ca="1" si="56"/>
        <v>Пт 19.06.20  8.00 П-) Бондарь</v>
      </c>
      <c r="AQ78" s="10" t="str">
        <f t="shared" ca="1" si="56"/>
        <v>Пт 19.06.20  9.40 П-) Бондарь</v>
      </c>
      <c r="AR78" s="10" t="str">
        <f t="shared" ca="1" si="56"/>
        <v>Пт 19.06.20 11.50 П-) Бондарь</v>
      </c>
      <c r="AS78" s="10" t="str">
        <f t="shared" ca="1" si="56"/>
        <v/>
      </c>
      <c r="AT78" s="10" t="str">
        <f t="shared" ca="1" si="56"/>
        <v/>
      </c>
      <c r="AU78" s="10" t="str">
        <f t="shared" ca="1" si="56"/>
        <v/>
      </c>
      <c r="AV78" s="10" t="str">
        <f t="shared" ca="1" si="56"/>
        <v/>
      </c>
      <c r="AW78" s="10" t="str">
        <f t="shared" ca="1" si="56"/>
        <v/>
      </c>
      <c r="AX78" s="10" t="str">
        <f t="shared" si="56"/>
        <v/>
      </c>
      <c r="AY78" s="10" t="str">
        <f t="shared" si="56"/>
        <v/>
      </c>
      <c r="BA78" s="12">
        <f t="shared" ca="1" si="57"/>
        <v>78</v>
      </c>
      <c r="BB78" s="12">
        <f t="shared" ca="1" si="57"/>
        <v>78</v>
      </c>
      <c r="BC78" s="12">
        <f t="shared" ca="1" si="57"/>
        <v>78</v>
      </c>
      <c r="BD78" s="12" t="str">
        <f t="shared" ca="1" si="57"/>
        <v/>
      </c>
      <c r="BE78" s="12" t="str">
        <f t="shared" ca="1" si="57"/>
        <v/>
      </c>
      <c r="BF78" s="12" t="str">
        <f t="shared" ca="1" si="57"/>
        <v/>
      </c>
      <c r="BG78" s="12" t="str">
        <f t="shared" ca="1" si="57"/>
        <v/>
      </c>
      <c r="BH78" s="12" t="str">
        <f t="shared" ca="1" si="57"/>
        <v/>
      </c>
      <c r="BI78" s="12" t="str">
        <f t="shared" si="57"/>
        <v/>
      </c>
      <c r="BJ78" s="12" t="str">
        <f t="shared" si="57"/>
        <v/>
      </c>
    </row>
    <row r="79" spans="1:62" ht="23.25" customHeight="1">
      <c r="A79" s="1">
        <f ca="1">IF(COUNTIF($D79:$M79," ")=10,"",IF(VLOOKUP(MAX($A$1:A78),$A$1:C78,3,FALSE)=0,"",MAX($A$1:A78)+1))</f>
        <v>79</v>
      </c>
      <c r="B79" s="13" t="str">
        <f>$B73</f>
        <v>Бондарь И.М.</v>
      </c>
      <c r="C79" s="2" t="str">
        <f ca="1">IF($B79="","",$S$7)</f>
        <v>Сб 20.06.20</v>
      </c>
      <c r="D79" s="23" t="str">
        <f t="shared" ref="D79:K79" ca="1" si="76">IF($B79&gt;"",IF(ISERROR(SEARCH($B79,T$7))," ",MID(T$7,FIND("%курс ",T$7,FIND($B79,T$7))+6,7)&amp;"
("&amp;MID(T$7,FIND("ауд.",T$7,FIND($B79,T$7))+4,FIND("№",T$7,FIND("ауд.",T$7,FIND($B79,T$7)))-(FIND("ауд.",T$7,FIND($B79,T$7))+4))&amp;")"),"")</f>
        <v>П -9 -1
(П-)</v>
      </c>
      <c r="E79" s="23" t="str">
        <f t="shared" ca="1" si="76"/>
        <v>П -9 -1
(П-401)</v>
      </c>
      <c r="F79" s="23" t="str">
        <f t="shared" ca="1" si="76"/>
        <v xml:space="preserve"> </v>
      </c>
      <c r="G79" s="23" t="str">
        <f t="shared" ca="1" si="76"/>
        <v xml:space="preserve"> </v>
      </c>
      <c r="H79" s="23" t="str">
        <f t="shared" ca="1" si="76"/>
        <v xml:space="preserve"> </v>
      </c>
      <c r="I79" s="23" t="str">
        <f t="shared" ca="1" si="76"/>
        <v xml:space="preserve"> </v>
      </c>
      <c r="J79" s="23" t="str">
        <f t="shared" ca="1" si="76"/>
        <v xml:space="preserve"> </v>
      </c>
      <c r="K79" s="23" t="str">
        <f t="shared" ca="1" si="76"/>
        <v xml:space="preserve"> </v>
      </c>
      <c r="L79" s="23"/>
      <c r="M79" s="23"/>
      <c r="N79" s="25"/>
      <c r="AE79" s="20" t="str">
        <f t="shared" ca="1" si="51"/>
        <v>Сб 20.06.20  8.00 П-)</v>
      </c>
      <c r="AF79" s="20" t="str">
        <f t="shared" ca="1" si="51"/>
        <v>Сб 20.06.20  9.40 П-401</v>
      </c>
      <c r="AG79" s="20" t="str">
        <f t="shared" ca="1" si="49"/>
        <v/>
      </c>
      <c r="AH79" s="20" t="str">
        <f t="shared" ca="1" si="49"/>
        <v/>
      </c>
      <c r="AI79" s="20" t="str">
        <f t="shared" ca="1" si="49"/>
        <v/>
      </c>
      <c r="AJ79" s="20" t="str">
        <f t="shared" ca="1" si="49"/>
        <v/>
      </c>
      <c r="AK79" s="20" t="str">
        <f t="shared" ca="1" si="49"/>
        <v/>
      </c>
      <c r="AL79" s="20" t="str">
        <f t="shared" ca="1" si="49"/>
        <v/>
      </c>
      <c r="AM79" s="20" t="str">
        <f t="shared" si="49"/>
        <v/>
      </c>
      <c r="AN79" s="20" t="str">
        <f t="shared" si="49"/>
        <v/>
      </c>
      <c r="AO79" s="11" t="str">
        <f t="shared" ca="1" si="65"/>
        <v>Бондарь</v>
      </c>
      <c r="AP79" s="10" t="str">
        <f t="shared" ca="1" si="56"/>
        <v>Сб 20.06.20  8.00 П-) Бондарь</v>
      </c>
      <c r="AQ79" s="10" t="str">
        <f t="shared" ca="1" si="56"/>
        <v>Сб 20.06.20  9.40 П-401 Бондарь</v>
      </c>
      <c r="AR79" s="10" t="str">
        <f t="shared" ca="1" si="56"/>
        <v/>
      </c>
      <c r="AS79" s="10" t="str">
        <f t="shared" ca="1" si="56"/>
        <v/>
      </c>
      <c r="AT79" s="10" t="str">
        <f t="shared" ca="1" si="56"/>
        <v/>
      </c>
      <c r="AU79" s="10" t="str">
        <f t="shared" ca="1" si="56"/>
        <v/>
      </c>
      <c r="AV79" s="10" t="str">
        <f t="shared" ca="1" si="56"/>
        <v/>
      </c>
      <c r="AW79" s="10" t="str">
        <f t="shared" ca="1" si="56"/>
        <v/>
      </c>
      <c r="AX79" s="10" t="str">
        <f t="shared" si="56"/>
        <v/>
      </c>
      <c r="AY79" s="10" t="str">
        <f t="shared" si="56"/>
        <v/>
      </c>
      <c r="BA79" s="12">
        <f t="shared" ca="1" si="57"/>
        <v>79</v>
      </c>
      <c r="BB79" s="12">
        <f t="shared" ca="1" si="57"/>
        <v>79</v>
      </c>
      <c r="BC79" s="12" t="str">
        <f t="shared" ca="1" si="57"/>
        <v/>
      </c>
      <c r="BD79" s="12" t="str">
        <f t="shared" ca="1" si="57"/>
        <v/>
      </c>
      <c r="BE79" s="12" t="str">
        <f t="shared" ca="1" si="57"/>
        <v/>
      </c>
      <c r="BF79" s="12" t="str">
        <f t="shared" ca="1" si="57"/>
        <v/>
      </c>
      <c r="BG79" s="12" t="str">
        <f t="shared" ca="1" si="57"/>
        <v/>
      </c>
      <c r="BH79" s="12" t="str">
        <f t="shared" ca="1" si="57"/>
        <v/>
      </c>
      <c r="BI79" s="12" t="str">
        <f t="shared" si="57"/>
        <v/>
      </c>
      <c r="BJ79" s="12" t="str">
        <f t="shared" si="57"/>
        <v/>
      </c>
    </row>
    <row r="80" spans="1:62" ht="23.25" customHeight="1">
      <c r="A80" s="1">
        <f ca="1">IF(COUNTIF($D80:$M80," ")=10,"",IF(VLOOKUP(MAX($A$1:A79),$A$1:C79,3,FALSE)=0,"",MAX($A$1:A79)+1))</f>
        <v>80</v>
      </c>
      <c r="B80" s="13" t="str">
        <f>$B73</f>
        <v>Бондарь И.М.</v>
      </c>
      <c r="C80" s="2" t="str">
        <f ca="1">IF($B80="","",$S$8)</f>
        <v>Вс 21.06.20</v>
      </c>
      <c r="D80" s="23" t="str">
        <f t="shared" ref="D80:K80" ca="1" si="77">IF($B80&gt;"",IF(ISERROR(SEARCH($B80,T$8))," ",MID(T$8,FIND("%курс ",T$8,FIND($B80,T$8))+6,7)&amp;"
("&amp;MID(T$8,FIND("ауд.",T$8,FIND($B80,T$8))+4,FIND("№",T$8,FIND("ауд.",T$8,FIND($B80,T$8)))-(FIND("ауд.",T$8,FIND($B80,T$8))+4))&amp;")"),"")</f>
        <v xml:space="preserve"> </v>
      </c>
      <c r="E80" s="23" t="str">
        <f t="shared" ca="1" si="77"/>
        <v xml:space="preserve"> </v>
      </c>
      <c r="F80" s="23" t="str">
        <f t="shared" ca="1" si="77"/>
        <v xml:space="preserve"> </v>
      </c>
      <c r="G80" s="23" t="str">
        <f t="shared" ca="1" si="77"/>
        <v xml:space="preserve"> </v>
      </c>
      <c r="H80" s="23" t="str">
        <f t="shared" ca="1" si="77"/>
        <v xml:space="preserve"> </v>
      </c>
      <c r="I80" s="23" t="str">
        <f t="shared" ca="1" si="77"/>
        <v xml:space="preserve"> </v>
      </c>
      <c r="J80" s="23" t="str">
        <f t="shared" ca="1" si="77"/>
        <v xml:space="preserve"> </v>
      </c>
      <c r="K80" s="23" t="str">
        <f t="shared" ca="1" si="77"/>
        <v xml:space="preserve"> </v>
      </c>
      <c r="L80" s="23"/>
      <c r="M80" s="23"/>
      <c r="N80" s="25"/>
      <c r="AE80" s="20" t="str">
        <f t="shared" ca="1" si="51"/>
        <v/>
      </c>
      <c r="AF80" s="20" t="str">
        <f t="shared" ca="1" si="51"/>
        <v/>
      </c>
      <c r="AG80" s="20" t="str">
        <f t="shared" ca="1" si="49"/>
        <v/>
      </c>
      <c r="AH80" s="20" t="str">
        <f t="shared" ca="1" si="49"/>
        <v/>
      </c>
      <c r="AI80" s="20" t="str">
        <f t="shared" ca="1" si="49"/>
        <v/>
      </c>
      <c r="AJ80" s="20" t="str">
        <f t="shared" ca="1" si="49"/>
        <v/>
      </c>
      <c r="AK80" s="20" t="str">
        <f t="shared" ca="1" si="49"/>
        <v/>
      </c>
      <c r="AL80" s="20" t="str">
        <f t="shared" ca="1" si="49"/>
        <v/>
      </c>
      <c r="AM80" s="20" t="str">
        <f t="shared" si="49"/>
        <v/>
      </c>
      <c r="AN80" s="20" t="str">
        <f t="shared" si="49"/>
        <v/>
      </c>
      <c r="AO80" s="11" t="str">
        <f t="shared" ca="1" si="65"/>
        <v/>
      </c>
      <c r="AP80" s="10" t="str">
        <f t="shared" ca="1" si="56"/>
        <v/>
      </c>
      <c r="AQ80" s="10" t="str">
        <f t="shared" ca="1" si="56"/>
        <v/>
      </c>
      <c r="AR80" s="10" t="str">
        <f t="shared" ca="1" si="56"/>
        <v/>
      </c>
      <c r="AS80" s="10" t="str">
        <f t="shared" ca="1" si="56"/>
        <v/>
      </c>
      <c r="AT80" s="10" t="str">
        <f t="shared" ca="1" si="56"/>
        <v/>
      </c>
      <c r="AU80" s="10" t="str">
        <f t="shared" ca="1" si="56"/>
        <v/>
      </c>
      <c r="AV80" s="10" t="str">
        <f t="shared" ca="1" si="56"/>
        <v/>
      </c>
      <c r="AW80" s="10" t="str">
        <f t="shared" ca="1" si="56"/>
        <v/>
      </c>
      <c r="AX80" s="10" t="str">
        <f t="shared" si="56"/>
        <v/>
      </c>
      <c r="AY80" s="10" t="str">
        <f t="shared" si="56"/>
        <v/>
      </c>
      <c r="BA80" s="12" t="str">
        <f t="shared" ca="1" si="57"/>
        <v/>
      </c>
      <c r="BB80" s="12" t="str">
        <f t="shared" ca="1" si="57"/>
        <v/>
      </c>
      <c r="BC80" s="12" t="str">
        <f t="shared" ca="1" si="57"/>
        <v/>
      </c>
      <c r="BD80" s="12" t="str">
        <f t="shared" ca="1" si="57"/>
        <v/>
      </c>
      <c r="BE80" s="12" t="str">
        <f t="shared" ca="1" si="57"/>
        <v/>
      </c>
      <c r="BF80" s="12" t="str">
        <f t="shared" ca="1" si="57"/>
        <v/>
      </c>
      <c r="BG80" s="12" t="str">
        <f t="shared" ca="1" si="57"/>
        <v/>
      </c>
      <c r="BH80" s="12" t="str">
        <f t="shared" ca="1" si="57"/>
        <v/>
      </c>
      <c r="BI80" s="12" t="str">
        <f t="shared" si="57"/>
        <v/>
      </c>
      <c r="BJ80" s="12" t="str">
        <f t="shared" si="57"/>
        <v/>
      </c>
    </row>
    <row r="81" spans="1:62" ht="23.25" customHeight="1">
      <c r="A81" s="1">
        <f ca="1">IF(COUNTIF($D81:$M81," ")=10,"",IF(VLOOKUP(MAX($A$1:A80),$A$1:C80,3,FALSE)=0,"",MAX($A$1:A80)+1))</f>
        <v>81</v>
      </c>
      <c r="C81" s="2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5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11" t="str">
        <f t="shared" si="65"/>
        <v/>
      </c>
      <c r="AP81" s="10" t="str">
        <f t="shared" si="56"/>
        <v/>
      </c>
      <c r="AQ81" s="10" t="str">
        <f t="shared" si="56"/>
        <v/>
      </c>
      <c r="AR81" s="10" t="str">
        <f t="shared" si="56"/>
        <v/>
      </c>
      <c r="AS81" s="10" t="str">
        <f t="shared" si="56"/>
        <v/>
      </c>
      <c r="AT81" s="10" t="str">
        <f t="shared" si="56"/>
        <v/>
      </c>
      <c r="AU81" s="10" t="str">
        <f t="shared" si="56"/>
        <v/>
      </c>
      <c r="AV81" s="10" t="str">
        <f t="shared" si="56"/>
        <v/>
      </c>
      <c r="AW81" s="10" t="str">
        <f t="shared" si="56"/>
        <v/>
      </c>
      <c r="AX81" s="10" t="str">
        <f t="shared" si="56"/>
        <v/>
      </c>
      <c r="AY81" s="10" t="str">
        <f t="shared" si="56"/>
        <v/>
      </c>
      <c r="BA81" s="12" t="str">
        <f t="shared" si="57"/>
        <v/>
      </c>
      <c r="BB81" s="12" t="str">
        <f t="shared" si="57"/>
        <v/>
      </c>
      <c r="BC81" s="12" t="str">
        <f t="shared" si="57"/>
        <v/>
      </c>
      <c r="BD81" s="12" t="str">
        <f t="shared" si="57"/>
        <v/>
      </c>
      <c r="BE81" s="12" t="str">
        <f t="shared" si="57"/>
        <v/>
      </c>
      <c r="BF81" s="12" t="str">
        <f t="shared" si="57"/>
        <v/>
      </c>
      <c r="BG81" s="12" t="str">
        <f t="shared" si="57"/>
        <v/>
      </c>
      <c r="BH81" s="12" t="str">
        <f t="shared" si="57"/>
        <v/>
      </c>
      <c r="BI81" s="12" t="str">
        <f t="shared" si="57"/>
        <v/>
      </c>
      <c r="BJ81" s="12" t="str">
        <f t="shared" si="57"/>
        <v/>
      </c>
    </row>
    <row r="82" spans="1:62" ht="23.25" customHeight="1">
      <c r="A82" s="1">
        <f ca="1">IF(COUNTIF($D83:$M89," ")=70,"",MAX($A$1:A81)+1)</f>
        <v>82</v>
      </c>
      <c r="B82" s="2" t="str">
        <f>IF($C82="","",$C82)</f>
        <v>Бурдельный Н.В.</v>
      </c>
      <c r="C82" s="3" t="str">
        <f>IF(ISERROR(VLOOKUP((ROW()-1)/9+1,'[1]Преподавательский состав'!$A$2:$B$180,2,FALSE)),"",VLOOKUP((ROW()-1)/9+1,'[1]Преподавательский состав'!$A$2:$B$180,2,FALSE))</f>
        <v>Бурдельный Н.В.</v>
      </c>
      <c r="D82" s="3" t="str">
        <f>IF($C82="","",T(" 8.00"))</f>
        <v xml:space="preserve"> 8.00</v>
      </c>
      <c r="E82" s="3" t="str">
        <f>IF($C82="","",T(" 9.40"))</f>
        <v xml:space="preserve"> 9.40</v>
      </c>
      <c r="F82" s="3" t="str">
        <f>IF($C82="","",T("11.50"))</f>
        <v>11.50</v>
      </c>
      <c r="G82" s="4" t="str">
        <f>IF($C82="","",T(""))</f>
        <v/>
      </c>
      <c r="H82" s="4" t="str">
        <f>IF($C82="","",T("13.30"))</f>
        <v>13.30</v>
      </c>
      <c r="I82" s="4" t="str">
        <f>IF($C82="","",T("15.10"))</f>
        <v>15.10</v>
      </c>
      <c r="J82" s="3" t="str">
        <f>IF($C82="","",T("17.00"))</f>
        <v>17.00</v>
      </c>
      <c r="K82" s="3" t="str">
        <f>IF($C82="","",T("18.40"))</f>
        <v>18.40</v>
      </c>
      <c r="L82" s="3"/>
      <c r="M82" s="3"/>
      <c r="N82" s="17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11" t="str">
        <f t="shared" si="65"/>
        <v/>
      </c>
      <c r="AP82" s="10" t="str">
        <f t="shared" si="56"/>
        <v/>
      </c>
      <c r="AQ82" s="10" t="str">
        <f t="shared" si="56"/>
        <v/>
      </c>
      <c r="AR82" s="10" t="str">
        <f t="shared" si="56"/>
        <v/>
      </c>
      <c r="AS82" s="10" t="str">
        <f t="shared" si="56"/>
        <v/>
      </c>
      <c r="AT82" s="10" t="str">
        <f t="shared" si="56"/>
        <v/>
      </c>
      <c r="AU82" s="10" t="str">
        <f t="shared" ref="AU82:AY145" si="78">IF(AJ82="","",CONCATENATE(AJ82," ",$AO82))</f>
        <v/>
      </c>
      <c r="AV82" s="10" t="str">
        <f t="shared" si="78"/>
        <v/>
      </c>
      <c r="AW82" s="10" t="str">
        <f t="shared" si="78"/>
        <v/>
      </c>
      <c r="AX82" s="10" t="str">
        <f t="shared" si="78"/>
        <v/>
      </c>
      <c r="AY82" s="10" t="str">
        <f t="shared" si="78"/>
        <v/>
      </c>
      <c r="BA82" s="12" t="str">
        <f t="shared" si="57"/>
        <v/>
      </c>
      <c r="BB82" s="12" t="str">
        <f t="shared" si="57"/>
        <v/>
      </c>
      <c r="BC82" s="12" t="str">
        <f t="shared" si="57"/>
        <v/>
      </c>
      <c r="BD82" s="12" t="str">
        <f t="shared" si="57"/>
        <v/>
      </c>
      <c r="BE82" s="12" t="str">
        <f t="shared" si="57"/>
        <v/>
      </c>
      <c r="BF82" s="12" t="str">
        <f t="shared" ref="BF82:BJ145" si="79">IF(AJ82="","",ROW())</f>
        <v/>
      </c>
      <c r="BG82" s="12" t="str">
        <f t="shared" si="79"/>
        <v/>
      </c>
      <c r="BH82" s="12" t="str">
        <f t="shared" si="79"/>
        <v/>
      </c>
      <c r="BI82" s="12" t="str">
        <f t="shared" si="79"/>
        <v/>
      </c>
      <c r="BJ82" s="12" t="str">
        <f t="shared" si="79"/>
        <v/>
      </c>
    </row>
    <row r="83" spans="1:62" ht="23.25" customHeight="1">
      <c r="A83" s="1">
        <f ca="1">IF(COUNTIF($D83:$M83," ")=10,"",IF(VLOOKUP(MAX($A$1:A82),$A$1:C82,3,FALSE)=0,"",MAX($A$1:A82)+1))</f>
        <v>83</v>
      </c>
      <c r="B83" s="13" t="str">
        <f>$B82</f>
        <v>Бурдельный Н.В.</v>
      </c>
      <c r="C83" s="2" t="str">
        <f ca="1">IF($B83="","",$S$2)</f>
        <v>Пн 15.06.20</v>
      </c>
      <c r="D83" s="14" t="str">
        <f t="shared" ref="D83:K83" ca="1" si="80">IF($B83&gt;"",IF(ISERROR(SEARCH($B83,T$2))," ",MID(T$2,FIND("%курс ",T$2,FIND($B83,T$2))+6,7)&amp;"
("&amp;MID(T$2,FIND("ауд.",T$2,FIND($B83,T$2))+4,FIND("№",T$2,FIND("ауд.",T$2,FIND($B83,T$2)))-(FIND("ауд.",T$2,FIND($B83,T$2))+4))&amp;")"),"")</f>
        <v xml:space="preserve"> </v>
      </c>
      <c r="E83" s="14" t="str">
        <f t="shared" ca="1" si="80"/>
        <v xml:space="preserve"> </v>
      </c>
      <c r="F83" s="14" t="str">
        <f t="shared" ca="1" si="80"/>
        <v xml:space="preserve"> </v>
      </c>
      <c r="G83" s="14" t="str">
        <f t="shared" ca="1" si="80"/>
        <v xml:space="preserve"> </v>
      </c>
      <c r="H83" s="14" t="str">
        <f t="shared" ca="1" si="80"/>
        <v xml:space="preserve"> </v>
      </c>
      <c r="I83" s="14" t="str">
        <f t="shared" ca="1" si="80"/>
        <v xml:space="preserve"> </v>
      </c>
      <c r="J83" s="14" t="str">
        <f t="shared" ca="1" si="80"/>
        <v xml:space="preserve"> </v>
      </c>
      <c r="K83" s="14" t="str">
        <f t="shared" ca="1" si="80"/>
        <v xml:space="preserve"> </v>
      </c>
      <c r="L83" s="14"/>
      <c r="M83" s="14"/>
      <c r="N83" s="25"/>
      <c r="AE83" s="20" t="str">
        <f t="shared" ca="1" si="51"/>
        <v/>
      </c>
      <c r="AF83" s="20" t="str">
        <f t="shared" ca="1" si="51"/>
        <v/>
      </c>
      <c r="AG83" s="20" t="str">
        <f t="shared" ca="1" si="49"/>
        <v/>
      </c>
      <c r="AH83" s="20" t="str">
        <f t="shared" ca="1" si="49"/>
        <v/>
      </c>
      <c r="AI83" s="20" t="str">
        <f t="shared" ca="1" si="49"/>
        <v/>
      </c>
      <c r="AJ83" s="20" t="str">
        <f t="shared" ca="1" si="49"/>
        <v/>
      </c>
      <c r="AK83" s="20" t="str">
        <f t="shared" ca="1" si="49"/>
        <v/>
      </c>
      <c r="AL83" s="20" t="str">
        <f t="shared" ca="1" si="49"/>
        <v/>
      </c>
      <c r="AM83" s="20" t="str">
        <f t="shared" si="49"/>
        <v/>
      </c>
      <c r="AN83" s="20" t="str">
        <f t="shared" si="49"/>
        <v/>
      </c>
      <c r="AO83" s="11" t="str">
        <f t="shared" ca="1" si="65"/>
        <v/>
      </c>
      <c r="AP83" s="10" t="str">
        <f t="shared" ref="AP83:AT146" ca="1" si="81">IF(AE83="","",CONCATENATE(AE83," ",$AO83))</f>
        <v/>
      </c>
      <c r="AQ83" s="10" t="str">
        <f t="shared" ca="1" si="81"/>
        <v/>
      </c>
      <c r="AR83" s="10" t="str">
        <f t="shared" ca="1" si="81"/>
        <v/>
      </c>
      <c r="AS83" s="10" t="str">
        <f t="shared" ca="1" si="81"/>
        <v/>
      </c>
      <c r="AT83" s="10" t="str">
        <f t="shared" ca="1" si="81"/>
        <v/>
      </c>
      <c r="AU83" s="10" t="str">
        <f t="shared" ca="1" si="78"/>
        <v/>
      </c>
      <c r="AV83" s="10" t="str">
        <f t="shared" ca="1" si="78"/>
        <v/>
      </c>
      <c r="AW83" s="10" t="str">
        <f t="shared" ca="1" si="78"/>
        <v/>
      </c>
      <c r="AX83" s="10" t="str">
        <f t="shared" si="78"/>
        <v/>
      </c>
      <c r="AY83" s="10" t="str">
        <f t="shared" si="78"/>
        <v/>
      </c>
      <c r="BA83" s="12" t="str">
        <f t="shared" ref="BA83:BE146" ca="1" si="82">IF(AE83="","",ROW())</f>
        <v/>
      </c>
      <c r="BB83" s="12" t="str">
        <f t="shared" ca="1" si="82"/>
        <v/>
      </c>
      <c r="BC83" s="12" t="str">
        <f t="shared" ca="1" si="82"/>
        <v/>
      </c>
      <c r="BD83" s="12" t="str">
        <f t="shared" ca="1" si="82"/>
        <v/>
      </c>
      <c r="BE83" s="12" t="str">
        <f t="shared" ca="1" si="82"/>
        <v/>
      </c>
      <c r="BF83" s="12" t="str">
        <f t="shared" ca="1" si="79"/>
        <v/>
      </c>
      <c r="BG83" s="12" t="str">
        <f t="shared" ca="1" si="79"/>
        <v/>
      </c>
      <c r="BH83" s="12" t="str">
        <f t="shared" ca="1" si="79"/>
        <v/>
      </c>
      <c r="BI83" s="12" t="str">
        <f t="shared" si="79"/>
        <v/>
      </c>
      <c r="BJ83" s="12" t="str">
        <f t="shared" si="79"/>
        <v/>
      </c>
    </row>
    <row r="84" spans="1:62" ht="23.25" customHeight="1">
      <c r="A84" s="1">
        <f ca="1">IF(COUNTIF($D84:$M84," ")=10,"",IF(VLOOKUP(MAX($A$1:A83),$A$1:C83,3,FALSE)=0,"",MAX($A$1:A83)+1))</f>
        <v>84</v>
      </c>
      <c r="B84" s="13" t="str">
        <f>$B82</f>
        <v>Бурдельный Н.В.</v>
      </c>
      <c r="C84" s="2" t="str">
        <f ca="1">IF($B84="","",$S$3)</f>
        <v>Вт 16.06.20</v>
      </c>
      <c r="D84" s="14" t="str">
        <f t="shared" ref="D84:K84" ca="1" si="83">IF($B84&gt;"",IF(ISERROR(SEARCH($B84,T$3))," ",MID(T$3,FIND("%курс ",T$3,FIND($B84,T$3))+6,7)&amp;"
("&amp;MID(T$3,FIND("ауд.",T$3,FIND($B84,T$3))+4,FIND("№",T$3,FIND("ауд.",T$3,FIND($B84,T$3)))-(FIND("ауд.",T$3,FIND($B84,T$3))+4))&amp;")"),"")</f>
        <v xml:space="preserve"> </v>
      </c>
      <c r="E84" s="14" t="str">
        <f t="shared" ca="1" si="83"/>
        <v xml:space="preserve"> </v>
      </c>
      <c r="F84" s="14" t="str">
        <f t="shared" ca="1" si="83"/>
        <v xml:space="preserve"> </v>
      </c>
      <c r="G84" s="14" t="str">
        <f t="shared" ca="1" si="83"/>
        <v xml:space="preserve"> </v>
      </c>
      <c r="H84" s="14" t="str">
        <f t="shared" ca="1" si="83"/>
        <v xml:space="preserve"> </v>
      </c>
      <c r="I84" s="14" t="str">
        <f t="shared" ca="1" si="83"/>
        <v xml:space="preserve"> </v>
      </c>
      <c r="J84" s="14" t="str">
        <f t="shared" ca="1" si="83"/>
        <v xml:space="preserve"> </v>
      </c>
      <c r="K84" s="14" t="str">
        <f t="shared" ca="1" si="83"/>
        <v xml:space="preserve"> </v>
      </c>
      <c r="L84" s="14"/>
      <c r="M84" s="14"/>
      <c r="N84" s="25"/>
      <c r="AE84" s="20" t="str">
        <f t="shared" ca="1" si="51"/>
        <v/>
      </c>
      <c r="AF84" s="20" t="str">
        <f t="shared" ca="1" si="51"/>
        <v/>
      </c>
      <c r="AG84" s="20" t="str">
        <f t="shared" ca="1" si="49"/>
        <v/>
      </c>
      <c r="AH84" s="20" t="str">
        <f t="shared" ca="1" si="49"/>
        <v/>
      </c>
      <c r="AI84" s="20" t="str">
        <f t="shared" ca="1" si="49"/>
        <v/>
      </c>
      <c r="AJ84" s="20" t="str">
        <f t="shared" ca="1" si="49"/>
        <v/>
      </c>
      <c r="AK84" s="20" t="str">
        <f t="shared" ca="1" si="49"/>
        <v/>
      </c>
      <c r="AL84" s="20" t="str">
        <f t="shared" ca="1" si="49"/>
        <v/>
      </c>
      <c r="AM84" s="20" t="str">
        <f t="shared" si="49"/>
        <v/>
      </c>
      <c r="AN84" s="20" t="str">
        <f t="shared" si="49"/>
        <v/>
      </c>
      <c r="AO84" s="11" t="str">
        <f t="shared" ca="1" si="65"/>
        <v/>
      </c>
      <c r="AP84" s="10" t="str">
        <f t="shared" ca="1" si="81"/>
        <v/>
      </c>
      <c r="AQ84" s="10" t="str">
        <f t="shared" ca="1" si="81"/>
        <v/>
      </c>
      <c r="AR84" s="10" t="str">
        <f t="shared" ca="1" si="81"/>
        <v/>
      </c>
      <c r="AS84" s="10" t="str">
        <f t="shared" ca="1" si="81"/>
        <v/>
      </c>
      <c r="AT84" s="10" t="str">
        <f t="shared" ca="1" si="81"/>
        <v/>
      </c>
      <c r="AU84" s="10" t="str">
        <f t="shared" ca="1" si="78"/>
        <v/>
      </c>
      <c r="AV84" s="10" t="str">
        <f t="shared" ca="1" si="78"/>
        <v/>
      </c>
      <c r="AW84" s="10" t="str">
        <f t="shared" ca="1" si="78"/>
        <v/>
      </c>
      <c r="AX84" s="10" t="str">
        <f t="shared" si="78"/>
        <v/>
      </c>
      <c r="AY84" s="10" t="str">
        <f t="shared" si="78"/>
        <v/>
      </c>
      <c r="BA84" s="12" t="str">
        <f t="shared" ca="1" si="82"/>
        <v/>
      </c>
      <c r="BB84" s="12" t="str">
        <f t="shared" ca="1" si="82"/>
        <v/>
      </c>
      <c r="BC84" s="12" t="str">
        <f t="shared" ca="1" si="82"/>
        <v/>
      </c>
      <c r="BD84" s="12" t="str">
        <f t="shared" ca="1" si="82"/>
        <v/>
      </c>
      <c r="BE84" s="12" t="str">
        <f t="shared" ca="1" si="82"/>
        <v/>
      </c>
      <c r="BF84" s="12" t="str">
        <f t="shared" ca="1" si="79"/>
        <v/>
      </c>
      <c r="BG84" s="12" t="str">
        <f t="shared" ca="1" si="79"/>
        <v/>
      </c>
      <c r="BH84" s="12" t="str">
        <f t="shared" ca="1" si="79"/>
        <v/>
      </c>
      <c r="BI84" s="12" t="str">
        <f t="shared" si="79"/>
        <v/>
      </c>
      <c r="BJ84" s="12" t="str">
        <f t="shared" si="79"/>
        <v/>
      </c>
    </row>
    <row r="85" spans="1:62" ht="23.25" customHeight="1">
      <c r="A85" s="1">
        <f ca="1">IF(COUNTIF($D85:$M85," ")=10,"",IF(VLOOKUP(MAX($A$1:A84),$A$1:C84,3,FALSE)=0,"",MAX($A$1:A84)+1))</f>
        <v>85</v>
      </c>
      <c r="B85" s="13" t="str">
        <f>$B82</f>
        <v>Бурдельный Н.В.</v>
      </c>
      <c r="C85" s="2" t="str">
        <f ca="1">IF($B85="","",$S$4)</f>
        <v>Ср 17.06.20</v>
      </c>
      <c r="D85" s="14" t="str">
        <f t="shared" ref="D85:K85" ca="1" si="84">IF($B85&gt;"",IF(ISERROR(SEARCH($B85,T$4))," ",MID(T$4,FIND("%курс ",T$4,FIND($B85,T$4))+6,7)&amp;"
("&amp;MID(T$4,FIND("ауд.",T$4,FIND($B85,T$4))+4,FIND("№",T$4,FIND("ауд.",T$4,FIND($B85,T$4)))-(FIND("ауд.",T$4,FIND($B85,T$4))+4))&amp;")"),"")</f>
        <v xml:space="preserve"> </v>
      </c>
      <c r="E85" s="14" t="str">
        <f t="shared" ca="1" si="84"/>
        <v xml:space="preserve"> </v>
      </c>
      <c r="F85" s="14" t="str">
        <f t="shared" ca="1" si="84"/>
        <v xml:space="preserve"> </v>
      </c>
      <c r="G85" s="14" t="str">
        <f t="shared" ca="1" si="84"/>
        <v xml:space="preserve"> </v>
      </c>
      <c r="H85" s="14" t="str">
        <f t="shared" ca="1" si="84"/>
        <v xml:space="preserve"> </v>
      </c>
      <c r="I85" s="14" t="str">
        <f t="shared" ca="1" si="84"/>
        <v xml:space="preserve"> </v>
      </c>
      <c r="J85" s="14" t="str">
        <f t="shared" ca="1" si="84"/>
        <v xml:space="preserve"> </v>
      </c>
      <c r="K85" s="14" t="str">
        <f t="shared" ca="1" si="84"/>
        <v xml:space="preserve"> </v>
      </c>
      <c r="L85" s="14"/>
      <c r="M85" s="14"/>
      <c r="N85" s="25"/>
      <c r="AE85" s="20" t="str">
        <f t="shared" ca="1" si="51"/>
        <v/>
      </c>
      <c r="AF85" s="20" t="str">
        <f t="shared" ca="1" si="51"/>
        <v/>
      </c>
      <c r="AG85" s="20" t="str">
        <f t="shared" ca="1" si="49"/>
        <v/>
      </c>
      <c r="AH85" s="20" t="str">
        <f t="shared" ca="1" si="49"/>
        <v/>
      </c>
      <c r="AI85" s="20" t="str">
        <f t="shared" ca="1" si="49"/>
        <v/>
      </c>
      <c r="AJ85" s="20" t="str">
        <f t="shared" ca="1" si="49"/>
        <v/>
      </c>
      <c r="AK85" s="20" t="str">
        <f t="shared" ca="1" si="49"/>
        <v/>
      </c>
      <c r="AL85" s="20" t="str">
        <f t="shared" ca="1" si="49"/>
        <v/>
      </c>
      <c r="AM85" s="20" t="str">
        <f t="shared" si="49"/>
        <v/>
      </c>
      <c r="AN85" s="20" t="str">
        <f t="shared" si="49"/>
        <v/>
      </c>
      <c r="AO85" s="11" t="str">
        <f t="shared" ca="1" si="65"/>
        <v/>
      </c>
      <c r="AP85" s="10" t="str">
        <f t="shared" ca="1" si="81"/>
        <v/>
      </c>
      <c r="AQ85" s="10" t="str">
        <f t="shared" ca="1" si="81"/>
        <v/>
      </c>
      <c r="AR85" s="10" t="str">
        <f t="shared" ca="1" si="81"/>
        <v/>
      </c>
      <c r="AS85" s="10" t="str">
        <f t="shared" ca="1" si="81"/>
        <v/>
      </c>
      <c r="AT85" s="10" t="str">
        <f t="shared" ca="1" si="81"/>
        <v/>
      </c>
      <c r="AU85" s="10" t="str">
        <f t="shared" ca="1" si="78"/>
        <v/>
      </c>
      <c r="AV85" s="10" t="str">
        <f t="shared" ca="1" si="78"/>
        <v/>
      </c>
      <c r="AW85" s="10" t="str">
        <f t="shared" ca="1" si="78"/>
        <v/>
      </c>
      <c r="AX85" s="10" t="str">
        <f t="shared" si="78"/>
        <v/>
      </c>
      <c r="AY85" s="10" t="str">
        <f t="shared" si="78"/>
        <v/>
      </c>
      <c r="BA85" s="12" t="str">
        <f t="shared" ca="1" si="82"/>
        <v/>
      </c>
      <c r="BB85" s="12" t="str">
        <f t="shared" ca="1" si="82"/>
        <v/>
      </c>
      <c r="BC85" s="12" t="str">
        <f t="shared" ca="1" si="82"/>
        <v/>
      </c>
      <c r="BD85" s="12" t="str">
        <f t="shared" ca="1" si="82"/>
        <v/>
      </c>
      <c r="BE85" s="12" t="str">
        <f t="shared" ca="1" si="82"/>
        <v/>
      </c>
      <c r="BF85" s="12" t="str">
        <f t="shared" ca="1" si="79"/>
        <v/>
      </c>
      <c r="BG85" s="12" t="str">
        <f t="shared" ca="1" si="79"/>
        <v/>
      </c>
      <c r="BH85" s="12" t="str">
        <f t="shared" ca="1" si="79"/>
        <v/>
      </c>
      <c r="BI85" s="12" t="str">
        <f t="shared" si="79"/>
        <v/>
      </c>
      <c r="BJ85" s="12" t="str">
        <f t="shared" si="79"/>
        <v/>
      </c>
    </row>
    <row r="86" spans="1:62" ht="23.25" customHeight="1">
      <c r="A86" s="1">
        <f ca="1">IF(COUNTIF($D86:$M86," ")=10,"",IF(VLOOKUP(MAX($A$1:A85),$A$1:C85,3,FALSE)=0,"",MAX($A$1:A85)+1))</f>
        <v>86</v>
      </c>
      <c r="B86" s="13" t="str">
        <f>$B82</f>
        <v>Бурдельный Н.В.</v>
      </c>
      <c r="C86" s="2" t="str">
        <f ca="1">IF($B86="","",$S$5)</f>
        <v>Чт 18.06.20</v>
      </c>
      <c r="D86" s="23" t="str">
        <f t="shared" ref="D86:K86" ca="1" si="85">IF($B86&gt;"",IF(ISERROR(SEARCH($B86,T$5))," ",MID(T$5,FIND("%курс ",T$5,FIND($B86,T$5))+6,7)&amp;"
("&amp;MID(T$5,FIND("ауд.",T$5,FIND($B86,T$5))+4,FIND("№",T$5,FIND("ауд.",T$5,FIND($B86,T$5)))-(FIND("ауд.",T$5,FIND($B86,T$5))+4))&amp;")"),"")</f>
        <v xml:space="preserve"> </v>
      </c>
      <c r="E86" s="23" t="str">
        <f t="shared" ca="1" si="85"/>
        <v xml:space="preserve"> </v>
      </c>
      <c r="F86" s="23" t="str">
        <f t="shared" ca="1" si="85"/>
        <v xml:space="preserve"> </v>
      </c>
      <c r="G86" s="23" t="str">
        <f t="shared" ca="1" si="85"/>
        <v xml:space="preserve"> </v>
      </c>
      <c r="H86" s="23" t="str">
        <f t="shared" ca="1" si="85"/>
        <v xml:space="preserve"> </v>
      </c>
      <c r="I86" s="23" t="str">
        <f t="shared" ca="1" si="85"/>
        <v xml:space="preserve"> </v>
      </c>
      <c r="J86" s="23" t="str">
        <f t="shared" ca="1" si="85"/>
        <v xml:space="preserve"> </v>
      </c>
      <c r="K86" s="23" t="str">
        <f t="shared" ca="1" si="85"/>
        <v xml:space="preserve"> </v>
      </c>
      <c r="L86" s="23"/>
      <c r="M86" s="23"/>
      <c r="N86" s="25"/>
      <c r="AE86" s="20" t="str">
        <f t="shared" ca="1" si="51"/>
        <v/>
      </c>
      <c r="AF86" s="20" t="str">
        <f t="shared" ca="1" si="51"/>
        <v/>
      </c>
      <c r="AG86" s="20" t="str">
        <f t="shared" ca="1" si="49"/>
        <v/>
      </c>
      <c r="AH86" s="20" t="str">
        <f t="shared" ca="1" si="49"/>
        <v/>
      </c>
      <c r="AI86" s="20" t="str">
        <f t="shared" ca="1" si="49"/>
        <v/>
      </c>
      <c r="AJ86" s="20" t="str">
        <f t="shared" ca="1" si="49"/>
        <v/>
      </c>
      <c r="AK86" s="20" t="str">
        <f t="shared" ca="1" si="49"/>
        <v/>
      </c>
      <c r="AL86" s="20" t="str">
        <f t="shared" ca="1" si="49"/>
        <v/>
      </c>
      <c r="AM86" s="20" t="str">
        <f t="shared" si="49"/>
        <v/>
      </c>
      <c r="AN86" s="20" t="str">
        <f t="shared" si="49"/>
        <v/>
      </c>
      <c r="AO86" s="11" t="str">
        <f t="shared" ca="1" si="65"/>
        <v/>
      </c>
      <c r="AP86" s="10" t="str">
        <f t="shared" ca="1" si="81"/>
        <v/>
      </c>
      <c r="AQ86" s="10" t="str">
        <f t="shared" ca="1" si="81"/>
        <v/>
      </c>
      <c r="AR86" s="10" t="str">
        <f t="shared" ca="1" si="81"/>
        <v/>
      </c>
      <c r="AS86" s="10" t="str">
        <f t="shared" ca="1" si="81"/>
        <v/>
      </c>
      <c r="AT86" s="10" t="str">
        <f t="shared" ca="1" si="81"/>
        <v/>
      </c>
      <c r="AU86" s="10" t="str">
        <f t="shared" ca="1" si="78"/>
        <v/>
      </c>
      <c r="AV86" s="10" t="str">
        <f t="shared" ca="1" si="78"/>
        <v/>
      </c>
      <c r="AW86" s="10" t="str">
        <f t="shared" ca="1" si="78"/>
        <v/>
      </c>
      <c r="AX86" s="10" t="str">
        <f t="shared" si="78"/>
        <v/>
      </c>
      <c r="AY86" s="10" t="str">
        <f t="shared" si="78"/>
        <v/>
      </c>
      <c r="BA86" s="12" t="str">
        <f t="shared" ca="1" si="82"/>
        <v/>
      </c>
      <c r="BB86" s="12" t="str">
        <f t="shared" ca="1" si="82"/>
        <v/>
      </c>
      <c r="BC86" s="12" t="str">
        <f t="shared" ca="1" si="82"/>
        <v/>
      </c>
      <c r="BD86" s="12" t="str">
        <f t="shared" ca="1" si="82"/>
        <v/>
      </c>
      <c r="BE86" s="12" t="str">
        <f t="shared" ca="1" si="82"/>
        <v/>
      </c>
      <c r="BF86" s="12" t="str">
        <f t="shared" ca="1" si="79"/>
        <v/>
      </c>
      <c r="BG86" s="12" t="str">
        <f t="shared" ca="1" si="79"/>
        <v/>
      </c>
      <c r="BH86" s="12" t="str">
        <f t="shared" ca="1" si="79"/>
        <v/>
      </c>
      <c r="BI86" s="12" t="str">
        <f t="shared" si="79"/>
        <v/>
      </c>
      <c r="BJ86" s="12" t="str">
        <f t="shared" si="79"/>
        <v/>
      </c>
    </row>
    <row r="87" spans="1:62" ht="23.25" customHeight="1">
      <c r="A87" s="1">
        <f ca="1">IF(COUNTIF($D87:$M87," ")=10,"",IF(VLOOKUP(MAX($A$1:A86),$A$1:C86,3,FALSE)=0,"",MAX($A$1:A86)+1))</f>
        <v>87</v>
      </c>
      <c r="B87" s="13" t="str">
        <f>$B82</f>
        <v>Бурдельный Н.В.</v>
      </c>
      <c r="C87" s="2" t="str">
        <f ca="1">IF($B87="","",$S$6)</f>
        <v>Пт 19.06.20</v>
      </c>
      <c r="D87" s="23" t="str">
        <f t="shared" ref="D87:K87" ca="1" si="86">IF($B87&gt;"",IF(ISERROR(SEARCH($B87,T$6))," ",MID(T$6,FIND("%курс ",T$6,FIND($B87,T$6))+6,7)&amp;"
("&amp;MID(T$6,FIND("ауд.",T$6,FIND($B87,T$6))+4,FIND("№",T$6,FIND("ауд.",T$6,FIND($B87,T$6)))-(FIND("ауд.",T$6,FIND($B87,T$6))+4))&amp;")"),"")</f>
        <v xml:space="preserve"> </v>
      </c>
      <c r="E87" s="23" t="str">
        <f t="shared" ca="1" si="86"/>
        <v xml:space="preserve"> </v>
      </c>
      <c r="F87" s="23" t="str">
        <f t="shared" ca="1" si="86"/>
        <v xml:space="preserve"> </v>
      </c>
      <c r="G87" s="23" t="str">
        <f t="shared" ca="1" si="86"/>
        <v xml:space="preserve"> </v>
      </c>
      <c r="H87" s="23" t="str">
        <f t="shared" ca="1" si="86"/>
        <v xml:space="preserve"> </v>
      </c>
      <c r="I87" s="23" t="str">
        <f t="shared" ca="1" si="86"/>
        <v xml:space="preserve"> </v>
      </c>
      <c r="J87" s="23" t="str">
        <f t="shared" ca="1" si="86"/>
        <v xml:space="preserve"> </v>
      </c>
      <c r="K87" s="23" t="str">
        <f t="shared" ca="1" si="86"/>
        <v xml:space="preserve"> </v>
      </c>
      <c r="L87" s="23"/>
      <c r="M87" s="23"/>
      <c r="N87" s="25"/>
      <c r="AE87" s="20" t="str">
        <f t="shared" ca="1" si="51"/>
        <v/>
      </c>
      <c r="AF87" s="20" t="str">
        <f t="shared" ca="1" si="51"/>
        <v/>
      </c>
      <c r="AG87" s="20" t="str">
        <f t="shared" ca="1" si="49"/>
        <v/>
      </c>
      <c r="AH87" s="20" t="str">
        <f t="shared" ca="1" si="49"/>
        <v/>
      </c>
      <c r="AI87" s="20" t="str">
        <f t="shared" ca="1" si="49"/>
        <v/>
      </c>
      <c r="AJ87" s="20" t="str">
        <f t="shared" ca="1" si="49"/>
        <v/>
      </c>
      <c r="AK87" s="20" t="str">
        <f t="shared" ca="1" si="49"/>
        <v/>
      </c>
      <c r="AL87" s="20" t="str">
        <f t="shared" ca="1" si="49"/>
        <v/>
      </c>
      <c r="AM87" s="20" t="str">
        <f t="shared" si="49"/>
        <v/>
      </c>
      <c r="AN87" s="20" t="str">
        <f t="shared" si="49"/>
        <v/>
      </c>
      <c r="AO87" s="11" t="str">
        <f t="shared" ca="1" si="65"/>
        <v/>
      </c>
      <c r="AP87" s="10" t="str">
        <f t="shared" ca="1" si="81"/>
        <v/>
      </c>
      <c r="AQ87" s="10" t="str">
        <f t="shared" ca="1" si="81"/>
        <v/>
      </c>
      <c r="AR87" s="10" t="str">
        <f t="shared" ca="1" si="81"/>
        <v/>
      </c>
      <c r="AS87" s="10" t="str">
        <f t="shared" ca="1" si="81"/>
        <v/>
      </c>
      <c r="AT87" s="10" t="str">
        <f t="shared" ca="1" si="81"/>
        <v/>
      </c>
      <c r="AU87" s="10" t="str">
        <f t="shared" ca="1" si="78"/>
        <v/>
      </c>
      <c r="AV87" s="10" t="str">
        <f t="shared" ca="1" si="78"/>
        <v/>
      </c>
      <c r="AW87" s="10" t="str">
        <f t="shared" ca="1" si="78"/>
        <v/>
      </c>
      <c r="AX87" s="10" t="str">
        <f t="shared" si="78"/>
        <v/>
      </c>
      <c r="AY87" s="10" t="str">
        <f t="shared" si="78"/>
        <v/>
      </c>
      <c r="BA87" s="12" t="str">
        <f t="shared" ca="1" si="82"/>
        <v/>
      </c>
      <c r="BB87" s="12" t="str">
        <f t="shared" ca="1" si="82"/>
        <v/>
      </c>
      <c r="BC87" s="12" t="str">
        <f t="shared" ca="1" si="82"/>
        <v/>
      </c>
      <c r="BD87" s="12" t="str">
        <f t="shared" ca="1" si="82"/>
        <v/>
      </c>
      <c r="BE87" s="12" t="str">
        <f t="shared" ca="1" si="82"/>
        <v/>
      </c>
      <c r="BF87" s="12" t="str">
        <f t="shared" ca="1" si="79"/>
        <v/>
      </c>
      <c r="BG87" s="12" t="str">
        <f t="shared" ca="1" si="79"/>
        <v/>
      </c>
      <c r="BH87" s="12" t="str">
        <f t="shared" ca="1" si="79"/>
        <v/>
      </c>
      <c r="BI87" s="12" t="str">
        <f t="shared" si="79"/>
        <v/>
      </c>
      <c r="BJ87" s="12" t="str">
        <f t="shared" si="79"/>
        <v/>
      </c>
    </row>
    <row r="88" spans="1:62" ht="23.25" customHeight="1">
      <c r="A88" s="1">
        <f ca="1">IF(COUNTIF($D88:$M88," ")=10,"",IF(VLOOKUP(MAX($A$1:A87),$A$1:C87,3,FALSE)=0,"",MAX($A$1:A87)+1))</f>
        <v>88</v>
      </c>
      <c r="B88" s="13" t="str">
        <f>$B82</f>
        <v>Бурдельный Н.В.</v>
      </c>
      <c r="C88" s="2" t="str">
        <f ca="1">IF($B88="","",$S$7)</f>
        <v>Сб 20.06.20</v>
      </c>
      <c r="D88" s="23" t="str">
        <f t="shared" ref="D88:K88" ca="1" si="87">IF($B88&gt;"",IF(ISERROR(SEARCH($B88,T$7))," ",MID(T$7,FIND("%курс ",T$7,FIND($B88,T$7))+6,7)&amp;"
("&amp;MID(T$7,FIND("ауд.",T$7,FIND($B88,T$7))+4,FIND("№",T$7,FIND("ауд.",T$7,FIND($B88,T$7)))-(FIND("ауд.",T$7,FIND($B88,T$7))+4))&amp;")"),"")</f>
        <v>С -9 -1
(П-)</v>
      </c>
      <c r="E88" s="23" t="str">
        <f t="shared" ca="1" si="87"/>
        <v>С -9 -1
(П-)</v>
      </c>
      <c r="F88" s="23" t="str">
        <f t="shared" ca="1" si="87"/>
        <v>С -9 -1
(П-)</v>
      </c>
      <c r="G88" s="23" t="str">
        <f t="shared" ca="1" si="87"/>
        <v xml:space="preserve"> </v>
      </c>
      <c r="H88" s="23" t="str">
        <f t="shared" ca="1" si="87"/>
        <v xml:space="preserve"> </v>
      </c>
      <c r="I88" s="23" t="str">
        <f t="shared" ca="1" si="87"/>
        <v xml:space="preserve"> </v>
      </c>
      <c r="J88" s="23" t="str">
        <f t="shared" ca="1" si="87"/>
        <v xml:space="preserve"> </v>
      </c>
      <c r="K88" s="23" t="str">
        <f t="shared" ca="1" si="87"/>
        <v xml:space="preserve"> </v>
      </c>
      <c r="L88" s="23"/>
      <c r="M88" s="23"/>
      <c r="N88" s="25"/>
      <c r="AE88" s="20" t="str">
        <f t="shared" ca="1" si="51"/>
        <v>Сб 20.06.20  8.00 П-)</v>
      </c>
      <c r="AF88" s="20" t="str">
        <f t="shared" ca="1" si="51"/>
        <v>Сб 20.06.20  9.40 П-)</v>
      </c>
      <c r="AG88" s="20" t="str">
        <f t="shared" ca="1" si="49"/>
        <v>Сб 20.06.20 11.50 П-)</v>
      </c>
      <c r="AH88" s="20" t="str">
        <f t="shared" ca="1" si="49"/>
        <v/>
      </c>
      <c r="AI88" s="20" t="str">
        <f t="shared" ca="1" si="49"/>
        <v/>
      </c>
      <c r="AJ88" s="20" t="str">
        <f t="shared" ca="1" si="49"/>
        <v/>
      </c>
      <c r="AK88" s="20" t="str">
        <f t="shared" ca="1" si="49"/>
        <v/>
      </c>
      <c r="AL88" s="20" t="str">
        <f t="shared" ca="1" si="49"/>
        <v/>
      </c>
      <c r="AM88" s="20" t="str">
        <f t="shared" si="49"/>
        <v/>
      </c>
      <c r="AN88" s="20" t="str">
        <f t="shared" si="49"/>
        <v/>
      </c>
      <c r="AO88" s="11" t="str">
        <f t="shared" ca="1" si="65"/>
        <v>Бурдельный</v>
      </c>
      <c r="AP88" s="10" t="str">
        <f t="shared" ca="1" si="81"/>
        <v>Сб 20.06.20  8.00 П-) Бурдельный</v>
      </c>
      <c r="AQ88" s="10" t="str">
        <f t="shared" ca="1" si="81"/>
        <v>Сб 20.06.20  9.40 П-) Бурдельный</v>
      </c>
      <c r="AR88" s="10" t="str">
        <f t="shared" ca="1" si="81"/>
        <v>Сб 20.06.20 11.50 П-) Бурдельный</v>
      </c>
      <c r="AS88" s="10" t="str">
        <f t="shared" ca="1" si="81"/>
        <v/>
      </c>
      <c r="AT88" s="10" t="str">
        <f t="shared" ca="1" si="81"/>
        <v/>
      </c>
      <c r="AU88" s="10" t="str">
        <f t="shared" ca="1" si="78"/>
        <v/>
      </c>
      <c r="AV88" s="10" t="str">
        <f t="shared" ca="1" si="78"/>
        <v/>
      </c>
      <c r="AW88" s="10" t="str">
        <f t="shared" ca="1" si="78"/>
        <v/>
      </c>
      <c r="AX88" s="10" t="str">
        <f t="shared" si="78"/>
        <v/>
      </c>
      <c r="AY88" s="10" t="str">
        <f t="shared" si="78"/>
        <v/>
      </c>
      <c r="BA88" s="12">
        <f t="shared" ca="1" si="82"/>
        <v>88</v>
      </c>
      <c r="BB88" s="12">
        <f t="shared" ca="1" si="82"/>
        <v>88</v>
      </c>
      <c r="BC88" s="12">
        <f t="shared" ca="1" si="82"/>
        <v>88</v>
      </c>
      <c r="BD88" s="12" t="str">
        <f t="shared" ca="1" si="82"/>
        <v/>
      </c>
      <c r="BE88" s="12" t="str">
        <f t="shared" ca="1" si="82"/>
        <v/>
      </c>
      <c r="BF88" s="12" t="str">
        <f t="shared" ca="1" si="79"/>
        <v/>
      </c>
      <c r="BG88" s="12" t="str">
        <f t="shared" ca="1" si="79"/>
        <v/>
      </c>
      <c r="BH88" s="12" t="str">
        <f t="shared" ca="1" si="79"/>
        <v/>
      </c>
      <c r="BI88" s="12" t="str">
        <f t="shared" si="79"/>
        <v/>
      </c>
      <c r="BJ88" s="12" t="str">
        <f t="shared" si="79"/>
        <v/>
      </c>
    </row>
    <row r="89" spans="1:62" ht="23.25" customHeight="1">
      <c r="A89" s="1">
        <f ca="1">IF(COUNTIF($D89:$M89," ")=10,"",IF(VLOOKUP(MAX($A$1:A88),$A$1:C88,3,FALSE)=0,"",MAX($A$1:A88)+1))</f>
        <v>89</v>
      </c>
      <c r="B89" s="13" t="str">
        <f>$B82</f>
        <v>Бурдельный Н.В.</v>
      </c>
      <c r="C89" s="2" t="str">
        <f ca="1">IF($B89="","",$S$8)</f>
        <v>Вс 21.06.20</v>
      </c>
      <c r="D89" s="23" t="str">
        <f t="shared" ref="D89:K89" ca="1" si="88">IF($B89&gt;"",IF(ISERROR(SEARCH($B89,T$8))," ",MID(T$8,FIND("%курс ",T$8,FIND($B89,T$8))+6,7)&amp;"
("&amp;MID(T$8,FIND("ауд.",T$8,FIND($B89,T$8))+4,FIND("№",T$8,FIND("ауд.",T$8,FIND($B89,T$8)))-(FIND("ауд.",T$8,FIND($B89,T$8))+4))&amp;")"),"")</f>
        <v xml:space="preserve"> </v>
      </c>
      <c r="E89" s="23" t="str">
        <f t="shared" ca="1" si="88"/>
        <v xml:space="preserve"> </v>
      </c>
      <c r="F89" s="23" t="str">
        <f t="shared" ca="1" si="88"/>
        <v xml:space="preserve"> </v>
      </c>
      <c r="G89" s="23" t="str">
        <f t="shared" ca="1" si="88"/>
        <v xml:space="preserve"> </v>
      </c>
      <c r="H89" s="23" t="str">
        <f t="shared" ca="1" si="88"/>
        <v xml:space="preserve"> </v>
      </c>
      <c r="I89" s="23" t="str">
        <f t="shared" ca="1" si="88"/>
        <v xml:space="preserve"> </v>
      </c>
      <c r="J89" s="23" t="str">
        <f t="shared" ca="1" si="88"/>
        <v xml:space="preserve"> </v>
      </c>
      <c r="K89" s="23" t="str">
        <f t="shared" ca="1" si="88"/>
        <v xml:space="preserve"> </v>
      </c>
      <c r="L89" s="23"/>
      <c r="M89" s="23"/>
      <c r="N89" s="25"/>
      <c r="AE89" s="20" t="str">
        <f t="shared" ca="1" si="51"/>
        <v/>
      </c>
      <c r="AF89" s="20" t="str">
        <f t="shared" ca="1" si="51"/>
        <v/>
      </c>
      <c r="AG89" s="20" t="str">
        <f t="shared" ca="1" si="49"/>
        <v/>
      </c>
      <c r="AH89" s="20" t="str">
        <f t="shared" ca="1" si="49"/>
        <v/>
      </c>
      <c r="AI89" s="20" t="str">
        <f t="shared" ca="1" si="49"/>
        <v/>
      </c>
      <c r="AJ89" s="20" t="str">
        <f t="shared" ca="1" si="49"/>
        <v/>
      </c>
      <c r="AK89" s="20" t="str">
        <f t="shared" ca="1" si="49"/>
        <v/>
      </c>
      <c r="AL89" s="20" t="str">
        <f t="shared" ca="1" si="49"/>
        <v/>
      </c>
      <c r="AM89" s="20" t="str">
        <f t="shared" si="49"/>
        <v/>
      </c>
      <c r="AN89" s="20" t="str">
        <f t="shared" ref="AN89:AN152" si="89">IF(M89=" ","",IF(M89="","",CONCATENATE($C89," ",M$1," ",MID(M89,10,5))))</f>
        <v/>
      </c>
      <c r="AO89" s="11" t="str">
        <f t="shared" ca="1" si="65"/>
        <v/>
      </c>
      <c r="AP89" s="10" t="str">
        <f t="shared" ca="1" si="81"/>
        <v/>
      </c>
      <c r="AQ89" s="10" t="str">
        <f t="shared" ca="1" si="81"/>
        <v/>
      </c>
      <c r="AR89" s="10" t="str">
        <f t="shared" ca="1" si="81"/>
        <v/>
      </c>
      <c r="AS89" s="10" t="str">
        <f t="shared" ca="1" si="81"/>
        <v/>
      </c>
      <c r="AT89" s="10" t="str">
        <f t="shared" ca="1" si="81"/>
        <v/>
      </c>
      <c r="AU89" s="10" t="str">
        <f t="shared" ca="1" si="78"/>
        <v/>
      </c>
      <c r="AV89" s="10" t="str">
        <f t="shared" ca="1" si="78"/>
        <v/>
      </c>
      <c r="AW89" s="10" t="str">
        <f t="shared" ca="1" si="78"/>
        <v/>
      </c>
      <c r="AX89" s="10" t="str">
        <f t="shared" si="78"/>
        <v/>
      </c>
      <c r="AY89" s="10" t="str">
        <f t="shared" si="78"/>
        <v/>
      </c>
      <c r="BA89" s="12" t="str">
        <f t="shared" ca="1" si="82"/>
        <v/>
      </c>
      <c r="BB89" s="12" t="str">
        <f t="shared" ca="1" si="82"/>
        <v/>
      </c>
      <c r="BC89" s="12" t="str">
        <f t="shared" ca="1" si="82"/>
        <v/>
      </c>
      <c r="BD89" s="12" t="str">
        <f t="shared" ca="1" si="82"/>
        <v/>
      </c>
      <c r="BE89" s="12" t="str">
        <f t="shared" ca="1" si="82"/>
        <v/>
      </c>
      <c r="BF89" s="12" t="str">
        <f t="shared" ca="1" si="79"/>
        <v/>
      </c>
      <c r="BG89" s="12" t="str">
        <f t="shared" ca="1" si="79"/>
        <v/>
      </c>
      <c r="BH89" s="12" t="str">
        <f t="shared" ca="1" si="79"/>
        <v/>
      </c>
      <c r="BI89" s="12" t="str">
        <f t="shared" si="79"/>
        <v/>
      </c>
      <c r="BJ89" s="12" t="str">
        <f t="shared" si="79"/>
        <v/>
      </c>
    </row>
    <row r="90" spans="1:62" ht="23.25" customHeight="1">
      <c r="A90" s="1">
        <f ca="1">IF(COUNTIF($D90:$M90," ")=10,"",IF(VLOOKUP(MAX($A$1:A89),$A$1:C89,3,FALSE)=0,"",MAX($A$1:A89)+1))</f>
        <v>90</v>
      </c>
      <c r="C90" s="2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17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11" t="str">
        <f t="shared" si="65"/>
        <v/>
      </c>
      <c r="AP90" s="10" t="str">
        <f t="shared" si="81"/>
        <v/>
      </c>
      <c r="AQ90" s="10" t="str">
        <f t="shared" si="81"/>
        <v/>
      </c>
      <c r="AR90" s="10" t="str">
        <f t="shared" si="81"/>
        <v/>
      </c>
      <c r="AS90" s="10" t="str">
        <f t="shared" si="81"/>
        <v/>
      </c>
      <c r="AT90" s="10" t="str">
        <f t="shared" si="81"/>
        <v/>
      </c>
      <c r="AU90" s="10" t="str">
        <f t="shared" si="78"/>
        <v/>
      </c>
      <c r="AV90" s="10" t="str">
        <f t="shared" si="78"/>
        <v/>
      </c>
      <c r="AW90" s="10" t="str">
        <f t="shared" si="78"/>
        <v/>
      </c>
      <c r="AX90" s="10" t="str">
        <f t="shared" si="78"/>
        <v/>
      </c>
      <c r="AY90" s="10" t="str">
        <f t="shared" si="78"/>
        <v/>
      </c>
      <c r="BA90" s="12" t="str">
        <f t="shared" si="82"/>
        <v/>
      </c>
      <c r="BB90" s="12" t="str">
        <f t="shared" si="82"/>
        <v/>
      </c>
      <c r="BC90" s="12" t="str">
        <f t="shared" si="82"/>
        <v/>
      </c>
      <c r="BD90" s="12" t="str">
        <f t="shared" si="82"/>
        <v/>
      </c>
      <c r="BE90" s="12" t="str">
        <f t="shared" si="82"/>
        <v/>
      </c>
      <c r="BF90" s="12" t="str">
        <f t="shared" si="79"/>
        <v/>
      </c>
      <c r="BG90" s="12" t="str">
        <f t="shared" si="79"/>
        <v/>
      </c>
      <c r="BH90" s="12" t="str">
        <f t="shared" si="79"/>
        <v/>
      </c>
      <c r="BI90" s="12" t="str">
        <f t="shared" si="79"/>
        <v/>
      </c>
      <c r="BJ90" s="12" t="str">
        <f t="shared" si="79"/>
        <v/>
      </c>
    </row>
    <row r="91" spans="1:62" ht="23.25" customHeight="1">
      <c r="A91" s="1">
        <f ca="1">IF(COUNTIF($D92:$M98," ")=70,"",MAX($A$1:A90)+1)</f>
        <v>91</v>
      </c>
      <c r="B91" s="2" t="str">
        <f>IF($C91="","",$C91)</f>
        <v>Бурьян Н.Н.</v>
      </c>
      <c r="C91" s="3" t="str">
        <f>IF(ISERROR(VLOOKUP((ROW()-1)/9+1,'[1]Преподавательский состав'!$A$2:$B$180,2,FALSE)),"",VLOOKUP((ROW()-1)/9+1,'[1]Преподавательский состав'!$A$2:$B$180,2,FALSE))</f>
        <v>Бурьян Н.Н.</v>
      </c>
      <c r="D91" s="3" t="str">
        <f>IF($C91="","",T(" 8.00"))</f>
        <v xml:space="preserve"> 8.00</v>
      </c>
      <c r="E91" s="3" t="str">
        <f>IF($C91="","",T(" 9.40"))</f>
        <v xml:space="preserve"> 9.40</v>
      </c>
      <c r="F91" s="3" t="str">
        <f>IF($C91="","",T("11.50"))</f>
        <v>11.50</v>
      </c>
      <c r="G91" s="4" t="str">
        <f>IF($C91="","",T(""))</f>
        <v/>
      </c>
      <c r="H91" s="4" t="str">
        <f>IF($C91="","",T("13.30"))</f>
        <v>13.30</v>
      </c>
      <c r="I91" s="4" t="str">
        <f>IF($C91="","",T("15.10"))</f>
        <v>15.10</v>
      </c>
      <c r="J91" s="3" t="str">
        <f>IF($C91="","",T("17.00"))</f>
        <v>17.00</v>
      </c>
      <c r="K91" s="3" t="str">
        <f>IF($C91="","",T("18.40"))</f>
        <v>18.40</v>
      </c>
      <c r="L91" s="3"/>
      <c r="M91" s="3"/>
      <c r="N91" s="25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11" t="str">
        <f t="shared" si="65"/>
        <v/>
      </c>
      <c r="AP91" s="10" t="str">
        <f t="shared" si="81"/>
        <v/>
      </c>
      <c r="AQ91" s="10" t="str">
        <f t="shared" si="81"/>
        <v/>
      </c>
      <c r="AR91" s="10" t="str">
        <f t="shared" si="81"/>
        <v/>
      </c>
      <c r="AS91" s="10" t="str">
        <f t="shared" si="81"/>
        <v/>
      </c>
      <c r="AT91" s="10" t="str">
        <f t="shared" si="81"/>
        <v/>
      </c>
      <c r="AU91" s="10" t="str">
        <f t="shared" si="78"/>
        <v/>
      </c>
      <c r="AV91" s="10" t="str">
        <f t="shared" si="78"/>
        <v/>
      </c>
      <c r="AW91" s="10" t="str">
        <f t="shared" si="78"/>
        <v/>
      </c>
      <c r="AX91" s="10" t="str">
        <f t="shared" si="78"/>
        <v/>
      </c>
      <c r="AY91" s="10" t="str">
        <f t="shared" si="78"/>
        <v/>
      </c>
      <c r="BA91" s="12" t="str">
        <f t="shared" si="82"/>
        <v/>
      </c>
      <c r="BB91" s="12" t="str">
        <f t="shared" si="82"/>
        <v/>
      </c>
      <c r="BC91" s="12" t="str">
        <f t="shared" si="82"/>
        <v/>
      </c>
      <c r="BD91" s="12" t="str">
        <f t="shared" si="82"/>
        <v/>
      </c>
      <c r="BE91" s="12" t="str">
        <f t="shared" si="82"/>
        <v/>
      </c>
      <c r="BF91" s="12" t="str">
        <f t="shared" si="79"/>
        <v/>
      </c>
      <c r="BG91" s="12" t="str">
        <f t="shared" si="79"/>
        <v/>
      </c>
      <c r="BH91" s="12" t="str">
        <f t="shared" si="79"/>
        <v/>
      </c>
      <c r="BI91" s="12" t="str">
        <f t="shared" si="79"/>
        <v/>
      </c>
      <c r="BJ91" s="12" t="str">
        <f t="shared" si="79"/>
        <v/>
      </c>
    </row>
    <row r="92" spans="1:62" ht="23.25" customHeight="1">
      <c r="A92" s="1">
        <f ca="1">IF(COUNTIF($D92:$M92," ")=10,"",IF(VLOOKUP(MAX($A$1:A91),$A$1:C91,3,FALSE)=0,"",MAX($A$1:A91)+1))</f>
        <v>92</v>
      </c>
      <c r="B92" s="13" t="str">
        <f>$B91</f>
        <v>Бурьян Н.Н.</v>
      </c>
      <c r="C92" s="2" t="str">
        <f ca="1">IF($B92="","",$S$2)</f>
        <v>Пн 15.06.20</v>
      </c>
      <c r="D92" s="14" t="str">
        <f t="shared" ref="D92:K92" ca="1" si="90">IF($B92&gt;"",IF(ISERROR(SEARCH($B92,T$2))," ",MID(T$2,FIND("%курс ",T$2,FIND($B92,T$2))+6,7)&amp;"
("&amp;MID(T$2,FIND("ауд.",T$2,FIND($B92,T$2))+4,FIND("№",T$2,FIND("ауд.",T$2,FIND($B92,T$2)))-(FIND("ауд.",T$2,FIND($B92,T$2))+4))&amp;")"),"")</f>
        <v xml:space="preserve"> </v>
      </c>
      <c r="E92" s="14" t="str">
        <f t="shared" ca="1" si="90"/>
        <v xml:space="preserve"> </v>
      </c>
      <c r="F92" s="14" t="str">
        <f t="shared" ca="1" si="90"/>
        <v xml:space="preserve"> </v>
      </c>
      <c r="G92" s="14" t="str">
        <f t="shared" ca="1" si="90"/>
        <v xml:space="preserve"> </v>
      </c>
      <c r="H92" s="14" t="str">
        <f t="shared" ca="1" si="90"/>
        <v xml:space="preserve"> </v>
      </c>
      <c r="I92" s="14" t="str">
        <f t="shared" ca="1" si="90"/>
        <v xml:space="preserve"> </v>
      </c>
      <c r="J92" s="14" t="str">
        <f t="shared" ca="1" si="90"/>
        <v xml:space="preserve"> </v>
      </c>
      <c r="K92" s="14" t="str">
        <f t="shared" ca="1" si="90"/>
        <v xml:space="preserve"> </v>
      </c>
      <c r="L92" s="14"/>
      <c r="M92" s="14"/>
      <c r="N92" s="25"/>
      <c r="AE92" s="20" t="str">
        <f t="shared" ca="1" si="51"/>
        <v/>
      </c>
      <c r="AF92" s="20" t="str">
        <f t="shared" ca="1" si="51"/>
        <v/>
      </c>
      <c r="AG92" s="20" t="str">
        <f t="shared" ca="1" si="51"/>
        <v/>
      </c>
      <c r="AH92" s="20" t="str">
        <f t="shared" ca="1" si="51"/>
        <v/>
      </c>
      <c r="AI92" s="20" t="str">
        <f t="shared" ca="1" si="51"/>
        <v/>
      </c>
      <c r="AJ92" s="20" t="str">
        <f t="shared" ca="1" si="51"/>
        <v/>
      </c>
      <c r="AK92" s="20" t="str">
        <f t="shared" ca="1" si="51"/>
        <v/>
      </c>
      <c r="AL92" s="20" t="str">
        <f t="shared" ca="1" si="51"/>
        <v/>
      </c>
      <c r="AM92" s="20" t="str">
        <f t="shared" si="51"/>
        <v/>
      </c>
      <c r="AN92" s="20" t="str">
        <f t="shared" si="89"/>
        <v/>
      </c>
      <c r="AO92" s="11" t="str">
        <f t="shared" ca="1" si="65"/>
        <v/>
      </c>
      <c r="AP92" s="10" t="str">
        <f t="shared" ca="1" si="81"/>
        <v/>
      </c>
      <c r="AQ92" s="10" t="str">
        <f t="shared" ca="1" si="81"/>
        <v/>
      </c>
      <c r="AR92" s="10" t="str">
        <f t="shared" ca="1" si="81"/>
        <v/>
      </c>
      <c r="AS92" s="10" t="str">
        <f t="shared" ca="1" si="81"/>
        <v/>
      </c>
      <c r="AT92" s="10" t="str">
        <f t="shared" ca="1" si="81"/>
        <v/>
      </c>
      <c r="AU92" s="10" t="str">
        <f t="shared" ca="1" si="78"/>
        <v/>
      </c>
      <c r="AV92" s="10" t="str">
        <f t="shared" ca="1" si="78"/>
        <v/>
      </c>
      <c r="AW92" s="10" t="str">
        <f t="shared" ca="1" si="78"/>
        <v/>
      </c>
      <c r="AX92" s="10" t="str">
        <f t="shared" si="78"/>
        <v/>
      </c>
      <c r="AY92" s="10" t="str">
        <f t="shared" si="78"/>
        <v/>
      </c>
      <c r="BA92" s="12" t="str">
        <f t="shared" ca="1" si="82"/>
        <v/>
      </c>
      <c r="BB92" s="12" t="str">
        <f t="shared" ca="1" si="82"/>
        <v/>
      </c>
      <c r="BC92" s="12" t="str">
        <f t="shared" ca="1" si="82"/>
        <v/>
      </c>
      <c r="BD92" s="12" t="str">
        <f t="shared" ca="1" si="82"/>
        <v/>
      </c>
      <c r="BE92" s="12" t="str">
        <f t="shared" ca="1" si="82"/>
        <v/>
      </c>
      <c r="BF92" s="12" t="str">
        <f t="shared" ca="1" si="79"/>
        <v/>
      </c>
      <c r="BG92" s="12" t="str">
        <f t="shared" ca="1" si="79"/>
        <v/>
      </c>
      <c r="BH92" s="12" t="str">
        <f t="shared" ca="1" si="79"/>
        <v/>
      </c>
      <c r="BI92" s="12" t="str">
        <f t="shared" si="79"/>
        <v/>
      </c>
      <c r="BJ92" s="12" t="str">
        <f t="shared" si="79"/>
        <v/>
      </c>
    </row>
    <row r="93" spans="1:62" ht="23.25" customHeight="1">
      <c r="A93" s="1">
        <f ca="1">IF(COUNTIF($D93:$M93," ")=10,"",IF(VLOOKUP(MAX($A$1:A92),$A$1:C92,3,FALSE)=0,"",MAX($A$1:A92)+1))</f>
        <v>93</v>
      </c>
      <c r="B93" s="13" t="str">
        <f>$B91</f>
        <v>Бурьян Н.Н.</v>
      </c>
      <c r="C93" s="2" t="str">
        <f ca="1">IF($B93="","",$S$3)</f>
        <v>Вт 16.06.20</v>
      </c>
      <c r="D93" s="14" t="str">
        <f t="shared" ref="D93:K93" ca="1" si="91">IF($B93&gt;"",IF(ISERROR(SEARCH($B93,T$3))," ",MID(T$3,FIND("%курс ",T$3,FIND($B93,T$3))+6,7)&amp;"
("&amp;MID(T$3,FIND("ауд.",T$3,FIND($B93,T$3))+4,FIND("№",T$3,FIND("ауд.",T$3,FIND($B93,T$3)))-(FIND("ауд.",T$3,FIND($B93,T$3))+4))&amp;")"),"")</f>
        <v>С -11-1
(П-)</v>
      </c>
      <c r="E93" s="14" t="str">
        <f t="shared" ca="1" si="91"/>
        <v xml:space="preserve"> </v>
      </c>
      <c r="F93" s="14" t="str">
        <f t="shared" ca="1" si="91"/>
        <v xml:space="preserve"> </v>
      </c>
      <c r="G93" s="14" t="str">
        <f t="shared" ca="1" si="91"/>
        <v xml:space="preserve"> </v>
      </c>
      <c r="H93" s="14" t="str">
        <f t="shared" ca="1" si="91"/>
        <v xml:space="preserve"> </v>
      </c>
      <c r="I93" s="14" t="str">
        <f t="shared" ca="1" si="91"/>
        <v>С -9 -2
(П-)</v>
      </c>
      <c r="J93" s="14" t="str">
        <f t="shared" ca="1" si="91"/>
        <v>С -9 -2
(П-)</v>
      </c>
      <c r="K93" s="14" t="str">
        <f t="shared" ca="1" si="91"/>
        <v xml:space="preserve"> </v>
      </c>
      <c r="L93" s="14"/>
      <c r="M93" s="14"/>
      <c r="N93" s="25"/>
      <c r="AE93" s="20" t="str">
        <f t="shared" ca="1" si="51"/>
        <v>Вт 16.06.20  8.00 П-)</v>
      </c>
      <c r="AF93" s="20" t="str">
        <f t="shared" ca="1" si="51"/>
        <v/>
      </c>
      <c r="AG93" s="20" t="str">
        <f t="shared" ca="1" si="51"/>
        <v/>
      </c>
      <c r="AH93" s="20" t="str">
        <f t="shared" ca="1" si="51"/>
        <v/>
      </c>
      <c r="AI93" s="20" t="str">
        <f t="shared" ca="1" si="51"/>
        <v/>
      </c>
      <c r="AJ93" s="20" t="str">
        <f t="shared" ca="1" si="51"/>
        <v>Вт 16.06.20 15.10 П-)</v>
      </c>
      <c r="AK93" s="20" t="str">
        <f t="shared" ca="1" si="51"/>
        <v>Вт 16.06.20 17.00 П-)</v>
      </c>
      <c r="AL93" s="20" t="str">
        <f t="shared" ca="1" si="51"/>
        <v/>
      </c>
      <c r="AM93" s="20" t="str">
        <f t="shared" si="51"/>
        <v/>
      </c>
      <c r="AN93" s="20" t="str">
        <f t="shared" si="89"/>
        <v/>
      </c>
      <c r="AO93" s="11" t="str">
        <f t="shared" ca="1" si="65"/>
        <v>Бурьян</v>
      </c>
      <c r="AP93" s="10" t="str">
        <f t="shared" ca="1" si="81"/>
        <v>Вт 16.06.20  8.00 П-) Бурьян</v>
      </c>
      <c r="AQ93" s="10" t="str">
        <f t="shared" ca="1" si="81"/>
        <v/>
      </c>
      <c r="AR93" s="10" t="str">
        <f t="shared" ca="1" si="81"/>
        <v/>
      </c>
      <c r="AS93" s="10" t="str">
        <f t="shared" ca="1" si="81"/>
        <v/>
      </c>
      <c r="AT93" s="10" t="str">
        <f t="shared" ca="1" si="81"/>
        <v/>
      </c>
      <c r="AU93" s="10" t="str">
        <f t="shared" ca="1" si="78"/>
        <v>Вт 16.06.20 15.10 П-) Бурьян</v>
      </c>
      <c r="AV93" s="10" t="str">
        <f t="shared" ca="1" si="78"/>
        <v>Вт 16.06.20 17.00 П-) Бурьян</v>
      </c>
      <c r="AW93" s="10" t="str">
        <f t="shared" ca="1" si="78"/>
        <v/>
      </c>
      <c r="AX93" s="10" t="str">
        <f t="shared" si="78"/>
        <v/>
      </c>
      <c r="AY93" s="10" t="str">
        <f t="shared" si="78"/>
        <v/>
      </c>
      <c r="BA93" s="12">
        <f t="shared" ca="1" si="82"/>
        <v>93</v>
      </c>
      <c r="BB93" s="12" t="str">
        <f t="shared" ca="1" si="82"/>
        <v/>
      </c>
      <c r="BC93" s="12" t="str">
        <f t="shared" ca="1" si="82"/>
        <v/>
      </c>
      <c r="BD93" s="12" t="str">
        <f t="shared" ca="1" si="82"/>
        <v/>
      </c>
      <c r="BE93" s="12" t="str">
        <f t="shared" ca="1" si="82"/>
        <v/>
      </c>
      <c r="BF93" s="12">
        <f t="shared" ca="1" si="79"/>
        <v>93</v>
      </c>
      <c r="BG93" s="12">
        <f t="shared" ca="1" si="79"/>
        <v>93</v>
      </c>
      <c r="BH93" s="12" t="str">
        <f t="shared" ca="1" si="79"/>
        <v/>
      </c>
      <c r="BI93" s="12" t="str">
        <f t="shared" si="79"/>
        <v/>
      </c>
      <c r="BJ93" s="12" t="str">
        <f t="shared" si="79"/>
        <v/>
      </c>
    </row>
    <row r="94" spans="1:62" ht="23.25" customHeight="1">
      <c r="A94" s="1">
        <f ca="1">IF(COUNTIF($D94:$M94," ")=10,"",IF(VLOOKUP(MAX($A$1:A93),$A$1:C93,3,FALSE)=0,"",MAX($A$1:A93)+1))</f>
        <v>94</v>
      </c>
      <c r="B94" s="13" t="str">
        <f>$B91</f>
        <v>Бурьян Н.Н.</v>
      </c>
      <c r="C94" s="2" t="str">
        <f ca="1">IF($B94="","",$S$4)</f>
        <v>Ср 17.06.20</v>
      </c>
      <c r="D94" s="14" t="str">
        <f t="shared" ref="D94:K94" ca="1" si="92">IF($B94&gt;"",IF(ISERROR(SEARCH($B94,T$4))," ",MID(T$4,FIND("%курс ",T$4,FIND($B94,T$4))+6,7)&amp;"
("&amp;MID(T$4,FIND("ауд.",T$4,FIND($B94,T$4))+4,FIND("№",T$4,FIND("ауд.",T$4,FIND($B94,T$4)))-(FIND("ауд.",T$4,FIND($B94,T$4))+4))&amp;")"),"")</f>
        <v>С -11-1
(П-)</v>
      </c>
      <c r="E94" s="14" t="str">
        <f t="shared" ca="1" si="92"/>
        <v xml:space="preserve"> </v>
      </c>
      <c r="F94" s="14" t="str">
        <f t="shared" ca="1" si="92"/>
        <v xml:space="preserve"> </v>
      </c>
      <c r="G94" s="14" t="str">
        <f t="shared" ca="1" si="92"/>
        <v xml:space="preserve"> </v>
      </c>
      <c r="H94" s="14" t="str">
        <f t="shared" ca="1" si="92"/>
        <v xml:space="preserve"> </v>
      </c>
      <c r="I94" s="14" t="str">
        <f t="shared" ca="1" si="92"/>
        <v xml:space="preserve"> </v>
      </c>
      <c r="J94" s="14" t="str">
        <f t="shared" ca="1" si="92"/>
        <v xml:space="preserve"> </v>
      </c>
      <c r="K94" s="14" t="str">
        <f t="shared" ca="1" si="92"/>
        <v xml:space="preserve"> </v>
      </c>
      <c r="L94" s="14"/>
      <c r="M94" s="14"/>
      <c r="N94" s="25"/>
      <c r="AE94" s="20" t="str">
        <f t="shared" ca="1" si="51"/>
        <v>Ср 17.06.20  8.00 П-)</v>
      </c>
      <c r="AF94" s="20" t="str">
        <f t="shared" ca="1" si="51"/>
        <v/>
      </c>
      <c r="AG94" s="20" t="str">
        <f t="shared" ca="1" si="51"/>
        <v/>
      </c>
      <c r="AH94" s="20" t="str">
        <f t="shared" ca="1" si="51"/>
        <v/>
      </c>
      <c r="AI94" s="20" t="str">
        <f t="shared" ca="1" si="51"/>
        <v/>
      </c>
      <c r="AJ94" s="20" t="str">
        <f t="shared" ca="1" si="51"/>
        <v/>
      </c>
      <c r="AK94" s="20" t="str">
        <f t="shared" ca="1" si="51"/>
        <v/>
      </c>
      <c r="AL94" s="20" t="str">
        <f t="shared" ca="1" si="51"/>
        <v/>
      </c>
      <c r="AM94" s="20" t="str">
        <f t="shared" si="51"/>
        <v/>
      </c>
      <c r="AN94" s="20" t="str">
        <f t="shared" si="89"/>
        <v/>
      </c>
      <c r="AO94" s="11" t="str">
        <f t="shared" ca="1" si="65"/>
        <v>Бурьян</v>
      </c>
      <c r="AP94" s="10" t="str">
        <f t="shared" ca="1" si="81"/>
        <v>Ср 17.06.20  8.00 П-) Бурьян</v>
      </c>
      <c r="AQ94" s="10" t="str">
        <f t="shared" ca="1" si="81"/>
        <v/>
      </c>
      <c r="AR94" s="10" t="str">
        <f t="shared" ca="1" si="81"/>
        <v/>
      </c>
      <c r="AS94" s="10" t="str">
        <f t="shared" ca="1" si="81"/>
        <v/>
      </c>
      <c r="AT94" s="10" t="str">
        <f t="shared" ca="1" si="81"/>
        <v/>
      </c>
      <c r="AU94" s="10" t="str">
        <f t="shared" ca="1" si="78"/>
        <v/>
      </c>
      <c r="AV94" s="10" t="str">
        <f t="shared" ca="1" si="78"/>
        <v/>
      </c>
      <c r="AW94" s="10" t="str">
        <f t="shared" ca="1" si="78"/>
        <v/>
      </c>
      <c r="AX94" s="10" t="str">
        <f t="shared" si="78"/>
        <v/>
      </c>
      <c r="AY94" s="10" t="str">
        <f t="shared" si="78"/>
        <v/>
      </c>
      <c r="BA94" s="12">
        <f t="shared" ca="1" si="82"/>
        <v>94</v>
      </c>
      <c r="BB94" s="12" t="str">
        <f t="shared" ca="1" si="82"/>
        <v/>
      </c>
      <c r="BC94" s="12" t="str">
        <f t="shared" ca="1" si="82"/>
        <v/>
      </c>
      <c r="BD94" s="12" t="str">
        <f t="shared" ca="1" si="82"/>
        <v/>
      </c>
      <c r="BE94" s="12" t="str">
        <f t="shared" ca="1" si="82"/>
        <v/>
      </c>
      <c r="BF94" s="12" t="str">
        <f t="shared" ca="1" si="79"/>
        <v/>
      </c>
      <c r="BG94" s="12" t="str">
        <f t="shared" ca="1" si="79"/>
        <v/>
      </c>
      <c r="BH94" s="12" t="str">
        <f t="shared" ca="1" si="79"/>
        <v/>
      </c>
      <c r="BI94" s="12" t="str">
        <f t="shared" si="79"/>
        <v/>
      </c>
      <c r="BJ94" s="12" t="str">
        <f t="shared" si="79"/>
        <v/>
      </c>
    </row>
    <row r="95" spans="1:62" ht="23.25" customHeight="1">
      <c r="A95" s="1">
        <f ca="1">IF(COUNTIF($D95:$M95," ")=10,"",IF(VLOOKUP(MAX($A$1:A94),$A$1:C94,3,FALSE)=0,"",MAX($A$1:A94)+1))</f>
        <v>95</v>
      </c>
      <c r="B95" s="13" t="str">
        <f>$B91</f>
        <v>Бурьян Н.Н.</v>
      </c>
      <c r="C95" s="2" t="str">
        <f ca="1">IF($B95="","",$S$5)</f>
        <v>Чт 18.06.20</v>
      </c>
      <c r="D95" s="23" t="str">
        <f t="shared" ref="D95:K95" ca="1" si="93">IF($B95&gt;"",IF(ISERROR(SEARCH($B95,T$5))," ",MID(T$5,FIND("%курс ",T$5,FIND($B95,T$5))+6,7)&amp;"
("&amp;MID(T$5,FIND("ауд.",T$5,FIND($B95,T$5))+4,FIND("№",T$5,FIND("ауд.",T$5,FIND($B95,T$5)))-(FIND("ауд.",T$5,FIND($B95,T$5))+4))&amp;")"),"")</f>
        <v xml:space="preserve"> </v>
      </c>
      <c r="E95" s="23" t="str">
        <f t="shared" ca="1" si="93"/>
        <v xml:space="preserve"> </v>
      </c>
      <c r="F95" s="23" t="str">
        <f t="shared" ca="1" si="93"/>
        <v xml:space="preserve"> </v>
      </c>
      <c r="G95" s="23" t="str">
        <f t="shared" ca="1" si="93"/>
        <v xml:space="preserve"> </v>
      </c>
      <c r="H95" s="23" t="str">
        <f t="shared" ca="1" si="93"/>
        <v xml:space="preserve"> </v>
      </c>
      <c r="I95" s="23" t="str">
        <f t="shared" ca="1" si="93"/>
        <v xml:space="preserve"> </v>
      </c>
      <c r="J95" s="23" t="str">
        <f t="shared" ca="1" si="93"/>
        <v xml:space="preserve"> </v>
      </c>
      <c r="K95" s="23" t="str">
        <f t="shared" ca="1" si="93"/>
        <v xml:space="preserve"> </v>
      </c>
      <c r="L95" s="23"/>
      <c r="M95" s="23"/>
      <c r="N95" s="25"/>
      <c r="AE95" s="20" t="str">
        <f t="shared" ca="1" si="51"/>
        <v/>
      </c>
      <c r="AF95" s="20" t="str">
        <f t="shared" ca="1" si="51"/>
        <v/>
      </c>
      <c r="AG95" s="20" t="str">
        <f t="shared" ca="1" si="51"/>
        <v/>
      </c>
      <c r="AH95" s="20" t="str">
        <f t="shared" ca="1" si="51"/>
        <v/>
      </c>
      <c r="AI95" s="20" t="str">
        <f t="shared" ca="1" si="51"/>
        <v/>
      </c>
      <c r="AJ95" s="20" t="str">
        <f t="shared" ca="1" si="51"/>
        <v/>
      </c>
      <c r="AK95" s="20" t="str">
        <f t="shared" ca="1" si="51"/>
        <v/>
      </c>
      <c r="AL95" s="20" t="str">
        <f t="shared" ca="1" si="51"/>
        <v/>
      </c>
      <c r="AM95" s="20" t="str">
        <f t="shared" si="51"/>
        <v/>
      </c>
      <c r="AN95" s="20" t="str">
        <f t="shared" si="89"/>
        <v/>
      </c>
      <c r="AO95" s="11" t="str">
        <f t="shared" ca="1" si="65"/>
        <v/>
      </c>
      <c r="AP95" s="10" t="str">
        <f t="shared" ca="1" si="81"/>
        <v/>
      </c>
      <c r="AQ95" s="10" t="str">
        <f t="shared" ca="1" si="81"/>
        <v/>
      </c>
      <c r="AR95" s="10" t="str">
        <f t="shared" ca="1" si="81"/>
        <v/>
      </c>
      <c r="AS95" s="10" t="str">
        <f t="shared" ca="1" si="81"/>
        <v/>
      </c>
      <c r="AT95" s="10" t="str">
        <f t="shared" ca="1" si="81"/>
        <v/>
      </c>
      <c r="AU95" s="10" t="str">
        <f t="shared" ca="1" si="78"/>
        <v/>
      </c>
      <c r="AV95" s="10" t="str">
        <f t="shared" ca="1" si="78"/>
        <v/>
      </c>
      <c r="AW95" s="10" t="str">
        <f t="shared" ca="1" si="78"/>
        <v/>
      </c>
      <c r="AX95" s="10" t="str">
        <f t="shared" si="78"/>
        <v/>
      </c>
      <c r="AY95" s="10" t="str">
        <f t="shared" si="78"/>
        <v/>
      </c>
      <c r="BA95" s="12" t="str">
        <f t="shared" ca="1" si="82"/>
        <v/>
      </c>
      <c r="BB95" s="12" t="str">
        <f t="shared" ca="1" si="82"/>
        <v/>
      </c>
      <c r="BC95" s="12" t="str">
        <f t="shared" ca="1" si="82"/>
        <v/>
      </c>
      <c r="BD95" s="12" t="str">
        <f t="shared" ca="1" si="82"/>
        <v/>
      </c>
      <c r="BE95" s="12" t="str">
        <f t="shared" ca="1" si="82"/>
        <v/>
      </c>
      <c r="BF95" s="12" t="str">
        <f t="shared" ca="1" si="79"/>
        <v/>
      </c>
      <c r="BG95" s="12" t="str">
        <f t="shared" ca="1" si="79"/>
        <v/>
      </c>
      <c r="BH95" s="12" t="str">
        <f t="shared" ca="1" si="79"/>
        <v/>
      </c>
      <c r="BI95" s="12" t="str">
        <f t="shared" si="79"/>
        <v/>
      </c>
      <c r="BJ95" s="12" t="str">
        <f t="shared" si="79"/>
        <v/>
      </c>
    </row>
    <row r="96" spans="1:62" ht="23.25" customHeight="1">
      <c r="A96" s="1">
        <f ca="1">IF(COUNTIF($D96:$M96," ")=10,"",IF(VLOOKUP(MAX($A$1:A95),$A$1:C95,3,FALSE)=0,"",MAX($A$1:A95)+1))</f>
        <v>96</v>
      </c>
      <c r="B96" s="13" t="str">
        <f>$B91</f>
        <v>Бурьян Н.Н.</v>
      </c>
      <c r="C96" s="2" t="str">
        <f ca="1">IF($B96="","",$S$6)</f>
        <v>Пт 19.06.20</v>
      </c>
      <c r="D96" s="23" t="str">
        <f t="shared" ref="D96:K96" ca="1" si="94">IF($B96&gt;"",IF(ISERROR(SEARCH($B96,T$6))," ",MID(T$6,FIND("%курс ",T$6,FIND($B96,T$6))+6,7)&amp;"
("&amp;MID(T$6,FIND("ауд.",T$6,FIND($B96,T$6))+4,FIND("№",T$6,FIND("ауд.",T$6,FIND($B96,T$6)))-(FIND("ауд.",T$6,FIND($B96,T$6))+4))&amp;")"),"")</f>
        <v xml:space="preserve"> </v>
      </c>
      <c r="E96" s="23" t="str">
        <f t="shared" ca="1" si="94"/>
        <v xml:space="preserve"> </v>
      </c>
      <c r="F96" s="23" t="str">
        <f t="shared" ca="1" si="94"/>
        <v>С -11-1
(П-)</v>
      </c>
      <c r="G96" s="23" t="str">
        <f t="shared" ca="1" si="94"/>
        <v xml:space="preserve"> </v>
      </c>
      <c r="H96" s="23" t="str">
        <f t="shared" ca="1" si="94"/>
        <v xml:space="preserve"> </v>
      </c>
      <c r="I96" s="23" t="str">
        <f t="shared" ca="1" si="94"/>
        <v xml:space="preserve"> </v>
      </c>
      <c r="J96" s="23" t="str">
        <f t="shared" ca="1" si="94"/>
        <v>С -9 -2
(П-)</v>
      </c>
      <c r="K96" s="23" t="str">
        <f t="shared" ca="1" si="94"/>
        <v>С -9 -2
(П-)</v>
      </c>
      <c r="L96" s="23"/>
      <c r="M96" s="23"/>
      <c r="N96" s="25"/>
      <c r="AE96" s="20" t="str">
        <f t="shared" ca="1" si="51"/>
        <v/>
      </c>
      <c r="AF96" s="20" t="str">
        <f t="shared" ca="1" si="51"/>
        <v/>
      </c>
      <c r="AG96" s="20" t="str">
        <f t="shared" ca="1" si="51"/>
        <v>Пт 19.06.20 11.50 П-)</v>
      </c>
      <c r="AH96" s="20" t="str">
        <f t="shared" ca="1" si="51"/>
        <v/>
      </c>
      <c r="AI96" s="20" t="str">
        <f t="shared" ca="1" si="51"/>
        <v/>
      </c>
      <c r="AJ96" s="20" t="str">
        <f t="shared" ca="1" si="51"/>
        <v/>
      </c>
      <c r="AK96" s="20" t="str">
        <f t="shared" ca="1" si="51"/>
        <v>Пт 19.06.20 17.00 П-)</v>
      </c>
      <c r="AL96" s="20" t="str">
        <f t="shared" ca="1" si="51"/>
        <v>Пт 19.06.20 18.40 П-)</v>
      </c>
      <c r="AM96" s="20" t="str">
        <f t="shared" si="51"/>
        <v/>
      </c>
      <c r="AN96" s="20" t="str">
        <f t="shared" si="89"/>
        <v/>
      </c>
      <c r="AO96" s="11" t="str">
        <f t="shared" ca="1" si="65"/>
        <v>Бурьян</v>
      </c>
      <c r="AP96" s="10" t="str">
        <f t="shared" ca="1" si="81"/>
        <v/>
      </c>
      <c r="AQ96" s="10" t="str">
        <f t="shared" ca="1" si="81"/>
        <v/>
      </c>
      <c r="AR96" s="10" t="str">
        <f t="shared" ca="1" si="81"/>
        <v>Пт 19.06.20 11.50 П-) Бурьян</v>
      </c>
      <c r="AS96" s="10" t="str">
        <f t="shared" ca="1" si="81"/>
        <v/>
      </c>
      <c r="AT96" s="10" t="str">
        <f t="shared" ca="1" si="81"/>
        <v/>
      </c>
      <c r="AU96" s="10" t="str">
        <f t="shared" ca="1" si="78"/>
        <v/>
      </c>
      <c r="AV96" s="10" t="str">
        <f t="shared" ca="1" si="78"/>
        <v>Пт 19.06.20 17.00 П-) Бурьян</v>
      </c>
      <c r="AW96" s="10" t="str">
        <f t="shared" ca="1" si="78"/>
        <v>Пт 19.06.20 18.40 П-) Бурьян</v>
      </c>
      <c r="AX96" s="10" t="str">
        <f t="shared" si="78"/>
        <v/>
      </c>
      <c r="AY96" s="10" t="str">
        <f t="shared" si="78"/>
        <v/>
      </c>
      <c r="BA96" s="12" t="str">
        <f t="shared" ca="1" si="82"/>
        <v/>
      </c>
      <c r="BB96" s="12" t="str">
        <f t="shared" ca="1" si="82"/>
        <v/>
      </c>
      <c r="BC96" s="12">
        <f t="shared" ca="1" si="82"/>
        <v>96</v>
      </c>
      <c r="BD96" s="12" t="str">
        <f t="shared" ca="1" si="82"/>
        <v/>
      </c>
      <c r="BE96" s="12" t="str">
        <f t="shared" ca="1" si="82"/>
        <v/>
      </c>
      <c r="BF96" s="12" t="str">
        <f t="shared" ca="1" si="79"/>
        <v/>
      </c>
      <c r="BG96" s="12">
        <f t="shared" ca="1" si="79"/>
        <v>96</v>
      </c>
      <c r="BH96" s="12">
        <f t="shared" ca="1" si="79"/>
        <v>96</v>
      </c>
      <c r="BI96" s="12" t="str">
        <f t="shared" si="79"/>
        <v/>
      </c>
      <c r="BJ96" s="12" t="str">
        <f t="shared" si="79"/>
        <v/>
      </c>
    </row>
    <row r="97" spans="1:62" ht="23.25" customHeight="1">
      <c r="A97" s="1">
        <f ca="1">IF(COUNTIF($D97:$M97," ")=10,"",IF(VLOOKUP(MAX($A$1:A96),$A$1:C96,3,FALSE)=0,"",MAX($A$1:A96)+1))</f>
        <v>97</v>
      </c>
      <c r="B97" s="13" t="str">
        <f>$B91</f>
        <v>Бурьян Н.Н.</v>
      </c>
      <c r="C97" s="2" t="str">
        <f ca="1">IF($B97="","",$S$7)</f>
        <v>Сб 20.06.20</v>
      </c>
      <c r="D97" s="23" t="str">
        <f t="shared" ref="D97:K97" ca="1" si="95">IF($B97&gt;"",IF(ISERROR(SEARCH($B97,T$7))," ",MID(T$7,FIND("%курс ",T$7,FIND($B97,T$7))+6,7)&amp;"
("&amp;MID(T$7,FIND("ауд.",T$7,FIND($B97,T$7))+4,FIND("№",T$7,FIND("ауд.",T$7,FIND($B97,T$7)))-(FIND("ауд.",T$7,FIND($B97,T$7))+4))&amp;")"),"")</f>
        <v xml:space="preserve"> </v>
      </c>
      <c r="E97" s="23" t="str">
        <f t="shared" ca="1" si="95"/>
        <v xml:space="preserve"> </v>
      </c>
      <c r="F97" s="23" t="str">
        <f t="shared" ca="1" si="95"/>
        <v xml:space="preserve"> </v>
      </c>
      <c r="G97" s="23" t="str">
        <f t="shared" ca="1" si="95"/>
        <v xml:space="preserve"> </v>
      </c>
      <c r="H97" s="23" t="str">
        <f t="shared" ca="1" si="95"/>
        <v xml:space="preserve"> </v>
      </c>
      <c r="I97" s="23" t="str">
        <f t="shared" ca="1" si="95"/>
        <v xml:space="preserve"> </v>
      </c>
      <c r="J97" s="23" t="str">
        <f t="shared" ca="1" si="95"/>
        <v xml:space="preserve"> </v>
      </c>
      <c r="K97" s="23" t="str">
        <f t="shared" ca="1" si="95"/>
        <v xml:space="preserve"> </v>
      </c>
      <c r="L97" s="23"/>
      <c r="M97" s="23"/>
      <c r="N97" s="25"/>
      <c r="AE97" s="20" t="str">
        <f t="shared" ca="1" si="51"/>
        <v/>
      </c>
      <c r="AF97" s="20" t="str">
        <f t="shared" ca="1" si="51"/>
        <v/>
      </c>
      <c r="AG97" s="20" t="str">
        <f t="shared" ca="1" si="51"/>
        <v/>
      </c>
      <c r="AH97" s="20" t="str">
        <f t="shared" ca="1" si="51"/>
        <v/>
      </c>
      <c r="AI97" s="20" t="str">
        <f t="shared" ca="1" si="51"/>
        <v/>
      </c>
      <c r="AJ97" s="20" t="str">
        <f t="shared" ca="1" si="51"/>
        <v/>
      </c>
      <c r="AK97" s="20" t="str">
        <f t="shared" ca="1" si="51"/>
        <v/>
      </c>
      <c r="AL97" s="20" t="str">
        <f t="shared" ca="1" si="51"/>
        <v/>
      </c>
      <c r="AM97" s="20" t="str">
        <f t="shared" si="51"/>
        <v/>
      </c>
      <c r="AN97" s="20" t="str">
        <f t="shared" si="89"/>
        <v/>
      </c>
      <c r="AO97" s="11" t="str">
        <f t="shared" ca="1" si="65"/>
        <v/>
      </c>
      <c r="AP97" s="10" t="str">
        <f t="shared" ca="1" si="81"/>
        <v/>
      </c>
      <c r="AQ97" s="10" t="str">
        <f t="shared" ca="1" si="81"/>
        <v/>
      </c>
      <c r="AR97" s="10" t="str">
        <f t="shared" ca="1" si="81"/>
        <v/>
      </c>
      <c r="AS97" s="10" t="str">
        <f t="shared" ca="1" si="81"/>
        <v/>
      </c>
      <c r="AT97" s="10" t="str">
        <f t="shared" ca="1" si="81"/>
        <v/>
      </c>
      <c r="AU97" s="10" t="str">
        <f t="shared" ca="1" si="78"/>
        <v/>
      </c>
      <c r="AV97" s="10" t="str">
        <f t="shared" ca="1" si="78"/>
        <v/>
      </c>
      <c r="AW97" s="10" t="str">
        <f t="shared" ca="1" si="78"/>
        <v/>
      </c>
      <c r="AX97" s="10" t="str">
        <f t="shared" si="78"/>
        <v/>
      </c>
      <c r="AY97" s="10" t="str">
        <f t="shared" si="78"/>
        <v/>
      </c>
      <c r="BA97" s="12" t="str">
        <f t="shared" ca="1" si="82"/>
        <v/>
      </c>
      <c r="BB97" s="12" t="str">
        <f t="shared" ca="1" si="82"/>
        <v/>
      </c>
      <c r="BC97" s="12" t="str">
        <f t="shared" ca="1" si="82"/>
        <v/>
      </c>
      <c r="BD97" s="12" t="str">
        <f t="shared" ca="1" si="82"/>
        <v/>
      </c>
      <c r="BE97" s="12" t="str">
        <f t="shared" ca="1" si="82"/>
        <v/>
      </c>
      <c r="BF97" s="12" t="str">
        <f t="shared" ca="1" si="79"/>
        <v/>
      </c>
      <c r="BG97" s="12" t="str">
        <f t="shared" ca="1" si="79"/>
        <v/>
      </c>
      <c r="BH97" s="12" t="str">
        <f t="shared" ca="1" si="79"/>
        <v/>
      </c>
      <c r="BI97" s="12" t="str">
        <f t="shared" si="79"/>
        <v/>
      </c>
      <c r="BJ97" s="12" t="str">
        <f t="shared" si="79"/>
        <v/>
      </c>
    </row>
    <row r="98" spans="1:62" ht="23.25" customHeight="1">
      <c r="A98" s="1">
        <f ca="1">IF(COUNTIF($D98:$M98," ")=10,"",IF(VLOOKUP(MAX($A$1:A97),$A$1:C97,3,FALSE)=0,"",MAX($A$1:A97)+1))</f>
        <v>98</v>
      </c>
      <c r="B98" s="13" t="str">
        <f>$B91</f>
        <v>Бурьян Н.Н.</v>
      </c>
      <c r="C98" s="2" t="str">
        <f ca="1">IF($B98="","",$S$8)</f>
        <v>Вс 21.06.20</v>
      </c>
      <c r="D98" s="23" t="str">
        <f t="shared" ref="D98:K98" ca="1" si="96">IF($B98&gt;"",IF(ISERROR(SEARCH($B98,T$8))," ",MID(T$8,FIND("%курс ",T$8,FIND($B98,T$8))+6,7)&amp;"
("&amp;MID(T$8,FIND("ауд.",T$8,FIND($B98,T$8))+4,FIND("№",T$8,FIND("ауд.",T$8,FIND($B98,T$8)))-(FIND("ауд.",T$8,FIND($B98,T$8))+4))&amp;")"),"")</f>
        <v xml:space="preserve"> </v>
      </c>
      <c r="E98" s="23" t="str">
        <f t="shared" ca="1" si="96"/>
        <v xml:space="preserve"> </v>
      </c>
      <c r="F98" s="23" t="str">
        <f t="shared" ca="1" si="96"/>
        <v xml:space="preserve"> </v>
      </c>
      <c r="G98" s="23" t="str">
        <f t="shared" ca="1" si="96"/>
        <v xml:space="preserve"> </v>
      </c>
      <c r="H98" s="23" t="str">
        <f t="shared" ca="1" si="96"/>
        <v xml:space="preserve"> </v>
      </c>
      <c r="I98" s="23" t="str">
        <f t="shared" ca="1" si="96"/>
        <v xml:space="preserve"> </v>
      </c>
      <c r="J98" s="23" t="str">
        <f t="shared" ca="1" si="96"/>
        <v xml:space="preserve"> </v>
      </c>
      <c r="K98" s="23" t="str">
        <f t="shared" ca="1" si="96"/>
        <v xml:space="preserve"> </v>
      </c>
      <c r="L98" s="23"/>
      <c r="M98" s="23"/>
      <c r="N98" s="17"/>
      <c r="AE98" s="20" t="str">
        <f t="shared" ca="1" si="51"/>
        <v/>
      </c>
      <c r="AF98" s="20" t="str">
        <f t="shared" ca="1" si="51"/>
        <v/>
      </c>
      <c r="AG98" s="20" t="str">
        <f t="shared" ca="1" si="51"/>
        <v/>
      </c>
      <c r="AH98" s="20" t="str">
        <f t="shared" ca="1" si="51"/>
        <v/>
      </c>
      <c r="AI98" s="20" t="str">
        <f t="shared" ca="1" si="51"/>
        <v/>
      </c>
      <c r="AJ98" s="20" t="str">
        <f t="shared" ca="1" si="51"/>
        <v/>
      </c>
      <c r="AK98" s="20" t="str">
        <f t="shared" ca="1" si="51"/>
        <v/>
      </c>
      <c r="AL98" s="20" t="str">
        <f t="shared" ca="1" si="51"/>
        <v/>
      </c>
      <c r="AM98" s="20" t="str">
        <f t="shared" si="51"/>
        <v/>
      </c>
      <c r="AN98" s="20" t="str">
        <f t="shared" si="89"/>
        <v/>
      </c>
      <c r="AO98" s="11" t="str">
        <f t="shared" ca="1" si="65"/>
        <v/>
      </c>
      <c r="AP98" s="10" t="str">
        <f t="shared" ca="1" si="81"/>
        <v/>
      </c>
      <c r="AQ98" s="10" t="str">
        <f t="shared" ca="1" si="81"/>
        <v/>
      </c>
      <c r="AR98" s="10" t="str">
        <f t="shared" ca="1" si="81"/>
        <v/>
      </c>
      <c r="AS98" s="10" t="str">
        <f t="shared" ca="1" si="81"/>
        <v/>
      </c>
      <c r="AT98" s="10" t="str">
        <f t="shared" ca="1" si="81"/>
        <v/>
      </c>
      <c r="AU98" s="10" t="str">
        <f t="shared" ca="1" si="78"/>
        <v/>
      </c>
      <c r="AV98" s="10" t="str">
        <f t="shared" ca="1" si="78"/>
        <v/>
      </c>
      <c r="AW98" s="10" t="str">
        <f t="shared" ca="1" si="78"/>
        <v/>
      </c>
      <c r="AX98" s="10" t="str">
        <f t="shared" si="78"/>
        <v/>
      </c>
      <c r="AY98" s="10" t="str">
        <f t="shared" si="78"/>
        <v/>
      </c>
      <c r="BA98" s="12" t="str">
        <f t="shared" ca="1" si="82"/>
        <v/>
      </c>
      <c r="BB98" s="12" t="str">
        <f t="shared" ca="1" si="82"/>
        <v/>
      </c>
      <c r="BC98" s="12" t="str">
        <f t="shared" ca="1" si="82"/>
        <v/>
      </c>
      <c r="BD98" s="12" t="str">
        <f t="shared" ca="1" si="82"/>
        <v/>
      </c>
      <c r="BE98" s="12" t="str">
        <f t="shared" ca="1" si="82"/>
        <v/>
      </c>
      <c r="BF98" s="12" t="str">
        <f t="shared" ca="1" si="79"/>
        <v/>
      </c>
      <c r="BG98" s="12" t="str">
        <f t="shared" ca="1" si="79"/>
        <v/>
      </c>
      <c r="BH98" s="12" t="str">
        <f t="shared" ca="1" si="79"/>
        <v/>
      </c>
      <c r="BI98" s="12" t="str">
        <f t="shared" si="79"/>
        <v/>
      </c>
      <c r="BJ98" s="12" t="str">
        <f t="shared" si="79"/>
        <v/>
      </c>
    </row>
    <row r="99" spans="1:62" ht="23.25" customHeight="1">
      <c r="A99" s="1">
        <f ca="1">IF(COUNTIF($D99:$M99," ")=10,"",IF(VLOOKUP(MAX($A$1:A98),$A$1:C98,3,FALSE)=0,"",MAX($A$1:A98)+1))</f>
        <v>99</v>
      </c>
      <c r="C99" s="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5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11" t="str">
        <f t="shared" si="65"/>
        <v/>
      </c>
      <c r="AP99" s="10" t="str">
        <f t="shared" si="81"/>
        <v/>
      </c>
      <c r="AQ99" s="10" t="str">
        <f t="shared" si="81"/>
        <v/>
      </c>
      <c r="AR99" s="10" t="str">
        <f t="shared" si="81"/>
        <v/>
      </c>
      <c r="AS99" s="10" t="str">
        <f t="shared" si="81"/>
        <v/>
      </c>
      <c r="AT99" s="10" t="str">
        <f t="shared" si="81"/>
        <v/>
      </c>
      <c r="AU99" s="10" t="str">
        <f t="shared" si="78"/>
        <v/>
      </c>
      <c r="AV99" s="10" t="str">
        <f t="shared" si="78"/>
        <v/>
      </c>
      <c r="AW99" s="10" t="str">
        <f t="shared" si="78"/>
        <v/>
      </c>
      <c r="AX99" s="10" t="str">
        <f t="shared" si="78"/>
        <v/>
      </c>
      <c r="AY99" s="10" t="str">
        <f t="shared" si="78"/>
        <v/>
      </c>
      <c r="BA99" s="12" t="str">
        <f t="shared" si="82"/>
        <v/>
      </c>
      <c r="BB99" s="12" t="str">
        <f t="shared" si="82"/>
        <v/>
      </c>
      <c r="BC99" s="12" t="str">
        <f t="shared" si="82"/>
        <v/>
      </c>
      <c r="BD99" s="12" t="str">
        <f t="shared" si="82"/>
        <v/>
      </c>
      <c r="BE99" s="12" t="str">
        <f t="shared" si="82"/>
        <v/>
      </c>
      <c r="BF99" s="12" t="str">
        <f t="shared" si="79"/>
        <v/>
      </c>
      <c r="BG99" s="12" t="str">
        <f t="shared" si="79"/>
        <v/>
      </c>
      <c r="BH99" s="12" t="str">
        <f t="shared" si="79"/>
        <v/>
      </c>
      <c r="BI99" s="12" t="str">
        <f t="shared" si="79"/>
        <v/>
      </c>
      <c r="BJ99" s="12" t="str">
        <f t="shared" si="79"/>
        <v/>
      </c>
    </row>
    <row r="100" spans="1:62" ht="23.25" customHeight="1">
      <c r="A100" s="1">
        <f ca="1">IF(COUNTIF($D101:$M107," ")=70,"",MAX($A$1:A99)+1)</f>
        <v>100</v>
      </c>
      <c r="B100" s="2" t="str">
        <f>IF($C100="","",$C100)</f>
        <v>Волошин В.Н.</v>
      </c>
      <c r="C100" s="3" t="str">
        <f>IF(ISERROR(VLOOKUP((ROW()-1)/9+1,'[1]Преподавательский состав'!$A$2:$B$180,2,FALSE)),"",VLOOKUP((ROW()-1)/9+1,'[1]Преподавательский состав'!$A$2:$B$180,2,FALSE))</f>
        <v>Волошин В.Н.</v>
      </c>
      <c r="D100" s="3" t="str">
        <f>IF($C100="","",T(" 8.00"))</f>
        <v xml:space="preserve"> 8.00</v>
      </c>
      <c r="E100" s="3" t="str">
        <f>IF($C100="","",T(" 9.40"))</f>
        <v xml:space="preserve"> 9.40</v>
      </c>
      <c r="F100" s="3" t="str">
        <f>IF($C100="","",T("11.50"))</f>
        <v>11.50</v>
      </c>
      <c r="G100" s="4" t="str">
        <f>IF($C100="","",T(""))</f>
        <v/>
      </c>
      <c r="H100" s="4" t="str">
        <f>IF($C100="","",T("13.30"))</f>
        <v>13.30</v>
      </c>
      <c r="I100" s="4" t="str">
        <f>IF($C100="","",T("15.10"))</f>
        <v>15.10</v>
      </c>
      <c r="J100" s="3" t="str">
        <f>IF($C100="","",T("17.00"))</f>
        <v>17.00</v>
      </c>
      <c r="K100" s="3" t="str">
        <f>IF($C100="","",T("18.40"))</f>
        <v>18.40</v>
      </c>
      <c r="L100" s="3"/>
      <c r="M100" s="3"/>
      <c r="N100" s="25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11" t="str">
        <f t="shared" si="65"/>
        <v/>
      </c>
      <c r="AP100" s="10" t="str">
        <f t="shared" si="81"/>
        <v/>
      </c>
      <c r="AQ100" s="10" t="str">
        <f t="shared" si="81"/>
        <v/>
      </c>
      <c r="AR100" s="10" t="str">
        <f t="shared" si="81"/>
        <v/>
      </c>
      <c r="AS100" s="10" t="str">
        <f t="shared" si="81"/>
        <v/>
      </c>
      <c r="AT100" s="10" t="str">
        <f t="shared" si="81"/>
        <v/>
      </c>
      <c r="AU100" s="10" t="str">
        <f t="shared" si="78"/>
        <v/>
      </c>
      <c r="AV100" s="10" t="str">
        <f t="shared" si="78"/>
        <v/>
      </c>
      <c r="AW100" s="10" t="str">
        <f t="shared" si="78"/>
        <v/>
      </c>
      <c r="AX100" s="10" t="str">
        <f t="shared" si="78"/>
        <v/>
      </c>
      <c r="AY100" s="10" t="str">
        <f t="shared" si="78"/>
        <v/>
      </c>
      <c r="BA100" s="12" t="str">
        <f t="shared" si="82"/>
        <v/>
      </c>
      <c r="BB100" s="12" t="str">
        <f t="shared" si="82"/>
        <v/>
      </c>
      <c r="BC100" s="12" t="str">
        <f t="shared" si="82"/>
        <v/>
      </c>
      <c r="BD100" s="12" t="str">
        <f t="shared" si="82"/>
        <v/>
      </c>
      <c r="BE100" s="12" t="str">
        <f t="shared" si="82"/>
        <v/>
      </c>
      <c r="BF100" s="12" t="str">
        <f t="shared" si="79"/>
        <v/>
      </c>
      <c r="BG100" s="12" t="str">
        <f t="shared" si="79"/>
        <v/>
      </c>
      <c r="BH100" s="12" t="str">
        <f t="shared" si="79"/>
        <v/>
      </c>
      <c r="BI100" s="12" t="str">
        <f t="shared" si="79"/>
        <v/>
      </c>
      <c r="BJ100" s="12" t="str">
        <f t="shared" si="79"/>
        <v/>
      </c>
    </row>
    <row r="101" spans="1:62" ht="23.25" customHeight="1">
      <c r="A101" s="1">
        <f ca="1">IF(COUNTIF($D101:$M101," ")=10,"",IF(VLOOKUP(MAX($A$1:A100),$A$1:C100,3,FALSE)=0,"",MAX($A$1:A100)+1))</f>
        <v>101</v>
      </c>
      <c r="B101" s="13" t="str">
        <f>$B100</f>
        <v>Волошин В.Н.</v>
      </c>
      <c r="C101" s="2" t="str">
        <f ca="1">IF($B101="","",$S$2)</f>
        <v>Пн 15.06.20</v>
      </c>
      <c r="D101" s="14" t="str">
        <f t="shared" ref="D101:K101" ca="1" si="97">IF($B101&gt;"",IF(ISERROR(SEARCH($B101,T$2))," ",MID(T$2,FIND("%курс ",T$2,FIND($B101,T$2))+6,7)&amp;"
("&amp;MID(T$2,FIND("ауд.",T$2,FIND($B101,T$2))+4,FIND("№",T$2,FIND("ауд.",T$2,FIND($B101,T$2)))-(FIND("ауд.",T$2,FIND($B101,T$2))+4))&amp;")"),"")</f>
        <v xml:space="preserve"> </v>
      </c>
      <c r="E101" s="14" t="str">
        <f t="shared" ca="1" si="97"/>
        <v xml:space="preserve"> </v>
      </c>
      <c r="F101" s="14" t="str">
        <f t="shared" ca="1" si="97"/>
        <v xml:space="preserve"> </v>
      </c>
      <c r="G101" s="14" t="str">
        <f t="shared" ca="1" si="97"/>
        <v xml:space="preserve"> </v>
      </c>
      <c r="H101" s="14" t="str">
        <f t="shared" ca="1" si="97"/>
        <v xml:space="preserve"> </v>
      </c>
      <c r="I101" s="14" t="str">
        <f t="shared" ca="1" si="97"/>
        <v xml:space="preserve"> </v>
      </c>
      <c r="J101" s="14" t="str">
        <f t="shared" ca="1" si="97"/>
        <v xml:space="preserve"> </v>
      </c>
      <c r="K101" s="14" t="str">
        <f t="shared" ca="1" si="97"/>
        <v xml:space="preserve"> </v>
      </c>
      <c r="L101" s="14"/>
      <c r="M101" s="14"/>
      <c r="N101" s="25"/>
      <c r="AE101" s="20" t="str">
        <f t="shared" ca="1" si="51"/>
        <v/>
      </c>
      <c r="AF101" s="20" t="str">
        <f t="shared" ca="1" si="51"/>
        <v/>
      </c>
      <c r="AG101" s="20" t="str">
        <f t="shared" ca="1" si="51"/>
        <v/>
      </c>
      <c r="AH101" s="20" t="str">
        <f t="shared" ca="1" si="51"/>
        <v/>
      </c>
      <c r="AI101" s="20" t="str">
        <f t="shared" ca="1" si="51"/>
        <v/>
      </c>
      <c r="AJ101" s="20" t="str">
        <f t="shared" ca="1" si="51"/>
        <v/>
      </c>
      <c r="AK101" s="20" t="str">
        <f t="shared" ca="1" si="51"/>
        <v/>
      </c>
      <c r="AL101" s="20" t="str">
        <f t="shared" ca="1" si="51"/>
        <v/>
      </c>
      <c r="AM101" s="20" t="str">
        <f t="shared" si="51"/>
        <v/>
      </c>
      <c r="AN101" s="20" t="str">
        <f t="shared" si="89"/>
        <v/>
      </c>
      <c r="AO101" s="11" t="str">
        <f t="shared" ca="1" si="65"/>
        <v/>
      </c>
      <c r="AP101" s="10" t="str">
        <f t="shared" ca="1" si="81"/>
        <v/>
      </c>
      <c r="AQ101" s="10" t="str">
        <f t="shared" ca="1" si="81"/>
        <v/>
      </c>
      <c r="AR101" s="10" t="str">
        <f t="shared" ca="1" si="81"/>
        <v/>
      </c>
      <c r="AS101" s="10" t="str">
        <f t="shared" ca="1" si="81"/>
        <v/>
      </c>
      <c r="AT101" s="10" t="str">
        <f t="shared" ca="1" si="81"/>
        <v/>
      </c>
      <c r="AU101" s="10" t="str">
        <f t="shared" ca="1" si="78"/>
        <v/>
      </c>
      <c r="AV101" s="10" t="str">
        <f t="shared" ca="1" si="78"/>
        <v/>
      </c>
      <c r="AW101" s="10" t="str">
        <f t="shared" ca="1" si="78"/>
        <v/>
      </c>
      <c r="AX101" s="10" t="str">
        <f t="shared" si="78"/>
        <v/>
      </c>
      <c r="AY101" s="10" t="str">
        <f t="shared" si="78"/>
        <v/>
      </c>
      <c r="BA101" s="12" t="str">
        <f t="shared" ca="1" si="82"/>
        <v/>
      </c>
      <c r="BB101" s="12" t="str">
        <f t="shared" ca="1" si="82"/>
        <v/>
      </c>
      <c r="BC101" s="12" t="str">
        <f t="shared" ca="1" si="82"/>
        <v/>
      </c>
      <c r="BD101" s="12" t="str">
        <f t="shared" ca="1" si="82"/>
        <v/>
      </c>
      <c r="BE101" s="12" t="str">
        <f t="shared" ca="1" si="82"/>
        <v/>
      </c>
      <c r="BF101" s="12" t="str">
        <f t="shared" ca="1" si="79"/>
        <v/>
      </c>
      <c r="BG101" s="12" t="str">
        <f t="shared" ca="1" si="79"/>
        <v/>
      </c>
      <c r="BH101" s="12" t="str">
        <f t="shared" ca="1" si="79"/>
        <v/>
      </c>
      <c r="BI101" s="12" t="str">
        <f t="shared" si="79"/>
        <v/>
      </c>
      <c r="BJ101" s="12" t="str">
        <f t="shared" si="79"/>
        <v/>
      </c>
    </row>
    <row r="102" spans="1:62" ht="23.25" customHeight="1">
      <c r="A102" s="1">
        <f ca="1">IF(COUNTIF($D102:$M102," ")=10,"",IF(VLOOKUP(MAX($A$1:A101),$A$1:C101,3,FALSE)=0,"",MAX($A$1:A101)+1))</f>
        <v>102</v>
      </c>
      <c r="B102" s="13" t="str">
        <f>$B100</f>
        <v>Волошин В.Н.</v>
      </c>
      <c r="C102" s="2" t="str">
        <f ca="1">IF($B102="","",$S$3)</f>
        <v>Вт 16.06.20</v>
      </c>
      <c r="D102" s="14" t="str">
        <f t="shared" ref="D102:K102" ca="1" si="98">IF($B102&gt;"",IF(ISERROR(SEARCH($B102,T$3))," ",MID(T$3,FIND("%курс ",T$3,FIND($B102,T$3))+6,7)&amp;"
("&amp;MID(T$3,FIND("ауд.",T$3,FIND($B102,T$3))+4,FIND("№",T$3,FIND("ауд.",T$3,FIND($B102,T$3)))-(FIND("ауд.",T$3,FIND($B102,T$3))+4))&amp;")"),"")</f>
        <v xml:space="preserve"> </v>
      </c>
      <c r="E102" s="14" t="str">
        <f t="shared" ca="1" si="98"/>
        <v xml:space="preserve"> </v>
      </c>
      <c r="F102" s="14" t="str">
        <f t="shared" ca="1" si="98"/>
        <v xml:space="preserve"> </v>
      </c>
      <c r="G102" s="14" t="str">
        <f t="shared" ca="1" si="98"/>
        <v xml:space="preserve"> </v>
      </c>
      <c r="H102" s="14" t="str">
        <f t="shared" ca="1" si="98"/>
        <v xml:space="preserve"> </v>
      </c>
      <c r="I102" s="14" t="str">
        <f t="shared" ca="1" si="98"/>
        <v xml:space="preserve"> </v>
      </c>
      <c r="J102" s="14" t="str">
        <f t="shared" ca="1" si="98"/>
        <v xml:space="preserve"> </v>
      </c>
      <c r="K102" s="14" t="str">
        <f t="shared" ca="1" si="98"/>
        <v xml:space="preserve"> </v>
      </c>
      <c r="L102" s="14"/>
      <c r="M102" s="14"/>
      <c r="N102" s="25"/>
      <c r="AE102" s="20" t="str">
        <f t="shared" ca="1" si="51"/>
        <v/>
      </c>
      <c r="AF102" s="20" t="str">
        <f t="shared" ca="1" si="51"/>
        <v/>
      </c>
      <c r="AG102" s="20" t="str">
        <f t="shared" ca="1" si="51"/>
        <v/>
      </c>
      <c r="AH102" s="20" t="str">
        <f t="shared" ca="1" si="51"/>
        <v/>
      </c>
      <c r="AI102" s="20" t="str">
        <f t="shared" ca="1" si="51"/>
        <v/>
      </c>
      <c r="AJ102" s="20" t="str">
        <f t="shared" ca="1" si="51"/>
        <v/>
      </c>
      <c r="AK102" s="20" t="str">
        <f t="shared" ca="1" si="51"/>
        <v/>
      </c>
      <c r="AL102" s="20" t="str">
        <f t="shared" ca="1" si="51"/>
        <v/>
      </c>
      <c r="AM102" s="20" t="str">
        <f t="shared" si="51"/>
        <v/>
      </c>
      <c r="AN102" s="20" t="str">
        <f t="shared" si="89"/>
        <v/>
      </c>
      <c r="AO102" s="11" t="str">
        <f t="shared" ca="1" si="65"/>
        <v/>
      </c>
      <c r="AP102" s="10" t="str">
        <f t="shared" ca="1" si="81"/>
        <v/>
      </c>
      <c r="AQ102" s="10" t="str">
        <f t="shared" ca="1" si="81"/>
        <v/>
      </c>
      <c r="AR102" s="10" t="str">
        <f t="shared" ca="1" si="81"/>
        <v/>
      </c>
      <c r="AS102" s="10" t="str">
        <f t="shared" ca="1" si="81"/>
        <v/>
      </c>
      <c r="AT102" s="10" t="str">
        <f t="shared" ca="1" si="81"/>
        <v/>
      </c>
      <c r="AU102" s="10" t="str">
        <f t="shared" ca="1" si="78"/>
        <v/>
      </c>
      <c r="AV102" s="10" t="str">
        <f t="shared" ca="1" si="78"/>
        <v/>
      </c>
      <c r="AW102" s="10" t="str">
        <f t="shared" ca="1" si="78"/>
        <v/>
      </c>
      <c r="AX102" s="10" t="str">
        <f t="shared" si="78"/>
        <v/>
      </c>
      <c r="AY102" s="10" t="str">
        <f t="shared" si="78"/>
        <v/>
      </c>
      <c r="BA102" s="12" t="str">
        <f t="shared" ca="1" si="82"/>
        <v/>
      </c>
      <c r="BB102" s="12" t="str">
        <f t="shared" ca="1" si="82"/>
        <v/>
      </c>
      <c r="BC102" s="12" t="str">
        <f t="shared" ca="1" si="82"/>
        <v/>
      </c>
      <c r="BD102" s="12" t="str">
        <f t="shared" ca="1" si="82"/>
        <v/>
      </c>
      <c r="BE102" s="12" t="str">
        <f t="shared" ca="1" si="82"/>
        <v/>
      </c>
      <c r="BF102" s="12" t="str">
        <f t="shared" ca="1" si="79"/>
        <v/>
      </c>
      <c r="BG102" s="12" t="str">
        <f t="shared" ca="1" si="79"/>
        <v/>
      </c>
      <c r="BH102" s="12" t="str">
        <f t="shared" ca="1" si="79"/>
        <v/>
      </c>
      <c r="BI102" s="12" t="str">
        <f t="shared" si="79"/>
        <v/>
      </c>
      <c r="BJ102" s="12" t="str">
        <f t="shared" si="79"/>
        <v/>
      </c>
    </row>
    <row r="103" spans="1:62" ht="23.25" customHeight="1">
      <c r="A103" s="1">
        <f ca="1">IF(COUNTIF($D103:$M103," ")=10,"",IF(VLOOKUP(MAX($A$1:A102),$A$1:C102,3,FALSE)=0,"",MAX($A$1:A102)+1))</f>
        <v>103</v>
      </c>
      <c r="B103" s="13" t="str">
        <f>$B100</f>
        <v>Волошин В.Н.</v>
      </c>
      <c r="C103" s="2" t="str">
        <f ca="1">IF($B103="","",$S$4)</f>
        <v>Ср 17.06.20</v>
      </c>
      <c r="D103" s="14" t="str">
        <f t="shared" ref="D103:K103" ca="1" si="99">IF($B103&gt;"",IF(ISERROR(SEARCH($B103,T$4))," ",MID(T$4,FIND("%курс ",T$4,FIND($B103,T$4))+6,7)&amp;"
("&amp;MID(T$4,FIND("ауд.",T$4,FIND($B103,T$4))+4,FIND("№",T$4,FIND("ауд.",T$4,FIND($B103,T$4)))-(FIND("ауд.",T$4,FIND($B103,T$4))+4))&amp;")"),"")</f>
        <v xml:space="preserve"> </v>
      </c>
      <c r="E103" s="14" t="str">
        <f t="shared" ca="1" si="99"/>
        <v xml:space="preserve"> </v>
      </c>
      <c r="F103" s="14" t="str">
        <f t="shared" ca="1" si="99"/>
        <v xml:space="preserve"> </v>
      </c>
      <c r="G103" s="14" t="str">
        <f t="shared" ca="1" si="99"/>
        <v xml:space="preserve"> </v>
      </c>
      <c r="H103" s="14" t="str">
        <f t="shared" ca="1" si="99"/>
        <v xml:space="preserve"> </v>
      </c>
      <c r="I103" s="14" t="str">
        <f t="shared" ca="1" si="99"/>
        <v xml:space="preserve"> </v>
      </c>
      <c r="J103" s="14" t="str">
        <f t="shared" ca="1" si="99"/>
        <v xml:space="preserve"> </v>
      </c>
      <c r="K103" s="14" t="str">
        <f t="shared" ca="1" si="99"/>
        <v xml:space="preserve"> </v>
      </c>
      <c r="L103" s="14"/>
      <c r="M103" s="14"/>
      <c r="N103" s="25"/>
      <c r="AE103" s="20" t="str">
        <f t="shared" ca="1" si="51"/>
        <v/>
      </c>
      <c r="AF103" s="20" t="str">
        <f t="shared" ca="1" si="51"/>
        <v/>
      </c>
      <c r="AG103" s="20" t="str">
        <f t="shared" ca="1" si="51"/>
        <v/>
      </c>
      <c r="AH103" s="20" t="str">
        <f t="shared" ca="1" si="51"/>
        <v/>
      </c>
      <c r="AI103" s="20" t="str">
        <f t="shared" ca="1" si="51"/>
        <v/>
      </c>
      <c r="AJ103" s="20" t="str">
        <f t="shared" ca="1" si="51"/>
        <v/>
      </c>
      <c r="AK103" s="20" t="str">
        <f t="shared" ca="1" si="51"/>
        <v/>
      </c>
      <c r="AL103" s="20" t="str">
        <f t="shared" ca="1" si="51"/>
        <v/>
      </c>
      <c r="AM103" s="20" t="str">
        <f t="shared" si="51"/>
        <v/>
      </c>
      <c r="AN103" s="20" t="str">
        <f t="shared" si="89"/>
        <v/>
      </c>
      <c r="AO103" s="11" t="str">
        <f t="shared" ca="1" si="65"/>
        <v/>
      </c>
      <c r="AP103" s="10" t="str">
        <f t="shared" ca="1" si="81"/>
        <v/>
      </c>
      <c r="AQ103" s="10" t="str">
        <f t="shared" ca="1" si="81"/>
        <v/>
      </c>
      <c r="AR103" s="10" t="str">
        <f t="shared" ca="1" si="81"/>
        <v/>
      </c>
      <c r="AS103" s="10" t="str">
        <f t="shared" ca="1" si="81"/>
        <v/>
      </c>
      <c r="AT103" s="10" t="str">
        <f t="shared" ca="1" si="81"/>
        <v/>
      </c>
      <c r="AU103" s="10" t="str">
        <f t="shared" ca="1" si="78"/>
        <v/>
      </c>
      <c r="AV103" s="10" t="str">
        <f t="shared" ca="1" si="78"/>
        <v/>
      </c>
      <c r="AW103" s="10" t="str">
        <f t="shared" ca="1" si="78"/>
        <v/>
      </c>
      <c r="AX103" s="10" t="str">
        <f t="shared" si="78"/>
        <v/>
      </c>
      <c r="AY103" s="10" t="str">
        <f t="shared" si="78"/>
        <v/>
      </c>
      <c r="BA103" s="12" t="str">
        <f t="shared" ca="1" si="82"/>
        <v/>
      </c>
      <c r="BB103" s="12" t="str">
        <f t="shared" ca="1" si="82"/>
        <v/>
      </c>
      <c r="BC103" s="12" t="str">
        <f t="shared" ca="1" si="82"/>
        <v/>
      </c>
      <c r="BD103" s="12" t="str">
        <f t="shared" ca="1" si="82"/>
        <v/>
      </c>
      <c r="BE103" s="12" t="str">
        <f t="shared" ca="1" si="82"/>
        <v/>
      </c>
      <c r="BF103" s="12" t="str">
        <f t="shared" ca="1" si="79"/>
        <v/>
      </c>
      <c r="BG103" s="12" t="str">
        <f t="shared" ca="1" si="79"/>
        <v/>
      </c>
      <c r="BH103" s="12" t="str">
        <f t="shared" ca="1" si="79"/>
        <v/>
      </c>
      <c r="BI103" s="12" t="str">
        <f t="shared" si="79"/>
        <v/>
      </c>
      <c r="BJ103" s="12" t="str">
        <f t="shared" si="79"/>
        <v/>
      </c>
    </row>
    <row r="104" spans="1:62" ht="23.25" customHeight="1">
      <c r="A104" s="1">
        <f ca="1">IF(COUNTIF($D104:$M104," ")=10,"",IF(VLOOKUP(MAX($A$1:A103),$A$1:C103,3,FALSE)=0,"",MAX($A$1:A103)+1))</f>
        <v>104</v>
      </c>
      <c r="B104" s="13" t="str">
        <f>$B100</f>
        <v>Волошин В.Н.</v>
      </c>
      <c r="C104" s="2" t="str">
        <f ca="1">IF($B104="","",$S$5)</f>
        <v>Чт 18.06.20</v>
      </c>
      <c r="D104" s="23" t="str">
        <f t="shared" ref="D104:K104" ca="1" si="100">IF($B104&gt;"",IF(ISERROR(SEARCH($B104,T$5))," ",MID(T$5,FIND("%курс ",T$5,FIND($B104,T$5))+6,7)&amp;"
("&amp;MID(T$5,FIND("ауд.",T$5,FIND($B104,T$5))+4,FIND("№",T$5,FIND("ауд.",T$5,FIND($B104,T$5)))-(FIND("ауд.",T$5,FIND($B104,T$5))+4))&amp;")"),"")</f>
        <v xml:space="preserve"> </v>
      </c>
      <c r="E104" s="23" t="str">
        <f t="shared" ca="1" si="100"/>
        <v xml:space="preserve"> </v>
      </c>
      <c r="F104" s="23" t="str">
        <f t="shared" ca="1" si="100"/>
        <v xml:space="preserve"> </v>
      </c>
      <c r="G104" s="23" t="str">
        <f t="shared" ca="1" si="100"/>
        <v xml:space="preserve"> </v>
      </c>
      <c r="H104" s="23" t="str">
        <f t="shared" ca="1" si="100"/>
        <v xml:space="preserve"> </v>
      </c>
      <c r="I104" s="23" t="str">
        <f t="shared" ca="1" si="100"/>
        <v xml:space="preserve"> </v>
      </c>
      <c r="J104" s="23" t="str">
        <f t="shared" ca="1" si="100"/>
        <v xml:space="preserve"> </v>
      </c>
      <c r="K104" s="23" t="str">
        <f t="shared" ca="1" si="100"/>
        <v xml:space="preserve"> </v>
      </c>
      <c r="L104" s="23"/>
      <c r="M104" s="23"/>
      <c r="N104" s="25"/>
      <c r="AE104" s="20" t="str">
        <f t="shared" ca="1" si="51"/>
        <v/>
      </c>
      <c r="AF104" s="20" t="str">
        <f t="shared" ca="1" si="51"/>
        <v/>
      </c>
      <c r="AG104" s="20" t="str">
        <f t="shared" ca="1" si="51"/>
        <v/>
      </c>
      <c r="AH104" s="20" t="str">
        <f t="shared" ca="1" si="51"/>
        <v/>
      </c>
      <c r="AI104" s="20" t="str">
        <f t="shared" ca="1" si="51"/>
        <v/>
      </c>
      <c r="AJ104" s="20" t="str">
        <f t="shared" ca="1" si="51"/>
        <v/>
      </c>
      <c r="AK104" s="20" t="str">
        <f t="shared" ca="1" si="51"/>
        <v/>
      </c>
      <c r="AL104" s="20" t="str">
        <f t="shared" ca="1" si="51"/>
        <v/>
      </c>
      <c r="AM104" s="20" t="str">
        <f t="shared" si="51"/>
        <v/>
      </c>
      <c r="AN104" s="20" t="str">
        <f t="shared" si="89"/>
        <v/>
      </c>
      <c r="AO104" s="11" t="str">
        <f t="shared" ca="1" si="65"/>
        <v/>
      </c>
      <c r="AP104" s="10" t="str">
        <f t="shared" ca="1" si="81"/>
        <v/>
      </c>
      <c r="AQ104" s="10" t="str">
        <f t="shared" ca="1" si="81"/>
        <v/>
      </c>
      <c r="AR104" s="10" t="str">
        <f t="shared" ca="1" si="81"/>
        <v/>
      </c>
      <c r="AS104" s="10" t="str">
        <f t="shared" ca="1" si="81"/>
        <v/>
      </c>
      <c r="AT104" s="10" t="str">
        <f t="shared" ca="1" si="81"/>
        <v/>
      </c>
      <c r="AU104" s="10" t="str">
        <f t="shared" ca="1" si="78"/>
        <v/>
      </c>
      <c r="AV104" s="10" t="str">
        <f t="shared" ca="1" si="78"/>
        <v/>
      </c>
      <c r="AW104" s="10" t="str">
        <f t="shared" ca="1" si="78"/>
        <v/>
      </c>
      <c r="AX104" s="10" t="str">
        <f t="shared" si="78"/>
        <v/>
      </c>
      <c r="AY104" s="10" t="str">
        <f t="shared" si="78"/>
        <v/>
      </c>
      <c r="BA104" s="12" t="str">
        <f t="shared" ca="1" si="82"/>
        <v/>
      </c>
      <c r="BB104" s="12" t="str">
        <f t="shared" ca="1" si="82"/>
        <v/>
      </c>
      <c r="BC104" s="12" t="str">
        <f t="shared" ca="1" si="82"/>
        <v/>
      </c>
      <c r="BD104" s="12" t="str">
        <f t="shared" ca="1" si="82"/>
        <v/>
      </c>
      <c r="BE104" s="12" t="str">
        <f t="shared" ca="1" si="82"/>
        <v/>
      </c>
      <c r="BF104" s="12" t="str">
        <f t="shared" ca="1" si="79"/>
        <v/>
      </c>
      <c r="BG104" s="12" t="str">
        <f t="shared" ca="1" si="79"/>
        <v/>
      </c>
      <c r="BH104" s="12" t="str">
        <f t="shared" ca="1" si="79"/>
        <v/>
      </c>
      <c r="BI104" s="12" t="str">
        <f t="shared" si="79"/>
        <v/>
      </c>
      <c r="BJ104" s="12" t="str">
        <f t="shared" si="79"/>
        <v/>
      </c>
    </row>
    <row r="105" spans="1:62" ht="23.25" customHeight="1">
      <c r="A105" s="1">
        <f ca="1">IF(COUNTIF($D105:$M105," ")=10,"",IF(VLOOKUP(MAX($A$1:A104),$A$1:C104,3,FALSE)=0,"",MAX($A$1:A104)+1))</f>
        <v>105</v>
      </c>
      <c r="B105" s="13" t="str">
        <f>$B100</f>
        <v>Волошин В.Н.</v>
      </c>
      <c r="C105" s="2" t="str">
        <f ca="1">IF($B105="","",$S$6)</f>
        <v>Пт 19.06.20</v>
      </c>
      <c r="D105" s="23" t="str">
        <f t="shared" ref="D105:K105" ca="1" si="101">IF($B105&gt;"",IF(ISERROR(SEARCH($B105,T$6))," ",MID(T$6,FIND("%курс ",T$6,FIND($B105,T$6))+6,7)&amp;"
("&amp;MID(T$6,FIND("ауд.",T$6,FIND($B105,T$6))+4,FIND("№",T$6,FIND("ауд.",T$6,FIND($B105,T$6)))-(FIND("ауд.",T$6,FIND($B105,T$6))+4))&amp;")"),"")</f>
        <v xml:space="preserve"> </v>
      </c>
      <c r="E105" s="23" t="str">
        <f t="shared" ca="1" si="101"/>
        <v xml:space="preserve"> </v>
      </c>
      <c r="F105" s="23" t="str">
        <f t="shared" ca="1" si="101"/>
        <v xml:space="preserve"> </v>
      </c>
      <c r="G105" s="23" t="str">
        <f t="shared" ca="1" si="101"/>
        <v xml:space="preserve"> </v>
      </c>
      <c r="H105" s="23" t="str">
        <f t="shared" ca="1" si="101"/>
        <v xml:space="preserve"> </v>
      </c>
      <c r="I105" s="23" t="str">
        <f t="shared" ca="1" si="101"/>
        <v xml:space="preserve"> </v>
      </c>
      <c r="J105" s="23" t="str">
        <f t="shared" ca="1" si="101"/>
        <v xml:space="preserve"> </v>
      </c>
      <c r="K105" s="23" t="str">
        <f t="shared" ca="1" si="101"/>
        <v xml:space="preserve"> </v>
      </c>
      <c r="L105" s="23"/>
      <c r="M105" s="23"/>
      <c r="N105" s="25"/>
      <c r="AE105" s="20" t="str">
        <f t="shared" ca="1" si="51"/>
        <v/>
      </c>
      <c r="AF105" s="20" t="str">
        <f t="shared" ca="1" si="51"/>
        <v/>
      </c>
      <c r="AG105" s="20" t="str">
        <f t="shared" ca="1" si="51"/>
        <v/>
      </c>
      <c r="AH105" s="20" t="str">
        <f t="shared" ca="1" si="51"/>
        <v/>
      </c>
      <c r="AI105" s="20" t="str">
        <f t="shared" ca="1" si="51"/>
        <v/>
      </c>
      <c r="AJ105" s="20" t="str">
        <f t="shared" ca="1" si="51"/>
        <v/>
      </c>
      <c r="AK105" s="20" t="str">
        <f t="shared" ca="1" si="51"/>
        <v/>
      </c>
      <c r="AL105" s="20" t="str">
        <f t="shared" ca="1" si="51"/>
        <v/>
      </c>
      <c r="AM105" s="20" t="str">
        <f t="shared" si="51"/>
        <v/>
      </c>
      <c r="AN105" s="20" t="str">
        <f t="shared" si="89"/>
        <v/>
      </c>
      <c r="AO105" s="11" t="str">
        <f t="shared" ca="1" si="65"/>
        <v/>
      </c>
      <c r="AP105" s="10" t="str">
        <f t="shared" ca="1" si="81"/>
        <v/>
      </c>
      <c r="AQ105" s="10" t="str">
        <f t="shared" ca="1" si="81"/>
        <v/>
      </c>
      <c r="AR105" s="10" t="str">
        <f t="shared" ca="1" si="81"/>
        <v/>
      </c>
      <c r="AS105" s="10" t="str">
        <f t="shared" ca="1" si="81"/>
        <v/>
      </c>
      <c r="AT105" s="10" t="str">
        <f t="shared" ca="1" si="81"/>
        <v/>
      </c>
      <c r="AU105" s="10" t="str">
        <f t="shared" ca="1" si="78"/>
        <v/>
      </c>
      <c r="AV105" s="10" t="str">
        <f t="shared" ca="1" si="78"/>
        <v/>
      </c>
      <c r="AW105" s="10" t="str">
        <f t="shared" ca="1" si="78"/>
        <v/>
      </c>
      <c r="AX105" s="10" t="str">
        <f t="shared" si="78"/>
        <v/>
      </c>
      <c r="AY105" s="10" t="str">
        <f t="shared" si="78"/>
        <v/>
      </c>
      <c r="BA105" s="12" t="str">
        <f t="shared" ca="1" si="82"/>
        <v/>
      </c>
      <c r="BB105" s="12" t="str">
        <f t="shared" ca="1" si="82"/>
        <v/>
      </c>
      <c r="BC105" s="12" t="str">
        <f t="shared" ca="1" si="82"/>
        <v/>
      </c>
      <c r="BD105" s="12" t="str">
        <f t="shared" ca="1" si="82"/>
        <v/>
      </c>
      <c r="BE105" s="12" t="str">
        <f t="shared" ca="1" si="82"/>
        <v/>
      </c>
      <c r="BF105" s="12" t="str">
        <f t="shared" ca="1" si="79"/>
        <v/>
      </c>
      <c r="BG105" s="12" t="str">
        <f t="shared" ca="1" si="79"/>
        <v/>
      </c>
      <c r="BH105" s="12" t="str">
        <f t="shared" ca="1" si="79"/>
        <v/>
      </c>
      <c r="BI105" s="12" t="str">
        <f t="shared" si="79"/>
        <v/>
      </c>
      <c r="BJ105" s="12" t="str">
        <f t="shared" si="79"/>
        <v/>
      </c>
    </row>
    <row r="106" spans="1:62" ht="23.25" customHeight="1">
      <c r="A106" s="1">
        <f ca="1">IF(COUNTIF($D106:$M106," ")=10,"",IF(VLOOKUP(MAX($A$1:A105),$A$1:C105,3,FALSE)=0,"",MAX($A$1:A105)+1))</f>
        <v>106</v>
      </c>
      <c r="B106" s="13" t="str">
        <f>$B100</f>
        <v>Волошин В.Н.</v>
      </c>
      <c r="C106" s="2" t="str">
        <f ca="1">IF($B106="","",$S$7)</f>
        <v>Сб 20.06.20</v>
      </c>
      <c r="D106" s="23" t="str">
        <f t="shared" ref="D106:K106" ca="1" si="102">IF($B106&gt;"",IF(ISERROR(SEARCH($B106,T$7))," ",MID(T$7,FIND("%курс ",T$7,FIND($B106,T$7))+6,7)&amp;"
("&amp;MID(T$7,FIND("ауд.",T$7,FIND($B106,T$7))+4,FIND("№",T$7,FIND("ауд.",T$7,FIND($B106,T$7)))-(FIND("ауд.",T$7,FIND($B106,T$7))+4))&amp;")"),"")</f>
        <v xml:space="preserve"> </v>
      </c>
      <c r="E106" s="23" t="str">
        <f t="shared" ca="1" si="102"/>
        <v xml:space="preserve"> </v>
      </c>
      <c r="F106" s="23" t="str">
        <f t="shared" ca="1" si="102"/>
        <v xml:space="preserve"> </v>
      </c>
      <c r="G106" s="23" t="str">
        <f t="shared" ca="1" si="102"/>
        <v xml:space="preserve"> </v>
      </c>
      <c r="H106" s="23" t="str">
        <f t="shared" ca="1" si="102"/>
        <v xml:space="preserve"> </v>
      </c>
      <c r="I106" s="23" t="str">
        <f t="shared" ca="1" si="102"/>
        <v xml:space="preserve"> </v>
      </c>
      <c r="J106" s="23" t="str">
        <f t="shared" ca="1" si="102"/>
        <v xml:space="preserve"> </v>
      </c>
      <c r="K106" s="23" t="str">
        <f t="shared" ca="1" si="102"/>
        <v xml:space="preserve"> </v>
      </c>
      <c r="L106" s="23"/>
      <c r="M106" s="23"/>
      <c r="N106" s="17"/>
      <c r="AE106" s="20" t="str">
        <f t="shared" ca="1" si="51"/>
        <v/>
      </c>
      <c r="AF106" s="20" t="str">
        <f t="shared" ca="1" si="51"/>
        <v/>
      </c>
      <c r="AG106" s="20" t="str">
        <f t="shared" ca="1" si="51"/>
        <v/>
      </c>
      <c r="AH106" s="20" t="str">
        <f t="shared" ca="1" si="51"/>
        <v/>
      </c>
      <c r="AI106" s="20" t="str">
        <f t="shared" ca="1" si="51"/>
        <v/>
      </c>
      <c r="AJ106" s="20" t="str">
        <f t="shared" ca="1" si="51"/>
        <v/>
      </c>
      <c r="AK106" s="20" t="str">
        <f t="shared" ca="1" si="51"/>
        <v/>
      </c>
      <c r="AL106" s="20" t="str">
        <f t="shared" ca="1" si="51"/>
        <v/>
      </c>
      <c r="AM106" s="20" t="str">
        <f t="shared" si="51"/>
        <v/>
      </c>
      <c r="AN106" s="20" t="str">
        <f t="shared" si="89"/>
        <v/>
      </c>
      <c r="AO106" s="11" t="str">
        <f t="shared" ca="1" si="65"/>
        <v/>
      </c>
      <c r="AP106" s="10" t="str">
        <f t="shared" ca="1" si="81"/>
        <v/>
      </c>
      <c r="AQ106" s="10" t="str">
        <f t="shared" ca="1" si="81"/>
        <v/>
      </c>
      <c r="AR106" s="10" t="str">
        <f t="shared" ca="1" si="81"/>
        <v/>
      </c>
      <c r="AS106" s="10" t="str">
        <f t="shared" ca="1" si="81"/>
        <v/>
      </c>
      <c r="AT106" s="10" t="str">
        <f t="shared" ca="1" si="81"/>
        <v/>
      </c>
      <c r="AU106" s="10" t="str">
        <f t="shared" ca="1" si="78"/>
        <v/>
      </c>
      <c r="AV106" s="10" t="str">
        <f t="shared" ca="1" si="78"/>
        <v/>
      </c>
      <c r="AW106" s="10" t="str">
        <f t="shared" ca="1" si="78"/>
        <v/>
      </c>
      <c r="AX106" s="10" t="str">
        <f t="shared" si="78"/>
        <v/>
      </c>
      <c r="AY106" s="10" t="str">
        <f t="shared" si="78"/>
        <v/>
      </c>
      <c r="BA106" s="12" t="str">
        <f t="shared" ca="1" si="82"/>
        <v/>
      </c>
      <c r="BB106" s="12" t="str">
        <f t="shared" ca="1" si="82"/>
        <v/>
      </c>
      <c r="BC106" s="12" t="str">
        <f t="shared" ca="1" si="82"/>
        <v/>
      </c>
      <c r="BD106" s="12" t="str">
        <f t="shared" ca="1" si="82"/>
        <v/>
      </c>
      <c r="BE106" s="12" t="str">
        <f t="shared" ca="1" si="82"/>
        <v/>
      </c>
      <c r="BF106" s="12" t="str">
        <f t="shared" ca="1" si="79"/>
        <v/>
      </c>
      <c r="BG106" s="12" t="str">
        <f t="shared" ca="1" si="79"/>
        <v/>
      </c>
      <c r="BH106" s="12" t="str">
        <f t="shared" ca="1" si="79"/>
        <v/>
      </c>
      <c r="BI106" s="12" t="str">
        <f t="shared" si="79"/>
        <v/>
      </c>
      <c r="BJ106" s="12" t="str">
        <f t="shared" si="79"/>
        <v/>
      </c>
    </row>
    <row r="107" spans="1:62" ht="23.25" customHeight="1">
      <c r="A107" s="1">
        <f ca="1">IF(COUNTIF($D107:$M107," ")=10,"",IF(VLOOKUP(MAX($A$1:A106),$A$1:C106,3,FALSE)=0,"",MAX($A$1:A106)+1))</f>
        <v>107</v>
      </c>
      <c r="B107" s="13" t="str">
        <f>$B100</f>
        <v>Волошин В.Н.</v>
      </c>
      <c r="C107" s="2" t="str">
        <f ca="1">IF($B107="","",$S$8)</f>
        <v>Вс 21.06.20</v>
      </c>
      <c r="D107" s="23" t="str">
        <f t="shared" ref="D107:K107" ca="1" si="103">IF($B107&gt;"",IF(ISERROR(SEARCH($B107,T$8))," ",MID(T$8,FIND("%курс ",T$8,FIND($B107,T$8))+6,7)&amp;"
("&amp;MID(T$8,FIND("ауд.",T$8,FIND($B107,T$8))+4,FIND("№",T$8,FIND("ауд.",T$8,FIND($B107,T$8)))-(FIND("ауд.",T$8,FIND($B107,T$8))+4))&amp;")"),"")</f>
        <v xml:space="preserve"> </v>
      </c>
      <c r="E107" s="23" t="str">
        <f t="shared" ca="1" si="103"/>
        <v xml:space="preserve"> </v>
      </c>
      <c r="F107" s="23" t="str">
        <f t="shared" ca="1" si="103"/>
        <v xml:space="preserve"> </v>
      </c>
      <c r="G107" s="23" t="str">
        <f t="shared" ca="1" si="103"/>
        <v xml:space="preserve"> </v>
      </c>
      <c r="H107" s="23" t="str">
        <f t="shared" ca="1" si="103"/>
        <v xml:space="preserve"> </v>
      </c>
      <c r="I107" s="23" t="str">
        <f t="shared" ca="1" si="103"/>
        <v xml:space="preserve"> </v>
      </c>
      <c r="J107" s="23" t="str">
        <f t="shared" ca="1" si="103"/>
        <v xml:space="preserve"> </v>
      </c>
      <c r="K107" s="23" t="str">
        <f t="shared" ca="1" si="103"/>
        <v xml:space="preserve"> </v>
      </c>
      <c r="L107" s="23"/>
      <c r="M107" s="23"/>
      <c r="N107" s="25"/>
      <c r="AE107" s="20" t="str">
        <f t="shared" ca="1" si="51"/>
        <v/>
      </c>
      <c r="AF107" s="20" t="str">
        <f t="shared" ca="1" si="51"/>
        <v/>
      </c>
      <c r="AG107" s="20" t="str">
        <f t="shared" ca="1" si="51"/>
        <v/>
      </c>
      <c r="AH107" s="20" t="str">
        <f t="shared" ca="1" si="51"/>
        <v/>
      </c>
      <c r="AI107" s="20" t="str">
        <f t="shared" ca="1" si="51"/>
        <v/>
      </c>
      <c r="AJ107" s="20" t="str">
        <f t="shared" ca="1" si="51"/>
        <v/>
      </c>
      <c r="AK107" s="20" t="str">
        <f t="shared" ca="1" si="51"/>
        <v/>
      </c>
      <c r="AL107" s="20" t="str">
        <f t="shared" ca="1" si="51"/>
        <v/>
      </c>
      <c r="AM107" s="20" t="str">
        <f t="shared" si="51"/>
        <v/>
      </c>
      <c r="AN107" s="20" t="str">
        <f t="shared" si="89"/>
        <v/>
      </c>
      <c r="AO107" s="11" t="str">
        <f t="shared" ca="1" si="65"/>
        <v/>
      </c>
      <c r="AP107" s="10" t="str">
        <f t="shared" ca="1" si="81"/>
        <v/>
      </c>
      <c r="AQ107" s="10" t="str">
        <f t="shared" ca="1" si="81"/>
        <v/>
      </c>
      <c r="AR107" s="10" t="str">
        <f t="shared" ca="1" si="81"/>
        <v/>
      </c>
      <c r="AS107" s="10" t="str">
        <f t="shared" ca="1" si="81"/>
        <v/>
      </c>
      <c r="AT107" s="10" t="str">
        <f t="shared" ca="1" si="81"/>
        <v/>
      </c>
      <c r="AU107" s="10" t="str">
        <f t="shared" ca="1" si="78"/>
        <v/>
      </c>
      <c r="AV107" s="10" t="str">
        <f t="shared" ca="1" si="78"/>
        <v/>
      </c>
      <c r="AW107" s="10" t="str">
        <f t="shared" ca="1" si="78"/>
        <v/>
      </c>
      <c r="AX107" s="10" t="str">
        <f t="shared" si="78"/>
        <v/>
      </c>
      <c r="AY107" s="10" t="str">
        <f t="shared" si="78"/>
        <v/>
      </c>
      <c r="BA107" s="12" t="str">
        <f t="shared" ca="1" si="82"/>
        <v/>
      </c>
      <c r="BB107" s="12" t="str">
        <f t="shared" ca="1" si="82"/>
        <v/>
      </c>
      <c r="BC107" s="12" t="str">
        <f t="shared" ca="1" si="82"/>
        <v/>
      </c>
      <c r="BD107" s="12" t="str">
        <f t="shared" ca="1" si="82"/>
        <v/>
      </c>
      <c r="BE107" s="12" t="str">
        <f t="shared" ca="1" si="82"/>
        <v/>
      </c>
      <c r="BF107" s="12" t="str">
        <f t="shared" ca="1" si="79"/>
        <v/>
      </c>
      <c r="BG107" s="12" t="str">
        <f t="shared" ca="1" si="79"/>
        <v/>
      </c>
      <c r="BH107" s="12" t="str">
        <f t="shared" ca="1" si="79"/>
        <v/>
      </c>
      <c r="BI107" s="12" t="str">
        <f t="shared" si="79"/>
        <v/>
      </c>
      <c r="BJ107" s="12" t="str">
        <f t="shared" si="79"/>
        <v/>
      </c>
    </row>
    <row r="108" spans="1:62" ht="23.25" customHeight="1">
      <c r="A108" s="1">
        <f ca="1">IF(COUNTIF($D108:$M108," ")=10,"",IF(VLOOKUP(MAX($A$1:A107),$A$1:C107,3,FALSE)=0,"",MAX($A$1:A107)+1))</f>
        <v>108</v>
      </c>
      <c r="C108" s="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5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11" t="str">
        <f t="shared" si="65"/>
        <v/>
      </c>
      <c r="AP108" s="10" t="str">
        <f t="shared" si="81"/>
        <v/>
      </c>
      <c r="AQ108" s="10" t="str">
        <f t="shared" si="81"/>
        <v/>
      </c>
      <c r="AR108" s="10" t="str">
        <f t="shared" si="81"/>
        <v/>
      </c>
      <c r="AS108" s="10" t="str">
        <f t="shared" si="81"/>
        <v/>
      </c>
      <c r="AT108" s="10" t="str">
        <f t="shared" si="81"/>
        <v/>
      </c>
      <c r="AU108" s="10" t="str">
        <f t="shared" si="78"/>
        <v/>
      </c>
      <c r="AV108" s="10" t="str">
        <f t="shared" si="78"/>
        <v/>
      </c>
      <c r="AW108" s="10" t="str">
        <f t="shared" si="78"/>
        <v/>
      </c>
      <c r="AX108" s="10" t="str">
        <f t="shared" si="78"/>
        <v/>
      </c>
      <c r="AY108" s="10" t="str">
        <f t="shared" si="78"/>
        <v/>
      </c>
      <c r="BA108" s="12" t="str">
        <f t="shared" si="82"/>
        <v/>
      </c>
      <c r="BB108" s="12" t="str">
        <f t="shared" si="82"/>
        <v/>
      </c>
      <c r="BC108" s="12" t="str">
        <f t="shared" si="82"/>
        <v/>
      </c>
      <c r="BD108" s="12" t="str">
        <f t="shared" si="82"/>
        <v/>
      </c>
      <c r="BE108" s="12" t="str">
        <f t="shared" si="82"/>
        <v/>
      </c>
      <c r="BF108" s="12" t="str">
        <f t="shared" si="79"/>
        <v/>
      </c>
      <c r="BG108" s="12" t="str">
        <f t="shared" si="79"/>
        <v/>
      </c>
      <c r="BH108" s="12" t="str">
        <f t="shared" si="79"/>
        <v/>
      </c>
      <c r="BI108" s="12" t="str">
        <f t="shared" si="79"/>
        <v/>
      </c>
      <c r="BJ108" s="12" t="str">
        <f t="shared" si="79"/>
        <v/>
      </c>
    </row>
    <row r="109" spans="1:62" ht="23.25" customHeight="1">
      <c r="A109" s="1">
        <f ca="1">IF(COUNTIF($D110:$M116," ")=70,"",MAX($A$1:A108)+1)</f>
        <v>109</v>
      </c>
      <c r="B109" s="2" t="str">
        <f>IF($C109="","",$C109)</f>
        <v>Воронков О.Ю.</v>
      </c>
      <c r="C109" s="3" t="str">
        <f>IF(ISERROR(VLOOKUP((ROW()-1)/9+1,'[1]Преподавательский состав'!$A$2:$B$180,2,FALSE)),"",VLOOKUP((ROW()-1)/9+1,'[1]Преподавательский состав'!$A$2:$B$180,2,FALSE))</f>
        <v>Воронков О.Ю.</v>
      </c>
      <c r="D109" s="3" t="str">
        <f>IF($C109="","",T(" 8.00"))</f>
        <v xml:space="preserve"> 8.00</v>
      </c>
      <c r="E109" s="3" t="str">
        <f>IF($C109="","",T(" 9.40"))</f>
        <v xml:space="preserve"> 9.40</v>
      </c>
      <c r="F109" s="3" t="str">
        <f>IF($C109="","",T("11.50"))</f>
        <v>11.50</v>
      </c>
      <c r="G109" s="4" t="str">
        <f>IF($C109="","",T(""))</f>
        <v/>
      </c>
      <c r="H109" s="4" t="str">
        <f>IF($C109="","",T("13.30"))</f>
        <v>13.30</v>
      </c>
      <c r="I109" s="4" t="str">
        <f>IF($C109="","",T("15.10"))</f>
        <v>15.10</v>
      </c>
      <c r="J109" s="3" t="str">
        <f>IF($C109="","",T("17.00"))</f>
        <v>17.00</v>
      </c>
      <c r="K109" s="3" t="str">
        <f>IF($C109="","",T("18.40"))</f>
        <v>18.40</v>
      </c>
      <c r="L109" s="3"/>
      <c r="M109" s="3"/>
      <c r="N109" s="25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11" t="str">
        <f t="shared" si="65"/>
        <v/>
      </c>
      <c r="AP109" s="10" t="str">
        <f t="shared" si="81"/>
        <v/>
      </c>
      <c r="AQ109" s="10" t="str">
        <f t="shared" si="81"/>
        <v/>
      </c>
      <c r="AR109" s="10" t="str">
        <f t="shared" si="81"/>
        <v/>
      </c>
      <c r="AS109" s="10" t="str">
        <f t="shared" si="81"/>
        <v/>
      </c>
      <c r="AT109" s="10" t="str">
        <f t="shared" si="81"/>
        <v/>
      </c>
      <c r="AU109" s="10" t="str">
        <f t="shared" si="78"/>
        <v/>
      </c>
      <c r="AV109" s="10" t="str">
        <f t="shared" si="78"/>
        <v/>
      </c>
      <c r="AW109" s="10" t="str">
        <f t="shared" si="78"/>
        <v/>
      </c>
      <c r="AX109" s="10" t="str">
        <f t="shared" si="78"/>
        <v/>
      </c>
      <c r="AY109" s="10" t="str">
        <f t="shared" si="78"/>
        <v/>
      </c>
      <c r="BA109" s="12" t="str">
        <f t="shared" si="82"/>
        <v/>
      </c>
      <c r="BB109" s="12" t="str">
        <f t="shared" si="82"/>
        <v/>
      </c>
      <c r="BC109" s="12" t="str">
        <f t="shared" si="82"/>
        <v/>
      </c>
      <c r="BD109" s="12" t="str">
        <f t="shared" si="82"/>
        <v/>
      </c>
      <c r="BE109" s="12" t="str">
        <f t="shared" si="82"/>
        <v/>
      </c>
      <c r="BF109" s="12" t="str">
        <f t="shared" si="79"/>
        <v/>
      </c>
      <c r="BG109" s="12" t="str">
        <f t="shared" si="79"/>
        <v/>
      </c>
      <c r="BH109" s="12" t="str">
        <f t="shared" si="79"/>
        <v/>
      </c>
      <c r="BI109" s="12" t="str">
        <f t="shared" si="79"/>
        <v/>
      </c>
      <c r="BJ109" s="12" t="str">
        <f t="shared" si="79"/>
        <v/>
      </c>
    </row>
    <row r="110" spans="1:62" ht="23.25" customHeight="1">
      <c r="A110" s="1">
        <f ca="1">IF(COUNTIF($D110:$M110," ")=10,"",IF(VLOOKUP(MAX($A$1:A109),$A$1:C109,3,FALSE)=0,"",MAX($A$1:A109)+1))</f>
        <v>110</v>
      </c>
      <c r="B110" s="13" t="str">
        <f>$B109</f>
        <v>Воронков О.Ю.</v>
      </c>
      <c r="C110" s="2" t="str">
        <f ca="1">IF($B110="","",$S$2)</f>
        <v>Пн 15.06.20</v>
      </c>
      <c r="D110" s="14" t="str">
        <f t="shared" ref="D110:K110" ca="1" si="104">IF($B110&gt;"",IF(ISERROR(SEARCH($B110,T$2))," ",MID(T$2,FIND("%курс ",T$2,FIND($B110,T$2))+6,7)&amp;"
("&amp;MID(T$2,FIND("ауд.",T$2,FIND($B110,T$2))+4,FIND("№",T$2,FIND("ауд.",T$2,FIND($B110,T$2)))-(FIND("ауд.",T$2,FIND($B110,T$2))+4))&amp;")"),"")</f>
        <v>СА -9-1
(П-)</v>
      </c>
      <c r="E110" s="14" t="str">
        <f t="shared" ca="1" si="104"/>
        <v>С -11-1
(П-)</v>
      </c>
      <c r="F110" s="14" t="str">
        <f t="shared" ca="1" si="104"/>
        <v>С -9 -1
(П-)</v>
      </c>
      <c r="G110" s="14" t="str">
        <f t="shared" ca="1" si="104"/>
        <v xml:space="preserve"> </v>
      </c>
      <c r="H110" s="14" t="str">
        <f t="shared" ca="1" si="104"/>
        <v xml:space="preserve"> </v>
      </c>
      <c r="I110" s="14" t="str">
        <f t="shared" ca="1" si="104"/>
        <v xml:space="preserve"> </v>
      </c>
      <c r="J110" s="14" t="str">
        <f t="shared" ca="1" si="104"/>
        <v xml:space="preserve"> </v>
      </c>
      <c r="K110" s="14" t="str">
        <f t="shared" ca="1" si="104"/>
        <v xml:space="preserve"> </v>
      </c>
      <c r="L110" s="14"/>
      <c r="M110" s="14"/>
      <c r="N110" s="25"/>
      <c r="AE110" s="20" t="str">
        <f t="shared" ca="1" si="51"/>
        <v>Пн 15.06.20  8.00 П-)</v>
      </c>
      <c r="AF110" s="20" t="str">
        <f t="shared" ca="1" si="51"/>
        <v>Пн 15.06.20  9.40 П-)</v>
      </c>
      <c r="AG110" s="20" t="str">
        <f t="shared" ca="1" si="51"/>
        <v>Пн 15.06.20 11.50 П-)</v>
      </c>
      <c r="AH110" s="20" t="str">
        <f t="shared" ca="1" si="51"/>
        <v/>
      </c>
      <c r="AI110" s="20" t="str">
        <f t="shared" ca="1" si="51"/>
        <v/>
      </c>
      <c r="AJ110" s="20" t="str">
        <f t="shared" ca="1" si="51"/>
        <v/>
      </c>
      <c r="AK110" s="20" t="str">
        <f t="shared" ca="1" si="51"/>
        <v/>
      </c>
      <c r="AL110" s="20" t="str">
        <f t="shared" ca="1" si="51"/>
        <v/>
      </c>
      <c r="AM110" s="20" t="str">
        <f t="shared" si="51"/>
        <v/>
      </c>
      <c r="AN110" s="20" t="str">
        <f t="shared" si="89"/>
        <v/>
      </c>
      <c r="AO110" s="11" t="str">
        <f t="shared" ca="1" si="65"/>
        <v>Воронков</v>
      </c>
      <c r="AP110" s="10" t="str">
        <f t="shared" ca="1" si="81"/>
        <v>Пн 15.06.20  8.00 П-) Воронков</v>
      </c>
      <c r="AQ110" s="10" t="str">
        <f t="shared" ca="1" si="81"/>
        <v>Пн 15.06.20  9.40 П-) Воронков</v>
      </c>
      <c r="AR110" s="10" t="str">
        <f t="shared" ca="1" si="81"/>
        <v>Пн 15.06.20 11.50 П-) Воронков</v>
      </c>
      <c r="AS110" s="10" t="str">
        <f t="shared" ca="1" si="81"/>
        <v/>
      </c>
      <c r="AT110" s="10" t="str">
        <f t="shared" ca="1" si="81"/>
        <v/>
      </c>
      <c r="AU110" s="10" t="str">
        <f t="shared" ca="1" si="78"/>
        <v/>
      </c>
      <c r="AV110" s="10" t="str">
        <f t="shared" ca="1" si="78"/>
        <v/>
      </c>
      <c r="AW110" s="10" t="str">
        <f t="shared" ca="1" si="78"/>
        <v/>
      </c>
      <c r="AX110" s="10" t="str">
        <f t="shared" si="78"/>
        <v/>
      </c>
      <c r="AY110" s="10" t="str">
        <f t="shared" si="78"/>
        <v/>
      </c>
      <c r="BA110" s="12">
        <f t="shared" ca="1" si="82"/>
        <v>110</v>
      </c>
      <c r="BB110" s="12">
        <f t="shared" ca="1" si="82"/>
        <v>110</v>
      </c>
      <c r="BC110" s="12">
        <f t="shared" ca="1" si="82"/>
        <v>110</v>
      </c>
      <c r="BD110" s="12" t="str">
        <f t="shared" ca="1" si="82"/>
        <v/>
      </c>
      <c r="BE110" s="12" t="str">
        <f t="shared" ca="1" si="82"/>
        <v/>
      </c>
      <c r="BF110" s="12" t="str">
        <f t="shared" ca="1" si="79"/>
        <v/>
      </c>
      <c r="BG110" s="12" t="str">
        <f t="shared" ca="1" si="79"/>
        <v/>
      </c>
      <c r="BH110" s="12" t="str">
        <f t="shared" ca="1" si="79"/>
        <v/>
      </c>
      <c r="BI110" s="12" t="str">
        <f t="shared" si="79"/>
        <v/>
      </c>
      <c r="BJ110" s="12" t="str">
        <f t="shared" si="79"/>
        <v/>
      </c>
    </row>
    <row r="111" spans="1:62" ht="23.25" customHeight="1">
      <c r="A111" s="1">
        <f ca="1">IF(COUNTIF($D111:$M111," ")=10,"",IF(VLOOKUP(MAX($A$1:A110),$A$1:C110,3,FALSE)=0,"",MAX($A$1:A110)+1))</f>
        <v>111</v>
      </c>
      <c r="B111" s="13" t="str">
        <f>$B109</f>
        <v>Воронков О.Ю.</v>
      </c>
      <c r="C111" s="2" t="str">
        <f ca="1">IF($B111="","",$S$3)</f>
        <v>Вт 16.06.20</v>
      </c>
      <c r="D111" s="14" t="str">
        <f t="shared" ref="D111:K111" ca="1" si="105">IF($B111&gt;"",IF(ISERROR(SEARCH($B111,T$3))," ",MID(T$3,FIND("%курс ",T$3,FIND($B111,T$3))+6,7)&amp;"
("&amp;MID(T$3,FIND("ауд.",T$3,FIND($B111,T$3))+4,FIND("№",T$3,FIND("ауд.",T$3,FIND($B111,T$3)))-(FIND("ауд.",T$3,FIND($B111,T$3))+4))&amp;")"),"")</f>
        <v>С -9 -1
(П-)</v>
      </c>
      <c r="E111" s="14" t="str">
        <f t="shared" ca="1" si="105"/>
        <v>С -9 -1
(П-)</v>
      </c>
      <c r="F111" s="14" t="str">
        <f t="shared" ca="1" si="105"/>
        <v>С -9 -1
(П-)</v>
      </c>
      <c r="G111" s="14" t="str">
        <f t="shared" ca="1" si="105"/>
        <v xml:space="preserve"> </v>
      </c>
      <c r="H111" s="14" t="str">
        <f t="shared" ca="1" si="105"/>
        <v xml:space="preserve"> </v>
      </c>
      <c r="I111" s="14" t="str">
        <f t="shared" ca="1" si="105"/>
        <v xml:space="preserve"> </v>
      </c>
      <c r="J111" s="14" t="str">
        <f t="shared" ca="1" si="105"/>
        <v xml:space="preserve"> </v>
      </c>
      <c r="K111" s="14" t="str">
        <f t="shared" ca="1" si="105"/>
        <v xml:space="preserve"> </v>
      </c>
      <c r="L111" s="14"/>
      <c r="M111" s="14"/>
      <c r="N111" s="25"/>
      <c r="AE111" s="20" t="str">
        <f t="shared" ca="1" si="51"/>
        <v>Вт 16.06.20  8.00 П-)</v>
      </c>
      <c r="AF111" s="20" t="str">
        <f t="shared" ca="1" si="51"/>
        <v>Вт 16.06.20  9.40 П-)</v>
      </c>
      <c r="AG111" s="20" t="str">
        <f t="shared" ca="1" si="51"/>
        <v>Вт 16.06.20 11.50 П-)</v>
      </c>
      <c r="AH111" s="20" t="str">
        <f t="shared" ca="1" si="51"/>
        <v/>
      </c>
      <c r="AI111" s="20" t="str">
        <f t="shared" ca="1" si="51"/>
        <v/>
      </c>
      <c r="AJ111" s="20" t="str">
        <f t="shared" ca="1" si="51"/>
        <v/>
      </c>
      <c r="AK111" s="20" t="str">
        <f t="shared" ca="1" si="51"/>
        <v/>
      </c>
      <c r="AL111" s="20" t="str">
        <f t="shared" ca="1" si="51"/>
        <v/>
      </c>
      <c r="AM111" s="20" t="str">
        <f t="shared" si="51"/>
        <v/>
      </c>
      <c r="AN111" s="20" t="str">
        <f t="shared" si="89"/>
        <v/>
      </c>
      <c r="AO111" s="11" t="str">
        <f t="shared" ca="1" si="65"/>
        <v>Воронков</v>
      </c>
      <c r="AP111" s="10" t="str">
        <f t="shared" ca="1" si="81"/>
        <v>Вт 16.06.20  8.00 П-) Воронков</v>
      </c>
      <c r="AQ111" s="10" t="str">
        <f t="shared" ca="1" si="81"/>
        <v>Вт 16.06.20  9.40 П-) Воронков</v>
      </c>
      <c r="AR111" s="10" t="str">
        <f t="shared" ca="1" si="81"/>
        <v>Вт 16.06.20 11.50 П-) Воронков</v>
      </c>
      <c r="AS111" s="10" t="str">
        <f t="shared" ca="1" si="81"/>
        <v/>
      </c>
      <c r="AT111" s="10" t="str">
        <f t="shared" ca="1" si="81"/>
        <v/>
      </c>
      <c r="AU111" s="10" t="str">
        <f t="shared" ca="1" si="78"/>
        <v/>
      </c>
      <c r="AV111" s="10" t="str">
        <f t="shared" ca="1" si="78"/>
        <v/>
      </c>
      <c r="AW111" s="10" t="str">
        <f t="shared" ca="1" si="78"/>
        <v/>
      </c>
      <c r="AX111" s="10" t="str">
        <f t="shared" si="78"/>
        <v/>
      </c>
      <c r="AY111" s="10" t="str">
        <f t="shared" si="78"/>
        <v/>
      </c>
      <c r="BA111" s="12">
        <f t="shared" ca="1" si="82"/>
        <v>111</v>
      </c>
      <c r="BB111" s="12">
        <f t="shared" ca="1" si="82"/>
        <v>111</v>
      </c>
      <c r="BC111" s="12">
        <f t="shared" ca="1" si="82"/>
        <v>111</v>
      </c>
      <c r="BD111" s="12" t="str">
        <f t="shared" ca="1" si="82"/>
        <v/>
      </c>
      <c r="BE111" s="12" t="str">
        <f t="shared" ca="1" si="82"/>
        <v/>
      </c>
      <c r="BF111" s="12" t="str">
        <f t="shared" ca="1" si="79"/>
        <v/>
      </c>
      <c r="BG111" s="12" t="str">
        <f t="shared" ca="1" si="79"/>
        <v/>
      </c>
      <c r="BH111" s="12" t="str">
        <f t="shared" ca="1" si="79"/>
        <v/>
      </c>
      <c r="BI111" s="12" t="str">
        <f t="shared" si="79"/>
        <v/>
      </c>
      <c r="BJ111" s="12" t="str">
        <f t="shared" si="79"/>
        <v/>
      </c>
    </row>
    <row r="112" spans="1:62" ht="23.25" customHeight="1">
      <c r="A112" s="1">
        <f ca="1">IF(COUNTIF($D112:$M112," ")=10,"",IF(VLOOKUP(MAX($A$1:A111),$A$1:C111,3,FALSE)=0,"",MAX($A$1:A111)+1))</f>
        <v>112</v>
      </c>
      <c r="B112" s="13" t="str">
        <f>$B109</f>
        <v>Воронков О.Ю.</v>
      </c>
      <c r="C112" s="2" t="str">
        <f ca="1">IF($B112="","",$S$4)</f>
        <v>Ср 17.06.20</v>
      </c>
      <c r="D112" s="14" t="str">
        <f t="shared" ref="D112:K112" ca="1" si="106">IF($B112&gt;"",IF(ISERROR(SEARCH($B112,T$4))," ",MID(T$4,FIND("%курс ",T$4,FIND($B112,T$4))+6,7)&amp;"
("&amp;MID(T$4,FIND("ауд.",T$4,FIND($B112,T$4))+4,FIND("№",T$4,FIND("ауд.",T$4,FIND($B112,T$4)))-(FIND("ауд.",T$4,FIND($B112,T$4))+4))&amp;")"),"")</f>
        <v>П -11-1
(П-)</v>
      </c>
      <c r="E112" s="14" t="str">
        <f t="shared" ca="1" si="106"/>
        <v>С -9 -1
(П-)</v>
      </c>
      <c r="F112" s="14" t="str">
        <f t="shared" ca="1" si="106"/>
        <v>С -9 -1
(П-)</v>
      </c>
      <c r="G112" s="14" t="str">
        <f t="shared" ca="1" si="106"/>
        <v xml:space="preserve"> </v>
      </c>
      <c r="H112" s="14" t="str">
        <f t="shared" ca="1" si="106"/>
        <v xml:space="preserve"> </v>
      </c>
      <c r="I112" s="14" t="str">
        <f t="shared" ca="1" si="106"/>
        <v xml:space="preserve"> </v>
      </c>
      <c r="J112" s="14" t="str">
        <f t="shared" ca="1" si="106"/>
        <v xml:space="preserve"> </v>
      </c>
      <c r="K112" s="14" t="str">
        <f t="shared" ca="1" si="106"/>
        <v xml:space="preserve"> </v>
      </c>
      <c r="L112" s="14"/>
      <c r="M112" s="14"/>
      <c r="N112" s="25"/>
      <c r="AE112" s="20" t="str">
        <f t="shared" ca="1" si="51"/>
        <v>Ср 17.06.20  8.00 П-)</v>
      </c>
      <c r="AF112" s="20" t="str">
        <f t="shared" ca="1" si="51"/>
        <v>Ср 17.06.20  9.40 П-)</v>
      </c>
      <c r="AG112" s="20" t="str">
        <f t="shared" ca="1" si="51"/>
        <v>Ср 17.06.20 11.50 П-)</v>
      </c>
      <c r="AH112" s="20" t="str">
        <f t="shared" ca="1" si="51"/>
        <v/>
      </c>
      <c r="AI112" s="20" t="str">
        <f t="shared" ca="1" si="51"/>
        <v/>
      </c>
      <c r="AJ112" s="20" t="str">
        <f t="shared" ca="1" si="51"/>
        <v/>
      </c>
      <c r="AK112" s="20" t="str">
        <f t="shared" ca="1" si="51"/>
        <v/>
      </c>
      <c r="AL112" s="20" t="str">
        <f t="shared" ca="1" si="51"/>
        <v/>
      </c>
      <c r="AM112" s="20" t="str">
        <f t="shared" si="51"/>
        <v/>
      </c>
      <c r="AN112" s="20" t="str">
        <f t="shared" si="89"/>
        <v/>
      </c>
      <c r="AO112" s="11" t="str">
        <f t="shared" ca="1" si="65"/>
        <v>Воронков</v>
      </c>
      <c r="AP112" s="10" t="str">
        <f t="shared" ca="1" si="81"/>
        <v>Ср 17.06.20  8.00 П-) Воронков</v>
      </c>
      <c r="AQ112" s="10" t="str">
        <f t="shared" ca="1" si="81"/>
        <v>Ср 17.06.20  9.40 П-) Воронков</v>
      </c>
      <c r="AR112" s="10" t="str">
        <f t="shared" ca="1" si="81"/>
        <v>Ср 17.06.20 11.50 П-) Воронков</v>
      </c>
      <c r="AS112" s="10" t="str">
        <f t="shared" ca="1" si="81"/>
        <v/>
      </c>
      <c r="AT112" s="10" t="str">
        <f t="shared" ca="1" si="81"/>
        <v/>
      </c>
      <c r="AU112" s="10" t="str">
        <f t="shared" ca="1" si="78"/>
        <v/>
      </c>
      <c r="AV112" s="10" t="str">
        <f t="shared" ca="1" si="78"/>
        <v/>
      </c>
      <c r="AW112" s="10" t="str">
        <f t="shared" ca="1" si="78"/>
        <v/>
      </c>
      <c r="AX112" s="10" t="str">
        <f t="shared" si="78"/>
        <v/>
      </c>
      <c r="AY112" s="10" t="str">
        <f t="shared" si="78"/>
        <v/>
      </c>
      <c r="BA112" s="12">
        <f t="shared" ca="1" si="82"/>
        <v>112</v>
      </c>
      <c r="BB112" s="12">
        <f t="shared" ca="1" si="82"/>
        <v>112</v>
      </c>
      <c r="BC112" s="12">
        <f t="shared" ca="1" si="82"/>
        <v>112</v>
      </c>
      <c r="BD112" s="12" t="str">
        <f t="shared" ca="1" si="82"/>
        <v/>
      </c>
      <c r="BE112" s="12" t="str">
        <f t="shared" ca="1" si="82"/>
        <v/>
      </c>
      <c r="BF112" s="12" t="str">
        <f t="shared" ca="1" si="79"/>
        <v/>
      </c>
      <c r="BG112" s="12" t="str">
        <f t="shared" ca="1" si="79"/>
        <v/>
      </c>
      <c r="BH112" s="12" t="str">
        <f t="shared" ca="1" si="79"/>
        <v/>
      </c>
      <c r="BI112" s="12" t="str">
        <f t="shared" si="79"/>
        <v/>
      </c>
      <c r="BJ112" s="12" t="str">
        <f t="shared" si="79"/>
        <v/>
      </c>
    </row>
    <row r="113" spans="1:62" ht="23.25" customHeight="1">
      <c r="A113" s="1">
        <f ca="1">IF(COUNTIF($D113:$M113," ")=10,"",IF(VLOOKUP(MAX($A$1:A112),$A$1:C112,3,FALSE)=0,"",MAX($A$1:A112)+1))</f>
        <v>113</v>
      </c>
      <c r="B113" s="13" t="str">
        <f>$B109</f>
        <v>Воронков О.Ю.</v>
      </c>
      <c r="C113" s="2" t="str">
        <f ca="1">IF($B113="","",$S$5)</f>
        <v>Чт 18.06.20</v>
      </c>
      <c r="D113" s="23" t="str">
        <f t="shared" ref="D113:K113" ca="1" si="107">IF($B113&gt;"",IF(ISERROR(SEARCH($B113,T$5))," ",MID(T$5,FIND("%курс ",T$5,FIND($B113,T$5))+6,7)&amp;"
("&amp;MID(T$5,FIND("ауд.",T$5,FIND($B113,T$5))+4,FIND("№",T$5,FIND("ауд.",T$5,FIND($B113,T$5)))-(FIND("ауд.",T$5,FIND($B113,T$5))+4))&amp;")"),"")</f>
        <v>П -11-1
(П-)</v>
      </c>
      <c r="E113" s="23" t="str">
        <f t="shared" ca="1" si="107"/>
        <v>П -11-1
(П-)</v>
      </c>
      <c r="F113" s="23" t="str">
        <f t="shared" ca="1" si="107"/>
        <v>СА -9-1
(П-)</v>
      </c>
      <c r="G113" s="23" t="str">
        <f t="shared" ca="1" si="107"/>
        <v xml:space="preserve"> </v>
      </c>
      <c r="H113" s="23" t="str">
        <f t="shared" ca="1" si="107"/>
        <v xml:space="preserve"> </v>
      </c>
      <c r="I113" s="23" t="str">
        <f t="shared" ca="1" si="107"/>
        <v xml:space="preserve"> </v>
      </c>
      <c r="J113" s="23" t="str">
        <f t="shared" ca="1" si="107"/>
        <v xml:space="preserve"> </v>
      </c>
      <c r="K113" s="23" t="str">
        <f t="shared" ca="1" si="107"/>
        <v xml:space="preserve"> </v>
      </c>
      <c r="L113" s="23"/>
      <c r="M113" s="23"/>
      <c r="N113" s="25"/>
      <c r="AE113" s="20" t="str">
        <f t="shared" ca="1" si="51"/>
        <v>Чт 18.06.20  8.00 П-)</v>
      </c>
      <c r="AF113" s="20" t="str">
        <f t="shared" ca="1" si="51"/>
        <v>Чт 18.06.20  9.40 П-)</v>
      </c>
      <c r="AG113" s="20" t="str">
        <f t="shared" ca="1" si="51"/>
        <v>Чт 18.06.20 11.50 П-)</v>
      </c>
      <c r="AH113" s="20" t="str">
        <f t="shared" ca="1" si="51"/>
        <v/>
      </c>
      <c r="AI113" s="20" t="str">
        <f t="shared" ca="1" si="51"/>
        <v/>
      </c>
      <c r="AJ113" s="20" t="str">
        <f t="shared" ca="1" si="51"/>
        <v/>
      </c>
      <c r="AK113" s="20" t="str">
        <f t="shared" ca="1" si="51"/>
        <v/>
      </c>
      <c r="AL113" s="20" t="str">
        <f t="shared" ca="1" si="51"/>
        <v/>
      </c>
      <c r="AM113" s="20" t="str">
        <f t="shared" si="51"/>
        <v/>
      </c>
      <c r="AN113" s="20" t="str">
        <f t="shared" si="89"/>
        <v/>
      </c>
      <c r="AO113" s="11" t="str">
        <f t="shared" ca="1" si="65"/>
        <v>Воронков</v>
      </c>
      <c r="AP113" s="10" t="str">
        <f t="shared" ca="1" si="81"/>
        <v>Чт 18.06.20  8.00 П-) Воронков</v>
      </c>
      <c r="AQ113" s="10" t="str">
        <f t="shared" ca="1" si="81"/>
        <v>Чт 18.06.20  9.40 П-) Воронков</v>
      </c>
      <c r="AR113" s="10" t="str">
        <f t="shared" ca="1" si="81"/>
        <v>Чт 18.06.20 11.50 П-) Воронков</v>
      </c>
      <c r="AS113" s="10" t="str">
        <f t="shared" ca="1" si="81"/>
        <v/>
      </c>
      <c r="AT113" s="10" t="str">
        <f t="shared" ca="1" si="81"/>
        <v/>
      </c>
      <c r="AU113" s="10" t="str">
        <f t="shared" ca="1" si="78"/>
        <v/>
      </c>
      <c r="AV113" s="10" t="str">
        <f t="shared" ca="1" si="78"/>
        <v/>
      </c>
      <c r="AW113" s="10" t="str">
        <f t="shared" ca="1" si="78"/>
        <v/>
      </c>
      <c r="AX113" s="10" t="str">
        <f t="shared" si="78"/>
        <v/>
      </c>
      <c r="AY113" s="10" t="str">
        <f t="shared" si="78"/>
        <v/>
      </c>
      <c r="BA113" s="12">
        <f t="shared" ca="1" si="82"/>
        <v>113</v>
      </c>
      <c r="BB113" s="12">
        <f t="shared" ca="1" si="82"/>
        <v>113</v>
      </c>
      <c r="BC113" s="12">
        <f t="shared" ca="1" si="82"/>
        <v>113</v>
      </c>
      <c r="BD113" s="12" t="str">
        <f t="shared" ca="1" si="82"/>
        <v/>
      </c>
      <c r="BE113" s="12" t="str">
        <f t="shared" ca="1" si="82"/>
        <v/>
      </c>
      <c r="BF113" s="12" t="str">
        <f t="shared" ca="1" si="79"/>
        <v/>
      </c>
      <c r="BG113" s="12" t="str">
        <f t="shared" ca="1" si="79"/>
        <v/>
      </c>
      <c r="BH113" s="12" t="str">
        <f t="shared" ca="1" si="79"/>
        <v/>
      </c>
      <c r="BI113" s="12" t="str">
        <f t="shared" si="79"/>
        <v/>
      </c>
      <c r="BJ113" s="12" t="str">
        <f t="shared" si="79"/>
        <v/>
      </c>
    </row>
    <row r="114" spans="1:62" ht="23.25" customHeight="1">
      <c r="A114" s="1">
        <f ca="1">IF(COUNTIF($D114:$M114," ")=10,"",IF(VLOOKUP(MAX($A$1:A113),$A$1:C113,3,FALSE)=0,"",MAX($A$1:A113)+1))</f>
        <v>114</v>
      </c>
      <c r="B114" s="13" t="str">
        <f>$B109</f>
        <v>Воронков О.Ю.</v>
      </c>
      <c r="C114" s="2" t="str">
        <f ca="1">IF($B114="","",$S$6)</f>
        <v>Пт 19.06.20</v>
      </c>
      <c r="D114" s="23" t="str">
        <f t="shared" ref="D114:K114" ca="1" si="108">IF($B114&gt;"",IF(ISERROR(SEARCH($B114,T$6))," ",MID(T$6,FIND("%курс ",T$6,FIND($B114,T$6))+6,7)&amp;"
("&amp;MID(T$6,FIND("ауд.",T$6,FIND($B114,T$6))+4,FIND("№",T$6,FIND("ауд.",T$6,FIND($B114,T$6)))-(FIND("ауд.",T$6,FIND($B114,T$6))+4))&amp;")"),"")</f>
        <v>П -11-1
(П-)</v>
      </c>
      <c r="E114" s="23" t="str">
        <f t="shared" ca="1" si="108"/>
        <v>П -11-1
(П-304)</v>
      </c>
      <c r="F114" s="23" t="str">
        <f t="shared" ca="1" si="108"/>
        <v>С -11-1
(П-)</v>
      </c>
      <c r="G114" s="23" t="str">
        <f t="shared" ca="1" si="108"/>
        <v xml:space="preserve"> </v>
      </c>
      <c r="H114" s="23" t="str">
        <f t="shared" ca="1" si="108"/>
        <v>С -9 -1
(П-)</v>
      </c>
      <c r="I114" s="23" t="str">
        <f t="shared" ca="1" si="108"/>
        <v>СА -9-2
(П-)</v>
      </c>
      <c r="J114" s="23" t="str">
        <f t="shared" ca="1" si="108"/>
        <v>СА -9-2
(П-)</v>
      </c>
      <c r="K114" s="23" t="str">
        <f t="shared" ca="1" si="108"/>
        <v xml:space="preserve"> </v>
      </c>
      <c r="L114" s="23"/>
      <c r="M114" s="23"/>
      <c r="N114" s="17"/>
      <c r="AE114" s="20" t="str">
        <f t="shared" ca="1" si="51"/>
        <v>Пт 19.06.20  8.00 П-)</v>
      </c>
      <c r="AF114" s="20" t="str">
        <f t="shared" ca="1" si="51"/>
        <v>Пт 19.06.20  9.40 П-304</v>
      </c>
      <c r="AG114" s="20" t="str">
        <f t="shared" ca="1" si="51"/>
        <v>Пт 19.06.20 11.50 П-)</v>
      </c>
      <c r="AH114" s="20" t="str">
        <f t="shared" ca="1" si="51"/>
        <v/>
      </c>
      <c r="AI114" s="20" t="str">
        <f t="shared" ca="1" si="51"/>
        <v>Пт 19.06.20 13.30 П-)</v>
      </c>
      <c r="AJ114" s="20" t="str">
        <f t="shared" ca="1" si="51"/>
        <v>Пт 19.06.20 15.10 П-)</v>
      </c>
      <c r="AK114" s="20" t="str">
        <f t="shared" ca="1" si="51"/>
        <v>Пт 19.06.20 17.00 П-)</v>
      </c>
      <c r="AL114" s="20" t="str">
        <f t="shared" ca="1" si="51"/>
        <v/>
      </c>
      <c r="AM114" s="20" t="str">
        <f t="shared" si="51"/>
        <v/>
      </c>
      <c r="AN114" s="20" t="str">
        <f t="shared" si="89"/>
        <v/>
      </c>
      <c r="AO114" s="11" t="str">
        <f t="shared" ca="1" si="65"/>
        <v>Воронков</v>
      </c>
      <c r="AP114" s="10" t="str">
        <f t="shared" ca="1" si="81"/>
        <v>Пт 19.06.20  8.00 П-) Воронков</v>
      </c>
      <c r="AQ114" s="10" t="str">
        <f t="shared" ca="1" si="81"/>
        <v>Пт 19.06.20  9.40 П-304 Воронков</v>
      </c>
      <c r="AR114" s="10" t="str">
        <f t="shared" ca="1" si="81"/>
        <v>Пт 19.06.20 11.50 П-) Воронков</v>
      </c>
      <c r="AS114" s="10" t="str">
        <f t="shared" ca="1" si="81"/>
        <v/>
      </c>
      <c r="AT114" s="10" t="str">
        <f t="shared" ca="1" si="81"/>
        <v>Пт 19.06.20 13.30 П-) Воронков</v>
      </c>
      <c r="AU114" s="10" t="str">
        <f t="shared" ca="1" si="78"/>
        <v>Пт 19.06.20 15.10 П-) Воронков</v>
      </c>
      <c r="AV114" s="10" t="str">
        <f t="shared" ca="1" si="78"/>
        <v>Пт 19.06.20 17.00 П-) Воронков</v>
      </c>
      <c r="AW114" s="10" t="str">
        <f t="shared" ca="1" si="78"/>
        <v/>
      </c>
      <c r="AX114" s="10" t="str">
        <f t="shared" si="78"/>
        <v/>
      </c>
      <c r="AY114" s="10" t="str">
        <f t="shared" si="78"/>
        <v/>
      </c>
      <c r="BA114" s="12">
        <f t="shared" ca="1" si="82"/>
        <v>114</v>
      </c>
      <c r="BB114" s="12">
        <f t="shared" ca="1" si="82"/>
        <v>114</v>
      </c>
      <c r="BC114" s="12">
        <f t="shared" ca="1" si="82"/>
        <v>114</v>
      </c>
      <c r="BD114" s="12" t="str">
        <f t="shared" ca="1" si="82"/>
        <v/>
      </c>
      <c r="BE114" s="12">
        <f t="shared" ca="1" si="82"/>
        <v>114</v>
      </c>
      <c r="BF114" s="12">
        <f t="shared" ca="1" si="79"/>
        <v>114</v>
      </c>
      <c r="BG114" s="12">
        <f t="shared" ca="1" si="79"/>
        <v>114</v>
      </c>
      <c r="BH114" s="12" t="str">
        <f t="shared" ca="1" si="79"/>
        <v/>
      </c>
      <c r="BI114" s="12" t="str">
        <f t="shared" si="79"/>
        <v/>
      </c>
      <c r="BJ114" s="12" t="str">
        <f t="shared" si="79"/>
        <v/>
      </c>
    </row>
    <row r="115" spans="1:62" ht="23.25" customHeight="1">
      <c r="A115" s="1">
        <f ca="1">IF(COUNTIF($D115:$M115," ")=10,"",IF(VLOOKUP(MAX($A$1:A114),$A$1:C114,3,FALSE)=0,"",MAX($A$1:A114)+1))</f>
        <v>115</v>
      </c>
      <c r="B115" s="13" t="str">
        <f>$B109</f>
        <v>Воронков О.Ю.</v>
      </c>
      <c r="C115" s="2" t="str">
        <f ca="1">IF($B115="","",$S$7)</f>
        <v>Сб 20.06.20</v>
      </c>
      <c r="D115" s="23" t="str">
        <f t="shared" ref="D115:K115" ca="1" si="109">IF($B115&gt;"",IF(ISERROR(SEARCH($B115,T$7))," ",MID(T$7,FIND("%курс ",T$7,FIND($B115,T$7))+6,7)&amp;"
("&amp;MID(T$7,FIND("ауд.",T$7,FIND($B115,T$7))+4,FIND("№",T$7,FIND("ауд.",T$7,FIND($B115,T$7)))-(FIND("ауд.",T$7,FIND($B115,T$7))+4))&amp;")"),"")</f>
        <v>С -11-1
(П-)</v>
      </c>
      <c r="E115" s="23" t="str">
        <f t="shared" ca="1" si="109"/>
        <v>СА -9-1
(П-)</v>
      </c>
      <c r="F115" s="23" t="str">
        <f t="shared" ca="1" si="109"/>
        <v>СА-11-1
(П-)</v>
      </c>
      <c r="G115" s="23" t="str">
        <f t="shared" ca="1" si="109"/>
        <v xml:space="preserve"> </v>
      </c>
      <c r="H115" s="23" t="str">
        <f t="shared" ca="1" si="109"/>
        <v xml:space="preserve"> </v>
      </c>
      <c r="I115" s="23" t="str">
        <f t="shared" ca="1" si="109"/>
        <v xml:space="preserve"> </v>
      </c>
      <c r="J115" s="23" t="str">
        <f t="shared" ca="1" si="109"/>
        <v xml:space="preserve"> </v>
      </c>
      <c r="K115" s="23" t="str">
        <f t="shared" ca="1" si="109"/>
        <v xml:space="preserve"> </v>
      </c>
      <c r="L115" s="23"/>
      <c r="M115" s="23"/>
      <c r="N115" s="25"/>
      <c r="AE115" s="20" t="str">
        <f t="shared" ref="AE115:AM178" ca="1" si="110">IF(D115=" ","",IF(D115="","",CONCATENATE($C115," ",D$1," ",MID(D115,10,5))))</f>
        <v>Сб 20.06.20  8.00 П-)</v>
      </c>
      <c r="AF115" s="20" t="str">
        <f t="shared" ca="1" si="110"/>
        <v>Сб 20.06.20  9.40 П-)</v>
      </c>
      <c r="AG115" s="20" t="str">
        <f t="shared" ca="1" si="110"/>
        <v>Сб 20.06.20 11.50 П-)</v>
      </c>
      <c r="AH115" s="20" t="str">
        <f t="shared" ca="1" si="110"/>
        <v/>
      </c>
      <c r="AI115" s="20" t="str">
        <f t="shared" ca="1" si="110"/>
        <v/>
      </c>
      <c r="AJ115" s="20" t="str">
        <f t="shared" ca="1" si="110"/>
        <v/>
      </c>
      <c r="AK115" s="20" t="str">
        <f t="shared" ca="1" si="110"/>
        <v/>
      </c>
      <c r="AL115" s="20" t="str">
        <f t="shared" ca="1" si="110"/>
        <v/>
      </c>
      <c r="AM115" s="20" t="str">
        <f t="shared" si="110"/>
        <v/>
      </c>
      <c r="AN115" s="20" t="str">
        <f t="shared" si="89"/>
        <v/>
      </c>
      <c r="AO115" s="11" t="str">
        <f t="shared" ca="1" si="65"/>
        <v>Воронков</v>
      </c>
      <c r="AP115" s="10" t="str">
        <f t="shared" ca="1" si="81"/>
        <v>Сб 20.06.20  8.00 П-) Воронков</v>
      </c>
      <c r="AQ115" s="10" t="str">
        <f t="shared" ca="1" si="81"/>
        <v>Сб 20.06.20  9.40 П-) Воронков</v>
      </c>
      <c r="AR115" s="10" t="str">
        <f t="shared" ca="1" si="81"/>
        <v>Сб 20.06.20 11.50 П-) Воронков</v>
      </c>
      <c r="AS115" s="10" t="str">
        <f t="shared" ca="1" si="81"/>
        <v/>
      </c>
      <c r="AT115" s="10" t="str">
        <f t="shared" ca="1" si="81"/>
        <v/>
      </c>
      <c r="AU115" s="10" t="str">
        <f t="shared" ca="1" si="78"/>
        <v/>
      </c>
      <c r="AV115" s="10" t="str">
        <f t="shared" ca="1" si="78"/>
        <v/>
      </c>
      <c r="AW115" s="10" t="str">
        <f t="shared" ca="1" si="78"/>
        <v/>
      </c>
      <c r="AX115" s="10" t="str">
        <f t="shared" si="78"/>
        <v/>
      </c>
      <c r="AY115" s="10" t="str">
        <f t="shared" si="78"/>
        <v/>
      </c>
      <c r="BA115" s="12">
        <f t="shared" ca="1" si="82"/>
        <v>115</v>
      </c>
      <c r="BB115" s="12">
        <f t="shared" ca="1" si="82"/>
        <v>115</v>
      </c>
      <c r="BC115" s="12">
        <f t="shared" ca="1" si="82"/>
        <v>115</v>
      </c>
      <c r="BD115" s="12" t="str">
        <f t="shared" ca="1" si="82"/>
        <v/>
      </c>
      <c r="BE115" s="12" t="str">
        <f t="shared" ca="1" si="82"/>
        <v/>
      </c>
      <c r="BF115" s="12" t="str">
        <f t="shared" ca="1" si="79"/>
        <v/>
      </c>
      <c r="BG115" s="12" t="str">
        <f t="shared" ca="1" si="79"/>
        <v/>
      </c>
      <c r="BH115" s="12" t="str">
        <f t="shared" ca="1" si="79"/>
        <v/>
      </c>
      <c r="BI115" s="12" t="str">
        <f t="shared" si="79"/>
        <v/>
      </c>
      <c r="BJ115" s="12" t="str">
        <f t="shared" si="79"/>
        <v/>
      </c>
    </row>
    <row r="116" spans="1:62" ht="23.25" customHeight="1">
      <c r="A116" s="1">
        <f ca="1">IF(COUNTIF($D116:$M116," ")=10,"",IF(VLOOKUP(MAX($A$1:A115),$A$1:C115,3,FALSE)=0,"",MAX($A$1:A115)+1))</f>
        <v>116</v>
      </c>
      <c r="B116" s="13" t="str">
        <f>$B109</f>
        <v>Воронков О.Ю.</v>
      </c>
      <c r="C116" s="2" t="str">
        <f ca="1">IF($B116="","",$S$8)</f>
        <v>Вс 21.06.20</v>
      </c>
      <c r="D116" s="23" t="str">
        <f t="shared" ref="D116:K116" ca="1" si="111">IF($B116&gt;"",IF(ISERROR(SEARCH($B116,T$8))," ",MID(T$8,FIND("%курс ",T$8,FIND($B116,T$8))+6,7)&amp;"
("&amp;MID(T$8,FIND("ауд.",T$8,FIND($B116,T$8))+4,FIND("№",T$8,FIND("ауд.",T$8,FIND($B116,T$8)))-(FIND("ауд.",T$8,FIND($B116,T$8))+4))&amp;")"),"")</f>
        <v xml:space="preserve"> </v>
      </c>
      <c r="E116" s="23" t="str">
        <f t="shared" ca="1" si="111"/>
        <v xml:space="preserve"> </v>
      </c>
      <c r="F116" s="23" t="str">
        <f t="shared" ca="1" si="111"/>
        <v xml:space="preserve"> </v>
      </c>
      <c r="G116" s="23" t="str">
        <f t="shared" ca="1" si="111"/>
        <v xml:space="preserve"> </v>
      </c>
      <c r="H116" s="23" t="str">
        <f t="shared" ca="1" si="111"/>
        <v xml:space="preserve"> </v>
      </c>
      <c r="I116" s="23" t="str">
        <f t="shared" ca="1" si="111"/>
        <v xml:space="preserve"> </v>
      </c>
      <c r="J116" s="23" t="str">
        <f t="shared" ca="1" si="111"/>
        <v xml:space="preserve"> </v>
      </c>
      <c r="K116" s="23" t="str">
        <f t="shared" ca="1" si="111"/>
        <v xml:space="preserve"> </v>
      </c>
      <c r="L116" s="23"/>
      <c r="M116" s="23"/>
      <c r="N116" s="25"/>
      <c r="AE116" s="20" t="str">
        <f t="shared" ca="1" si="110"/>
        <v/>
      </c>
      <c r="AF116" s="20" t="str">
        <f t="shared" ca="1" si="110"/>
        <v/>
      </c>
      <c r="AG116" s="20" t="str">
        <f t="shared" ca="1" si="110"/>
        <v/>
      </c>
      <c r="AH116" s="20" t="str">
        <f t="shared" ca="1" si="110"/>
        <v/>
      </c>
      <c r="AI116" s="20" t="str">
        <f t="shared" ca="1" si="110"/>
        <v/>
      </c>
      <c r="AJ116" s="20" t="str">
        <f t="shared" ca="1" si="110"/>
        <v/>
      </c>
      <c r="AK116" s="20" t="str">
        <f t="shared" ca="1" si="110"/>
        <v/>
      </c>
      <c r="AL116" s="20" t="str">
        <f t="shared" ca="1" si="110"/>
        <v/>
      </c>
      <c r="AM116" s="20" t="str">
        <f t="shared" si="110"/>
        <v/>
      </c>
      <c r="AN116" s="20" t="str">
        <f t="shared" si="89"/>
        <v/>
      </c>
      <c r="AO116" s="11" t="str">
        <f t="shared" ca="1" si="65"/>
        <v/>
      </c>
      <c r="AP116" s="10" t="str">
        <f t="shared" ca="1" si="81"/>
        <v/>
      </c>
      <c r="AQ116" s="10" t="str">
        <f t="shared" ca="1" si="81"/>
        <v/>
      </c>
      <c r="AR116" s="10" t="str">
        <f t="shared" ca="1" si="81"/>
        <v/>
      </c>
      <c r="AS116" s="10" t="str">
        <f t="shared" ca="1" si="81"/>
        <v/>
      </c>
      <c r="AT116" s="10" t="str">
        <f t="shared" ca="1" si="81"/>
        <v/>
      </c>
      <c r="AU116" s="10" t="str">
        <f t="shared" ca="1" si="78"/>
        <v/>
      </c>
      <c r="AV116" s="10" t="str">
        <f t="shared" ca="1" si="78"/>
        <v/>
      </c>
      <c r="AW116" s="10" t="str">
        <f t="shared" ca="1" si="78"/>
        <v/>
      </c>
      <c r="AX116" s="10" t="str">
        <f t="shared" si="78"/>
        <v/>
      </c>
      <c r="AY116" s="10" t="str">
        <f t="shared" si="78"/>
        <v/>
      </c>
      <c r="BA116" s="12" t="str">
        <f t="shared" ca="1" si="82"/>
        <v/>
      </c>
      <c r="BB116" s="12" t="str">
        <f t="shared" ca="1" si="82"/>
        <v/>
      </c>
      <c r="BC116" s="12" t="str">
        <f t="shared" ca="1" si="82"/>
        <v/>
      </c>
      <c r="BD116" s="12" t="str">
        <f t="shared" ca="1" si="82"/>
        <v/>
      </c>
      <c r="BE116" s="12" t="str">
        <f t="shared" ca="1" si="82"/>
        <v/>
      </c>
      <c r="BF116" s="12" t="str">
        <f t="shared" ca="1" si="79"/>
        <v/>
      </c>
      <c r="BG116" s="12" t="str">
        <f t="shared" ca="1" si="79"/>
        <v/>
      </c>
      <c r="BH116" s="12" t="str">
        <f t="shared" ca="1" si="79"/>
        <v/>
      </c>
      <c r="BI116" s="12" t="str">
        <f t="shared" si="79"/>
        <v/>
      </c>
      <c r="BJ116" s="12" t="str">
        <f t="shared" si="79"/>
        <v/>
      </c>
    </row>
    <row r="117" spans="1:62" ht="23.25" customHeight="1">
      <c r="A117" s="1">
        <f ca="1">IF(COUNTIF($D117:$M117," ")=10,"",IF(VLOOKUP(MAX($A$1:A116),$A$1:C116,3,FALSE)=0,"",MAX($A$1:A116)+1))</f>
        <v>117</v>
      </c>
      <c r="C117" s="2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5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11" t="str">
        <f t="shared" si="65"/>
        <v/>
      </c>
      <c r="AP117" s="10" t="str">
        <f t="shared" si="81"/>
        <v/>
      </c>
      <c r="AQ117" s="10" t="str">
        <f t="shared" si="81"/>
        <v/>
      </c>
      <c r="AR117" s="10" t="str">
        <f t="shared" si="81"/>
        <v/>
      </c>
      <c r="AS117" s="10" t="str">
        <f t="shared" si="81"/>
        <v/>
      </c>
      <c r="AT117" s="10" t="str">
        <f t="shared" si="81"/>
        <v/>
      </c>
      <c r="AU117" s="10" t="str">
        <f t="shared" si="78"/>
        <v/>
      </c>
      <c r="AV117" s="10" t="str">
        <f t="shared" si="78"/>
        <v/>
      </c>
      <c r="AW117" s="10" t="str">
        <f t="shared" si="78"/>
        <v/>
      </c>
      <c r="AX117" s="10" t="str">
        <f t="shared" si="78"/>
        <v/>
      </c>
      <c r="AY117" s="10" t="str">
        <f t="shared" si="78"/>
        <v/>
      </c>
      <c r="BA117" s="12" t="str">
        <f t="shared" si="82"/>
        <v/>
      </c>
      <c r="BB117" s="12" t="str">
        <f t="shared" si="82"/>
        <v/>
      </c>
      <c r="BC117" s="12" t="str">
        <f t="shared" si="82"/>
        <v/>
      </c>
      <c r="BD117" s="12" t="str">
        <f t="shared" si="82"/>
        <v/>
      </c>
      <c r="BE117" s="12" t="str">
        <f t="shared" si="82"/>
        <v/>
      </c>
      <c r="BF117" s="12" t="str">
        <f t="shared" si="79"/>
        <v/>
      </c>
      <c r="BG117" s="12" t="str">
        <f t="shared" si="79"/>
        <v/>
      </c>
      <c r="BH117" s="12" t="str">
        <f t="shared" si="79"/>
        <v/>
      </c>
      <c r="BI117" s="12" t="str">
        <f t="shared" si="79"/>
        <v/>
      </c>
      <c r="BJ117" s="12" t="str">
        <f t="shared" si="79"/>
        <v/>
      </c>
    </row>
    <row r="118" spans="1:62" ht="23.25" customHeight="1">
      <c r="A118" s="1">
        <f ca="1">IF(COUNTIF($D119:$M125," ")=70,"",MAX($A$1:A117)+1)</f>
        <v>118</v>
      </c>
      <c r="B118" s="2" t="str">
        <f>IF($C118="","",$C118)</f>
        <v>Говелко В.А.</v>
      </c>
      <c r="C118" s="3" t="str">
        <f>IF(ISERROR(VLOOKUP((ROW()-1)/9+1,'[1]Преподавательский состав'!$A$2:$B$180,2,FALSE)),"",VLOOKUP((ROW()-1)/9+1,'[1]Преподавательский состав'!$A$2:$B$180,2,FALSE))</f>
        <v>Говелко В.А.</v>
      </c>
      <c r="D118" s="3" t="str">
        <f>IF($C118="","",T(" 8.00"))</f>
        <v xml:space="preserve"> 8.00</v>
      </c>
      <c r="E118" s="3" t="str">
        <f>IF($C118="","",T(" 9.40"))</f>
        <v xml:space="preserve"> 9.40</v>
      </c>
      <c r="F118" s="3" t="str">
        <f>IF($C118="","",T("11.50"))</f>
        <v>11.50</v>
      </c>
      <c r="G118" s="4" t="str">
        <f>IF($C118="","",T(""))</f>
        <v/>
      </c>
      <c r="H118" s="4" t="str">
        <f>IF($C118="","",T("13.30"))</f>
        <v>13.30</v>
      </c>
      <c r="I118" s="4" t="str">
        <f>IF($C118="","",T("15.10"))</f>
        <v>15.10</v>
      </c>
      <c r="J118" s="3" t="str">
        <f>IF($C118="","",T("17.00"))</f>
        <v>17.00</v>
      </c>
      <c r="K118" s="3" t="str">
        <f>IF($C118="","",T("18.40"))</f>
        <v>18.40</v>
      </c>
      <c r="L118" s="3"/>
      <c r="M118" s="3"/>
      <c r="N118" s="25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11" t="str">
        <f t="shared" si="65"/>
        <v/>
      </c>
      <c r="AP118" s="10" t="str">
        <f t="shared" si="81"/>
        <v/>
      </c>
      <c r="AQ118" s="10" t="str">
        <f t="shared" si="81"/>
        <v/>
      </c>
      <c r="AR118" s="10" t="str">
        <f t="shared" si="81"/>
        <v/>
      </c>
      <c r="AS118" s="10" t="str">
        <f t="shared" si="81"/>
        <v/>
      </c>
      <c r="AT118" s="10" t="str">
        <f t="shared" si="81"/>
        <v/>
      </c>
      <c r="AU118" s="10" t="str">
        <f t="shared" si="78"/>
        <v/>
      </c>
      <c r="AV118" s="10" t="str">
        <f t="shared" si="78"/>
        <v/>
      </c>
      <c r="AW118" s="10" t="str">
        <f t="shared" si="78"/>
        <v/>
      </c>
      <c r="AX118" s="10" t="str">
        <f t="shared" si="78"/>
        <v/>
      </c>
      <c r="AY118" s="10" t="str">
        <f t="shared" si="78"/>
        <v/>
      </c>
      <c r="BA118" s="12" t="str">
        <f t="shared" si="82"/>
        <v/>
      </c>
      <c r="BB118" s="12" t="str">
        <f t="shared" si="82"/>
        <v/>
      </c>
      <c r="BC118" s="12" t="str">
        <f t="shared" si="82"/>
        <v/>
      </c>
      <c r="BD118" s="12" t="str">
        <f t="shared" si="82"/>
        <v/>
      </c>
      <c r="BE118" s="12" t="str">
        <f t="shared" si="82"/>
        <v/>
      </c>
      <c r="BF118" s="12" t="str">
        <f t="shared" si="79"/>
        <v/>
      </c>
      <c r="BG118" s="12" t="str">
        <f t="shared" si="79"/>
        <v/>
      </c>
      <c r="BH118" s="12" t="str">
        <f t="shared" si="79"/>
        <v/>
      </c>
      <c r="BI118" s="12" t="str">
        <f t="shared" si="79"/>
        <v/>
      </c>
      <c r="BJ118" s="12" t="str">
        <f t="shared" si="79"/>
        <v/>
      </c>
    </row>
    <row r="119" spans="1:62" ht="23.25" customHeight="1">
      <c r="A119" s="1">
        <f ca="1">IF(COUNTIF($D119:$M119," ")=10,"",IF(VLOOKUP(MAX($A$1:A118),$A$1:C118,3,FALSE)=0,"",MAX($A$1:A118)+1))</f>
        <v>119</v>
      </c>
      <c r="B119" s="13" t="str">
        <f>$B118</f>
        <v>Говелко В.А.</v>
      </c>
      <c r="C119" s="2" t="str">
        <f ca="1">IF($B119="","",$S$2)</f>
        <v>Пн 15.06.20</v>
      </c>
      <c r="D119" s="14" t="str">
        <f t="shared" ref="D119:K119" ca="1" si="112">IF($B119&gt;"",IF(ISERROR(SEARCH($B119,T$2))," ",MID(T$2,FIND("%курс ",T$2,FIND($B119,T$2))+6,7)&amp;"
("&amp;MID(T$2,FIND("ауд.",T$2,FIND($B119,T$2))+4,FIND("№",T$2,FIND("ауд.",T$2,FIND($B119,T$2)))-(FIND("ауд.",T$2,FIND($B119,T$2))+4))&amp;")"),"")</f>
        <v xml:space="preserve"> </v>
      </c>
      <c r="E119" s="14" t="str">
        <f t="shared" ca="1" si="112"/>
        <v xml:space="preserve"> </v>
      </c>
      <c r="F119" s="14" t="str">
        <f t="shared" ca="1" si="112"/>
        <v xml:space="preserve"> </v>
      </c>
      <c r="G119" s="14" t="str">
        <f t="shared" ca="1" si="112"/>
        <v xml:space="preserve"> </v>
      </c>
      <c r="H119" s="14" t="str">
        <f t="shared" ca="1" si="112"/>
        <v xml:space="preserve"> </v>
      </c>
      <c r="I119" s="14" t="str">
        <f t="shared" ca="1" si="112"/>
        <v xml:space="preserve"> </v>
      </c>
      <c r="J119" s="14" t="str">
        <f t="shared" ca="1" si="112"/>
        <v xml:space="preserve"> </v>
      </c>
      <c r="K119" s="14" t="str">
        <f t="shared" ca="1" si="112"/>
        <v xml:space="preserve"> </v>
      </c>
      <c r="L119" s="14"/>
      <c r="M119" s="14"/>
      <c r="N119" s="25"/>
      <c r="AE119" s="20" t="str">
        <f t="shared" ca="1" si="110"/>
        <v/>
      </c>
      <c r="AF119" s="20" t="str">
        <f t="shared" ca="1" si="110"/>
        <v/>
      </c>
      <c r="AG119" s="20" t="str">
        <f t="shared" ca="1" si="110"/>
        <v/>
      </c>
      <c r="AH119" s="20" t="str">
        <f t="shared" ca="1" si="110"/>
        <v/>
      </c>
      <c r="AI119" s="20" t="str">
        <f t="shared" ca="1" si="110"/>
        <v/>
      </c>
      <c r="AJ119" s="20" t="str">
        <f t="shared" ca="1" si="110"/>
        <v/>
      </c>
      <c r="AK119" s="20" t="str">
        <f t="shared" ca="1" si="110"/>
        <v/>
      </c>
      <c r="AL119" s="20" t="str">
        <f t="shared" ca="1" si="110"/>
        <v/>
      </c>
      <c r="AM119" s="20" t="str">
        <f t="shared" si="110"/>
        <v/>
      </c>
      <c r="AN119" s="20" t="str">
        <f t="shared" si="89"/>
        <v/>
      </c>
      <c r="AO119" s="11" t="str">
        <f t="shared" ca="1" si="65"/>
        <v/>
      </c>
      <c r="AP119" s="10" t="str">
        <f t="shared" ca="1" si="81"/>
        <v/>
      </c>
      <c r="AQ119" s="10" t="str">
        <f t="shared" ca="1" si="81"/>
        <v/>
      </c>
      <c r="AR119" s="10" t="str">
        <f t="shared" ca="1" si="81"/>
        <v/>
      </c>
      <c r="AS119" s="10" t="str">
        <f t="shared" ca="1" si="81"/>
        <v/>
      </c>
      <c r="AT119" s="10" t="str">
        <f t="shared" ca="1" si="81"/>
        <v/>
      </c>
      <c r="AU119" s="10" t="str">
        <f t="shared" ca="1" si="78"/>
        <v/>
      </c>
      <c r="AV119" s="10" t="str">
        <f t="shared" ca="1" si="78"/>
        <v/>
      </c>
      <c r="AW119" s="10" t="str">
        <f t="shared" ca="1" si="78"/>
        <v/>
      </c>
      <c r="AX119" s="10" t="str">
        <f t="shared" si="78"/>
        <v/>
      </c>
      <c r="AY119" s="10" t="str">
        <f t="shared" si="78"/>
        <v/>
      </c>
      <c r="BA119" s="12" t="str">
        <f t="shared" ca="1" si="82"/>
        <v/>
      </c>
      <c r="BB119" s="12" t="str">
        <f t="shared" ca="1" si="82"/>
        <v/>
      </c>
      <c r="BC119" s="12" t="str">
        <f t="shared" ca="1" si="82"/>
        <v/>
      </c>
      <c r="BD119" s="12" t="str">
        <f t="shared" ca="1" si="82"/>
        <v/>
      </c>
      <c r="BE119" s="12" t="str">
        <f t="shared" ca="1" si="82"/>
        <v/>
      </c>
      <c r="BF119" s="12" t="str">
        <f t="shared" ca="1" si="79"/>
        <v/>
      </c>
      <c r="BG119" s="12" t="str">
        <f t="shared" ca="1" si="79"/>
        <v/>
      </c>
      <c r="BH119" s="12" t="str">
        <f t="shared" ca="1" si="79"/>
        <v/>
      </c>
      <c r="BI119" s="12" t="str">
        <f t="shared" si="79"/>
        <v/>
      </c>
      <c r="BJ119" s="12" t="str">
        <f t="shared" si="79"/>
        <v/>
      </c>
    </row>
    <row r="120" spans="1:62" ht="23.25" customHeight="1">
      <c r="A120" s="1">
        <f ca="1">IF(COUNTIF($D120:$M120," ")=10,"",IF(VLOOKUP(MAX($A$1:A119),$A$1:C119,3,FALSE)=0,"",MAX($A$1:A119)+1))</f>
        <v>120</v>
      </c>
      <c r="B120" s="13" t="str">
        <f>$B118</f>
        <v>Говелко В.А.</v>
      </c>
      <c r="C120" s="2" t="str">
        <f ca="1">IF($B120="","",$S$3)</f>
        <v>Вт 16.06.20</v>
      </c>
      <c r="D120" s="14" t="str">
        <f t="shared" ref="D120:K120" ca="1" si="113">IF($B120&gt;"",IF(ISERROR(SEARCH($B120,T$3))," ",MID(T$3,FIND("%курс ",T$3,FIND($B120,T$3))+6,7)&amp;"
("&amp;MID(T$3,FIND("ауд.",T$3,FIND($B120,T$3))+4,FIND("№",T$3,FIND("ауд.",T$3,FIND($B120,T$3)))-(FIND("ауд.",T$3,FIND($B120,T$3))+4))&amp;")"),"")</f>
        <v xml:space="preserve"> </v>
      </c>
      <c r="E120" s="14" t="str">
        <f t="shared" ca="1" si="113"/>
        <v>СА-11-1
(П-)</v>
      </c>
      <c r="F120" s="14" t="str">
        <f t="shared" ca="1" si="113"/>
        <v>СА-11-1
(П-)</v>
      </c>
      <c r="G120" s="14" t="str">
        <f t="shared" ca="1" si="113"/>
        <v xml:space="preserve"> </v>
      </c>
      <c r="H120" s="14" t="str">
        <f t="shared" ca="1" si="113"/>
        <v xml:space="preserve"> </v>
      </c>
      <c r="I120" s="14" t="str">
        <f t="shared" ca="1" si="113"/>
        <v xml:space="preserve"> </v>
      </c>
      <c r="J120" s="14" t="str">
        <f t="shared" ca="1" si="113"/>
        <v xml:space="preserve"> </v>
      </c>
      <c r="K120" s="14" t="str">
        <f t="shared" ca="1" si="113"/>
        <v xml:space="preserve"> </v>
      </c>
      <c r="L120" s="14"/>
      <c r="M120" s="14"/>
      <c r="N120" s="25"/>
      <c r="AE120" s="20" t="str">
        <f t="shared" ca="1" si="110"/>
        <v/>
      </c>
      <c r="AF120" s="20" t="str">
        <f t="shared" ca="1" si="110"/>
        <v>Вт 16.06.20  9.40 П-)</v>
      </c>
      <c r="AG120" s="20" t="str">
        <f t="shared" ca="1" si="110"/>
        <v>Вт 16.06.20 11.50 П-)</v>
      </c>
      <c r="AH120" s="20" t="str">
        <f t="shared" ca="1" si="110"/>
        <v/>
      </c>
      <c r="AI120" s="20" t="str">
        <f t="shared" ca="1" si="110"/>
        <v/>
      </c>
      <c r="AJ120" s="20" t="str">
        <f t="shared" ca="1" si="110"/>
        <v/>
      </c>
      <c r="AK120" s="20" t="str">
        <f t="shared" ca="1" si="110"/>
        <v/>
      </c>
      <c r="AL120" s="20" t="str">
        <f t="shared" ca="1" si="110"/>
        <v/>
      </c>
      <c r="AM120" s="20" t="str">
        <f t="shared" si="110"/>
        <v/>
      </c>
      <c r="AN120" s="20" t="str">
        <f t="shared" si="89"/>
        <v/>
      </c>
      <c r="AO120" s="11" t="str">
        <f t="shared" ca="1" si="65"/>
        <v>Говелко</v>
      </c>
      <c r="AP120" s="10" t="str">
        <f t="shared" ca="1" si="81"/>
        <v/>
      </c>
      <c r="AQ120" s="10" t="str">
        <f t="shared" ca="1" si="81"/>
        <v>Вт 16.06.20  9.40 П-) Говелко</v>
      </c>
      <c r="AR120" s="10" t="str">
        <f t="shared" ca="1" si="81"/>
        <v>Вт 16.06.20 11.50 П-) Говелко</v>
      </c>
      <c r="AS120" s="10" t="str">
        <f t="shared" ca="1" si="81"/>
        <v/>
      </c>
      <c r="AT120" s="10" t="str">
        <f t="shared" ca="1" si="81"/>
        <v/>
      </c>
      <c r="AU120" s="10" t="str">
        <f t="shared" ca="1" si="78"/>
        <v/>
      </c>
      <c r="AV120" s="10" t="str">
        <f t="shared" ca="1" si="78"/>
        <v/>
      </c>
      <c r="AW120" s="10" t="str">
        <f t="shared" ca="1" si="78"/>
        <v/>
      </c>
      <c r="AX120" s="10" t="str">
        <f t="shared" si="78"/>
        <v/>
      </c>
      <c r="AY120" s="10" t="str">
        <f t="shared" si="78"/>
        <v/>
      </c>
      <c r="BA120" s="12" t="str">
        <f t="shared" ca="1" si="82"/>
        <v/>
      </c>
      <c r="BB120" s="12">
        <f t="shared" ca="1" si="82"/>
        <v>120</v>
      </c>
      <c r="BC120" s="12">
        <f t="shared" ca="1" si="82"/>
        <v>120</v>
      </c>
      <c r="BD120" s="12" t="str">
        <f t="shared" ca="1" si="82"/>
        <v/>
      </c>
      <c r="BE120" s="12" t="str">
        <f t="shared" ca="1" si="82"/>
        <v/>
      </c>
      <c r="BF120" s="12" t="str">
        <f t="shared" ca="1" si="79"/>
        <v/>
      </c>
      <c r="BG120" s="12" t="str">
        <f t="shared" ca="1" si="79"/>
        <v/>
      </c>
      <c r="BH120" s="12" t="str">
        <f t="shared" ca="1" si="79"/>
        <v/>
      </c>
      <c r="BI120" s="12" t="str">
        <f t="shared" si="79"/>
        <v/>
      </c>
      <c r="BJ120" s="12" t="str">
        <f t="shared" si="79"/>
        <v/>
      </c>
    </row>
    <row r="121" spans="1:62" ht="23.25" customHeight="1">
      <c r="A121" s="1">
        <f ca="1">IF(COUNTIF($D121:$M121," ")=10,"",IF(VLOOKUP(MAX($A$1:A120),$A$1:C120,3,FALSE)=0,"",MAX($A$1:A120)+1))</f>
        <v>121</v>
      </c>
      <c r="B121" s="13" t="str">
        <f>$B118</f>
        <v>Говелко В.А.</v>
      </c>
      <c r="C121" s="2" t="str">
        <f ca="1">IF($B121="","",$S$4)</f>
        <v>Ср 17.06.20</v>
      </c>
      <c r="D121" s="14" t="str">
        <f t="shared" ref="D121:K121" ca="1" si="114">IF($B121&gt;"",IF(ISERROR(SEARCH($B121,T$4))," ",MID(T$4,FIND("%курс ",T$4,FIND($B121,T$4))+6,7)&amp;"
("&amp;MID(T$4,FIND("ауд.",T$4,FIND($B121,T$4))+4,FIND("№",T$4,FIND("ауд.",T$4,FIND($B121,T$4)))-(FIND("ауд.",T$4,FIND($B121,T$4))+4))&amp;")"),"")</f>
        <v xml:space="preserve"> </v>
      </c>
      <c r="E121" s="14" t="str">
        <f t="shared" ca="1" si="114"/>
        <v xml:space="preserve"> </v>
      </c>
      <c r="F121" s="14" t="str">
        <f t="shared" ca="1" si="114"/>
        <v xml:space="preserve"> </v>
      </c>
      <c r="G121" s="14" t="str">
        <f t="shared" ca="1" si="114"/>
        <v xml:space="preserve"> </v>
      </c>
      <c r="H121" s="14" t="str">
        <f t="shared" ca="1" si="114"/>
        <v xml:space="preserve"> </v>
      </c>
      <c r="I121" s="14" t="str">
        <f t="shared" ca="1" si="114"/>
        <v xml:space="preserve"> </v>
      </c>
      <c r="J121" s="14" t="str">
        <f t="shared" ca="1" si="114"/>
        <v xml:space="preserve"> </v>
      </c>
      <c r="K121" s="14" t="str">
        <f t="shared" ca="1" si="114"/>
        <v xml:space="preserve"> </v>
      </c>
      <c r="L121" s="14"/>
      <c r="M121" s="14"/>
      <c r="N121" s="25"/>
      <c r="AE121" s="20" t="str">
        <f t="shared" ca="1" si="110"/>
        <v/>
      </c>
      <c r="AF121" s="20" t="str">
        <f t="shared" ca="1" si="110"/>
        <v/>
      </c>
      <c r="AG121" s="20" t="str">
        <f t="shared" ca="1" si="110"/>
        <v/>
      </c>
      <c r="AH121" s="20" t="str">
        <f t="shared" ca="1" si="110"/>
        <v/>
      </c>
      <c r="AI121" s="20" t="str">
        <f t="shared" ca="1" si="110"/>
        <v/>
      </c>
      <c r="AJ121" s="20" t="str">
        <f t="shared" ca="1" si="110"/>
        <v/>
      </c>
      <c r="AK121" s="20" t="str">
        <f t="shared" ca="1" si="110"/>
        <v/>
      </c>
      <c r="AL121" s="20" t="str">
        <f t="shared" ca="1" si="110"/>
        <v/>
      </c>
      <c r="AM121" s="20" t="str">
        <f t="shared" si="110"/>
        <v/>
      </c>
      <c r="AN121" s="20" t="str">
        <f t="shared" si="89"/>
        <v/>
      </c>
      <c r="AO121" s="11" t="str">
        <f t="shared" ca="1" si="65"/>
        <v/>
      </c>
      <c r="AP121" s="10" t="str">
        <f t="shared" ca="1" si="81"/>
        <v/>
      </c>
      <c r="AQ121" s="10" t="str">
        <f t="shared" ca="1" si="81"/>
        <v/>
      </c>
      <c r="AR121" s="10" t="str">
        <f t="shared" ca="1" si="81"/>
        <v/>
      </c>
      <c r="AS121" s="10" t="str">
        <f t="shared" ca="1" si="81"/>
        <v/>
      </c>
      <c r="AT121" s="10" t="str">
        <f t="shared" ca="1" si="81"/>
        <v/>
      </c>
      <c r="AU121" s="10" t="str">
        <f t="shared" ca="1" si="78"/>
        <v/>
      </c>
      <c r="AV121" s="10" t="str">
        <f t="shared" ca="1" si="78"/>
        <v/>
      </c>
      <c r="AW121" s="10" t="str">
        <f t="shared" ca="1" si="78"/>
        <v/>
      </c>
      <c r="AX121" s="10" t="str">
        <f t="shared" si="78"/>
        <v/>
      </c>
      <c r="AY121" s="10" t="str">
        <f t="shared" si="78"/>
        <v/>
      </c>
      <c r="BA121" s="12" t="str">
        <f t="shared" ca="1" si="82"/>
        <v/>
      </c>
      <c r="BB121" s="12" t="str">
        <f t="shared" ca="1" si="82"/>
        <v/>
      </c>
      <c r="BC121" s="12" t="str">
        <f t="shared" ca="1" si="82"/>
        <v/>
      </c>
      <c r="BD121" s="12" t="str">
        <f t="shared" ca="1" si="82"/>
        <v/>
      </c>
      <c r="BE121" s="12" t="str">
        <f t="shared" ca="1" si="82"/>
        <v/>
      </c>
      <c r="BF121" s="12" t="str">
        <f t="shared" ca="1" si="79"/>
        <v/>
      </c>
      <c r="BG121" s="12" t="str">
        <f t="shared" ca="1" si="79"/>
        <v/>
      </c>
      <c r="BH121" s="12" t="str">
        <f t="shared" ca="1" si="79"/>
        <v/>
      </c>
      <c r="BI121" s="12" t="str">
        <f t="shared" si="79"/>
        <v/>
      </c>
      <c r="BJ121" s="12" t="str">
        <f t="shared" si="79"/>
        <v/>
      </c>
    </row>
    <row r="122" spans="1:62" ht="23.25" customHeight="1">
      <c r="A122" s="1">
        <f ca="1">IF(COUNTIF($D122:$M122," ")=10,"",IF(VLOOKUP(MAX($A$1:A121),$A$1:C121,3,FALSE)=0,"",MAX($A$1:A121)+1))</f>
        <v>122</v>
      </c>
      <c r="B122" s="13" t="str">
        <f>$B118</f>
        <v>Говелко В.А.</v>
      </c>
      <c r="C122" s="2" t="str">
        <f ca="1">IF($B122="","",$S$5)</f>
        <v>Чт 18.06.20</v>
      </c>
      <c r="D122" s="23" t="str">
        <f t="shared" ref="D122:K122" ca="1" si="115">IF($B122&gt;"",IF(ISERROR(SEARCH($B122,T$5))," ",MID(T$5,FIND("%курс ",T$5,FIND($B122,T$5))+6,7)&amp;"
("&amp;MID(T$5,FIND("ауд.",T$5,FIND($B122,T$5))+4,FIND("№",T$5,FIND("ауд.",T$5,FIND($B122,T$5)))-(FIND("ауд.",T$5,FIND($B122,T$5))+4))&amp;")"),"")</f>
        <v xml:space="preserve"> </v>
      </c>
      <c r="E122" s="23" t="str">
        <f t="shared" ca="1" si="115"/>
        <v xml:space="preserve"> </v>
      </c>
      <c r="F122" s="23" t="str">
        <f t="shared" ca="1" si="115"/>
        <v xml:space="preserve"> </v>
      </c>
      <c r="G122" s="23" t="str">
        <f t="shared" ca="1" si="115"/>
        <v xml:space="preserve"> </v>
      </c>
      <c r="H122" s="23" t="str">
        <f t="shared" ca="1" si="115"/>
        <v xml:space="preserve"> </v>
      </c>
      <c r="I122" s="23" t="str">
        <f t="shared" ca="1" si="115"/>
        <v xml:space="preserve"> </v>
      </c>
      <c r="J122" s="23" t="str">
        <f t="shared" ca="1" si="115"/>
        <v xml:space="preserve"> </v>
      </c>
      <c r="K122" s="23" t="str">
        <f t="shared" ca="1" si="115"/>
        <v xml:space="preserve"> </v>
      </c>
      <c r="L122" s="23"/>
      <c r="M122" s="23"/>
      <c r="N122" s="17"/>
      <c r="AE122" s="20" t="str">
        <f t="shared" ca="1" si="110"/>
        <v/>
      </c>
      <c r="AF122" s="20" t="str">
        <f t="shared" ca="1" si="110"/>
        <v/>
      </c>
      <c r="AG122" s="20" t="str">
        <f t="shared" ca="1" si="110"/>
        <v/>
      </c>
      <c r="AH122" s="20" t="str">
        <f t="shared" ca="1" si="110"/>
        <v/>
      </c>
      <c r="AI122" s="20" t="str">
        <f t="shared" ca="1" si="110"/>
        <v/>
      </c>
      <c r="AJ122" s="20" t="str">
        <f t="shared" ca="1" si="110"/>
        <v/>
      </c>
      <c r="AK122" s="20" t="str">
        <f t="shared" ca="1" si="110"/>
        <v/>
      </c>
      <c r="AL122" s="20" t="str">
        <f t="shared" ca="1" si="110"/>
        <v/>
      </c>
      <c r="AM122" s="20" t="str">
        <f t="shared" si="110"/>
        <v/>
      </c>
      <c r="AN122" s="20" t="str">
        <f t="shared" si="89"/>
        <v/>
      </c>
      <c r="AO122" s="11" t="str">
        <f t="shared" ca="1" si="65"/>
        <v/>
      </c>
      <c r="AP122" s="10" t="str">
        <f t="shared" ca="1" si="81"/>
        <v/>
      </c>
      <c r="AQ122" s="10" t="str">
        <f t="shared" ca="1" si="81"/>
        <v/>
      </c>
      <c r="AR122" s="10" t="str">
        <f t="shared" ca="1" si="81"/>
        <v/>
      </c>
      <c r="AS122" s="10" t="str">
        <f t="shared" ca="1" si="81"/>
        <v/>
      </c>
      <c r="AT122" s="10" t="str">
        <f t="shared" ca="1" si="81"/>
        <v/>
      </c>
      <c r="AU122" s="10" t="str">
        <f t="shared" ca="1" si="78"/>
        <v/>
      </c>
      <c r="AV122" s="10" t="str">
        <f t="shared" ca="1" si="78"/>
        <v/>
      </c>
      <c r="AW122" s="10" t="str">
        <f t="shared" ca="1" si="78"/>
        <v/>
      </c>
      <c r="AX122" s="10" t="str">
        <f t="shared" si="78"/>
        <v/>
      </c>
      <c r="AY122" s="10" t="str">
        <f t="shared" si="78"/>
        <v/>
      </c>
      <c r="BA122" s="12" t="str">
        <f t="shared" ca="1" si="82"/>
        <v/>
      </c>
      <c r="BB122" s="12" t="str">
        <f t="shared" ca="1" si="82"/>
        <v/>
      </c>
      <c r="BC122" s="12" t="str">
        <f t="shared" ca="1" si="82"/>
        <v/>
      </c>
      <c r="BD122" s="12" t="str">
        <f t="shared" ca="1" si="82"/>
        <v/>
      </c>
      <c r="BE122" s="12" t="str">
        <f t="shared" ca="1" si="82"/>
        <v/>
      </c>
      <c r="BF122" s="12" t="str">
        <f t="shared" ca="1" si="79"/>
        <v/>
      </c>
      <c r="BG122" s="12" t="str">
        <f t="shared" ca="1" si="79"/>
        <v/>
      </c>
      <c r="BH122" s="12" t="str">
        <f t="shared" ca="1" si="79"/>
        <v/>
      </c>
      <c r="BI122" s="12" t="str">
        <f t="shared" si="79"/>
        <v/>
      </c>
      <c r="BJ122" s="12" t="str">
        <f t="shared" si="79"/>
        <v/>
      </c>
    </row>
    <row r="123" spans="1:62" ht="23.25" customHeight="1">
      <c r="A123" s="1">
        <f ca="1">IF(COUNTIF($D123:$M123," ")=10,"",IF(VLOOKUP(MAX($A$1:A122),$A$1:C122,3,FALSE)=0,"",MAX($A$1:A122)+1))</f>
        <v>123</v>
      </c>
      <c r="B123" s="13" t="str">
        <f>$B118</f>
        <v>Говелко В.А.</v>
      </c>
      <c r="C123" s="2" t="str">
        <f ca="1">IF($B123="","",$S$6)</f>
        <v>Пт 19.06.20</v>
      </c>
      <c r="D123" s="23" t="str">
        <f t="shared" ref="D123:K123" ca="1" si="116">IF($B123&gt;"",IF(ISERROR(SEARCH($B123,T$6))," ",MID(T$6,FIND("%курс ",T$6,FIND($B123,T$6))+6,7)&amp;"
("&amp;MID(T$6,FIND("ауд.",T$6,FIND($B123,T$6))+4,FIND("№",T$6,FIND("ауд.",T$6,FIND($B123,T$6)))-(FIND("ауд.",T$6,FIND($B123,T$6))+4))&amp;")"),"")</f>
        <v>СА-11-1
(П-)</v>
      </c>
      <c r="E123" s="23" t="str">
        <f t="shared" ca="1" si="116"/>
        <v>СА-11-1
(П-)</v>
      </c>
      <c r="F123" s="23" t="str">
        <f t="shared" ca="1" si="116"/>
        <v xml:space="preserve"> </v>
      </c>
      <c r="G123" s="23" t="str">
        <f t="shared" ca="1" si="116"/>
        <v xml:space="preserve"> </v>
      </c>
      <c r="H123" s="23" t="str">
        <f t="shared" ca="1" si="116"/>
        <v xml:space="preserve"> </v>
      </c>
      <c r="I123" s="23" t="str">
        <f t="shared" ca="1" si="116"/>
        <v xml:space="preserve"> </v>
      </c>
      <c r="J123" s="23" t="str">
        <f t="shared" ca="1" si="116"/>
        <v xml:space="preserve"> </v>
      </c>
      <c r="K123" s="23" t="str">
        <f t="shared" ca="1" si="116"/>
        <v xml:space="preserve"> </v>
      </c>
      <c r="L123" s="23"/>
      <c r="M123" s="23"/>
      <c r="N123" s="25"/>
      <c r="AE123" s="20" t="str">
        <f t="shared" ca="1" si="110"/>
        <v>Пт 19.06.20  8.00 П-)</v>
      </c>
      <c r="AF123" s="20" t="str">
        <f t="shared" ca="1" si="110"/>
        <v>Пт 19.06.20  9.40 П-)</v>
      </c>
      <c r="AG123" s="20" t="str">
        <f t="shared" ca="1" si="110"/>
        <v/>
      </c>
      <c r="AH123" s="20" t="str">
        <f t="shared" ca="1" si="110"/>
        <v/>
      </c>
      <c r="AI123" s="20" t="str">
        <f t="shared" ca="1" si="110"/>
        <v/>
      </c>
      <c r="AJ123" s="20" t="str">
        <f t="shared" ca="1" si="110"/>
        <v/>
      </c>
      <c r="AK123" s="20" t="str">
        <f t="shared" ca="1" si="110"/>
        <v/>
      </c>
      <c r="AL123" s="20" t="str">
        <f t="shared" ca="1" si="110"/>
        <v/>
      </c>
      <c r="AM123" s="20" t="str">
        <f t="shared" si="110"/>
        <v/>
      </c>
      <c r="AN123" s="20" t="str">
        <f t="shared" si="89"/>
        <v/>
      </c>
      <c r="AO123" s="11" t="str">
        <f t="shared" ca="1" si="65"/>
        <v>Говелко</v>
      </c>
      <c r="AP123" s="10" t="str">
        <f t="shared" ca="1" si="81"/>
        <v>Пт 19.06.20  8.00 П-) Говелко</v>
      </c>
      <c r="AQ123" s="10" t="str">
        <f t="shared" ca="1" si="81"/>
        <v>Пт 19.06.20  9.40 П-) Говелко</v>
      </c>
      <c r="AR123" s="10" t="str">
        <f t="shared" ca="1" si="81"/>
        <v/>
      </c>
      <c r="AS123" s="10" t="str">
        <f t="shared" ca="1" si="81"/>
        <v/>
      </c>
      <c r="AT123" s="10" t="str">
        <f t="shared" ca="1" si="81"/>
        <v/>
      </c>
      <c r="AU123" s="10" t="str">
        <f t="shared" ca="1" si="78"/>
        <v/>
      </c>
      <c r="AV123" s="10" t="str">
        <f t="shared" ca="1" si="78"/>
        <v/>
      </c>
      <c r="AW123" s="10" t="str">
        <f t="shared" ca="1" si="78"/>
        <v/>
      </c>
      <c r="AX123" s="10" t="str">
        <f t="shared" si="78"/>
        <v/>
      </c>
      <c r="AY123" s="10" t="str">
        <f t="shared" si="78"/>
        <v/>
      </c>
      <c r="BA123" s="12">
        <f t="shared" ca="1" si="82"/>
        <v>123</v>
      </c>
      <c r="BB123" s="12">
        <f t="shared" ca="1" si="82"/>
        <v>123</v>
      </c>
      <c r="BC123" s="12" t="str">
        <f t="shared" ca="1" si="82"/>
        <v/>
      </c>
      <c r="BD123" s="12" t="str">
        <f t="shared" ca="1" si="82"/>
        <v/>
      </c>
      <c r="BE123" s="12" t="str">
        <f t="shared" ca="1" si="82"/>
        <v/>
      </c>
      <c r="BF123" s="12" t="str">
        <f t="shared" ca="1" si="79"/>
        <v/>
      </c>
      <c r="BG123" s="12" t="str">
        <f t="shared" ca="1" si="79"/>
        <v/>
      </c>
      <c r="BH123" s="12" t="str">
        <f t="shared" ca="1" si="79"/>
        <v/>
      </c>
      <c r="BI123" s="12" t="str">
        <f t="shared" si="79"/>
        <v/>
      </c>
      <c r="BJ123" s="12" t="str">
        <f t="shared" si="79"/>
        <v/>
      </c>
    </row>
    <row r="124" spans="1:62" ht="23.25" customHeight="1">
      <c r="A124" s="1">
        <f ca="1">IF(COUNTIF($D124:$M124," ")=10,"",IF(VLOOKUP(MAX($A$1:A123),$A$1:C123,3,FALSE)=0,"",MAX($A$1:A123)+1))</f>
        <v>124</v>
      </c>
      <c r="B124" s="13" t="str">
        <f>$B118</f>
        <v>Говелко В.А.</v>
      </c>
      <c r="C124" s="2" t="str">
        <f ca="1">IF($B124="","",$S$7)</f>
        <v>Сб 20.06.20</v>
      </c>
      <c r="D124" s="23" t="str">
        <f t="shared" ref="D124:K124" ca="1" si="117">IF($B124&gt;"",IF(ISERROR(SEARCH($B124,T$7))," ",MID(T$7,FIND("%курс ",T$7,FIND($B124,T$7))+6,7)&amp;"
("&amp;MID(T$7,FIND("ауд.",T$7,FIND($B124,T$7))+4,FIND("№",T$7,FIND("ауд.",T$7,FIND($B124,T$7)))-(FIND("ауд.",T$7,FIND($B124,T$7))+4))&amp;")"),"")</f>
        <v xml:space="preserve"> </v>
      </c>
      <c r="E124" s="23" t="str">
        <f t="shared" ca="1" si="117"/>
        <v xml:space="preserve"> </v>
      </c>
      <c r="F124" s="23" t="str">
        <f t="shared" ca="1" si="117"/>
        <v xml:space="preserve"> </v>
      </c>
      <c r="G124" s="23" t="str">
        <f t="shared" ca="1" si="117"/>
        <v xml:space="preserve"> </v>
      </c>
      <c r="H124" s="23" t="str">
        <f t="shared" ca="1" si="117"/>
        <v xml:space="preserve"> </v>
      </c>
      <c r="I124" s="23" t="str">
        <f t="shared" ca="1" si="117"/>
        <v xml:space="preserve"> </v>
      </c>
      <c r="J124" s="23" t="str">
        <f t="shared" ca="1" si="117"/>
        <v xml:space="preserve"> </v>
      </c>
      <c r="K124" s="23" t="str">
        <f t="shared" ca="1" si="117"/>
        <v xml:space="preserve"> </v>
      </c>
      <c r="L124" s="23"/>
      <c r="M124" s="23"/>
      <c r="N124" s="25"/>
      <c r="AE124" s="20" t="str">
        <f t="shared" ca="1" si="110"/>
        <v/>
      </c>
      <c r="AF124" s="20" t="str">
        <f t="shared" ca="1" si="110"/>
        <v/>
      </c>
      <c r="AG124" s="20" t="str">
        <f t="shared" ca="1" si="110"/>
        <v/>
      </c>
      <c r="AH124" s="20" t="str">
        <f t="shared" ca="1" si="110"/>
        <v/>
      </c>
      <c r="AI124" s="20" t="str">
        <f t="shared" ca="1" si="110"/>
        <v/>
      </c>
      <c r="AJ124" s="20" t="str">
        <f t="shared" ca="1" si="110"/>
        <v/>
      </c>
      <c r="AK124" s="20" t="str">
        <f t="shared" ca="1" si="110"/>
        <v/>
      </c>
      <c r="AL124" s="20" t="str">
        <f t="shared" ca="1" si="110"/>
        <v/>
      </c>
      <c r="AM124" s="20" t="str">
        <f t="shared" si="110"/>
        <v/>
      </c>
      <c r="AN124" s="20" t="str">
        <f t="shared" si="89"/>
        <v/>
      </c>
      <c r="AO124" s="11" t="str">
        <f t="shared" ca="1" si="65"/>
        <v/>
      </c>
      <c r="AP124" s="10" t="str">
        <f t="shared" ca="1" si="81"/>
        <v/>
      </c>
      <c r="AQ124" s="10" t="str">
        <f t="shared" ca="1" si="81"/>
        <v/>
      </c>
      <c r="AR124" s="10" t="str">
        <f t="shared" ca="1" si="81"/>
        <v/>
      </c>
      <c r="AS124" s="10" t="str">
        <f t="shared" ca="1" si="81"/>
        <v/>
      </c>
      <c r="AT124" s="10" t="str">
        <f t="shared" ca="1" si="81"/>
        <v/>
      </c>
      <c r="AU124" s="10" t="str">
        <f t="shared" ca="1" si="78"/>
        <v/>
      </c>
      <c r="AV124" s="10" t="str">
        <f t="shared" ca="1" si="78"/>
        <v/>
      </c>
      <c r="AW124" s="10" t="str">
        <f t="shared" ca="1" si="78"/>
        <v/>
      </c>
      <c r="AX124" s="10" t="str">
        <f t="shared" si="78"/>
        <v/>
      </c>
      <c r="AY124" s="10" t="str">
        <f t="shared" si="78"/>
        <v/>
      </c>
      <c r="BA124" s="12" t="str">
        <f t="shared" ca="1" si="82"/>
        <v/>
      </c>
      <c r="BB124" s="12" t="str">
        <f t="shared" ca="1" si="82"/>
        <v/>
      </c>
      <c r="BC124" s="12" t="str">
        <f t="shared" ca="1" si="82"/>
        <v/>
      </c>
      <c r="BD124" s="12" t="str">
        <f t="shared" ca="1" si="82"/>
        <v/>
      </c>
      <c r="BE124" s="12" t="str">
        <f t="shared" ca="1" si="82"/>
        <v/>
      </c>
      <c r="BF124" s="12" t="str">
        <f t="shared" ca="1" si="79"/>
        <v/>
      </c>
      <c r="BG124" s="12" t="str">
        <f t="shared" ca="1" si="79"/>
        <v/>
      </c>
      <c r="BH124" s="12" t="str">
        <f t="shared" ca="1" si="79"/>
        <v/>
      </c>
      <c r="BI124" s="12" t="str">
        <f t="shared" si="79"/>
        <v/>
      </c>
      <c r="BJ124" s="12" t="str">
        <f t="shared" si="79"/>
        <v/>
      </c>
    </row>
    <row r="125" spans="1:62" ht="23.25" customHeight="1">
      <c r="A125" s="1">
        <f ca="1">IF(COUNTIF($D125:$M125," ")=10,"",IF(VLOOKUP(MAX($A$1:A124),$A$1:C124,3,FALSE)=0,"",MAX($A$1:A124)+1))</f>
        <v>125</v>
      </c>
      <c r="B125" s="13" t="str">
        <f>$B118</f>
        <v>Говелко В.А.</v>
      </c>
      <c r="C125" s="2" t="str">
        <f ca="1">IF($B125="","",$S$8)</f>
        <v>Вс 21.06.20</v>
      </c>
      <c r="D125" s="23" t="str">
        <f t="shared" ref="D125:K125" ca="1" si="118">IF($B125&gt;"",IF(ISERROR(SEARCH($B125,T$8))," ",MID(T$8,FIND("%курс ",T$8,FIND($B125,T$8))+6,7)&amp;"
("&amp;MID(T$8,FIND("ауд.",T$8,FIND($B125,T$8))+4,FIND("№",T$8,FIND("ауд.",T$8,FIND($B125,T$8)))-(FIND("ауд.",T$8,FIND($B125,T$8))+4))&amp;")"),"")</f>
        <v xml:space="preserve"> </v>
      </c>
      <c r="E125" s="23" t="str">
        <f t="shared" ca="1" si="118"/>
        <v xml:space="preserve"> </v>
      </c>
      <c r="F125" s="23" t="str">
        <f t="shared" ca="1" si="118"/>
        <v xml:space="preserve"> </v>
      </c>
      <c r="G125" s="23" t="str">
        <f t="shared" ca="1" si="118"/>
        <v xml:space="preserve"> </v>
      </c>
      <c r="H125" s="23" t="str">
        <f t="shared" ca="1" si="118"/>
        <v xml:space="preserve"> </v>
      </c>
      <c r="I125" s="23" t="str">
        <f t="shared" ca="1" si="118"/>
        <v xml:space="preserve"> </v>
      </c>
      <c r="J125" s="23" t="str">
        <f t="shared" ca="1" si="118"/>
        <v xml:space="preserve"> </v>
      </c>
      <c r="K125" s="23" t="str">
        <f t="shared" ca="1" si="118"/>
        <v xml:space="preserve"> </v>
      </c>
      <c r="L125" s="23"/>
      <c r="M125" s="23"/>
      <c r="N125" s="25"/>
      <c r="AE125" s="20" t="str">
        <f t="shared" ca="1" si="110"/>
        <v/>
      </c>
      <c r="AF125" s="20" t="str">
        <f t="shared" ca="1" si="110"/>
        <v/>
      </c>
      <c r="AG125" s="20" t="str">
        <f t="shared" ca="1" si="110"/>
        <v/>
      </c>
      <c r="AH125" s="20" t="str">
        <f t="shared" ca="1" si="110"/>
        <v/>
      </c>
      <c r="AI125" s="20" t="str">
        <f t="shared" ca="1" si="110"/>
        <v/>
      </c>
      <c r="AJ125" s="20" t="str">
        <f t="shared" ca="1" si="110"/>
        <v/>
      </c>
      <c r="AK125" s="20" t="str">
        <f t="shared" ca="1" si="110"/>
        <v/>
      </c>
      <c r="AL125" s="20" t="str">
        <f t="shared" ca="1" si="110"/>
        <v/>
      </c>
      <c r="AM125" s="20" t="str">
        <f t="shared" si="110"/>
        <v/>
      </c>
      <c r="AN125" s="20" t="str">
        <f t="shared" si="89"/>
        <v/>
      </c>
      <c r="AO125" s="11" t="str">
        <f t="shared" ca="1" si="65"/>
        <v/>
      </c>
      <c r="AP125" s="10" t="str">
        <f t="shared" ca="1" si="81"/>
        <v/>
      </c>
      <c r="AQ125" s="10" t="str">
        <f t="shared" ca="1" si="81"/>
        <v/>
      </c>
      <c r="AR125" s="10" t="str">
        <f t="shared" ca="1" si="81"/>
        <v/>
      </c>
      <c r="AS125" s="10" t="str">
        <f t="shared" ca="1" si="81"/>
        <v/>
      </c>
      <c r="AT125" s="10" t="str">
        <f t="shared" ca="1" si="81"/>
        <v/>
      </c>
      <c r="AU125" s="10" t="str">
        <f t="shared" ca="1" si="78"/>
        <v/>
      </c>
      <c r="AV125" s="10" t="str">
        <f t="shared" ca="1" si="78"/>
        <v/>
      </c>
      <c r="AW125" s="10" t="str">
        <f t="shared" ca="1" si="78"/>
        <v/>
      </c>
      <c r="AX125" s="10" t="str">
        <f t="shared" si="78"/>
        <v/>
      </c>
      <c r="AY125" s="10" t="str">
        <f t="shared" si="78"/>
        <v/>
      </c>
      <c r="BA125" s="12" t="str">
        <f t="shared" ca="1" si="82"/>
        <v/>
      </c>
      <c r="BB125" s="12" t="str">
        <f t="shared" ca="1" si="82"/>
        <v/>
      </c>
      <c r="BC125" s="12" t="str">
        <f t="shared" ca="1" si="82"/>
        <v/>
      </c>
      <c r="BD125" s="12" t="str">
        <f t="shared" ca="1" si="82"/>
        <v/>
      </c>
      <c r="BE125" s="12" t="str">
        <f t="shared" ca="1" si="82"/>
        <v/>
      </c>
      <c r="BF125" s="12" t="str">
        <f t="shared" ca="1" si="79"/>
        <v/>
      </c>
      <c r="BG125" s="12" t="str">
        <f t="shared" ca="1" si="79"/>
        <v/>
      </c>
      <c r="BH125" s="12" t="str">
        <f t="shared" ca="1" si="79"/>
        <v/>
      </c>
      <c r="BI125" s="12" t="str">
        <f t="shared" si="79"/>
        <v/>
      </c>
      <c r="BJ125" s="12" t="str">
        <f t="shared" si="79"/>
        <v/>
      </c>
    </row>
    <row r="126" spans="1:62" ht="23.25" customHeight="1">
      <c r="A126" s="1">
        <f ca="1">IF(COUNTIF($D126:$M126," ")=10,"",IF(VLOOKUP(MAX($A$1:A125),$A$1:C125,3,FALSE)=0,"",MAX($A$1:A125)+1))</f>
        <v>126</v>
      </c>
      <c r="C126" s="2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5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11" t="str">
        <f t="shared" si="65"/>
        <v/>
      </c>
      <c r="AP126" s="10" t="str">
        <f t="shared" si="81"/>
        <v/>
      </c>
      <c r="AQ126" s="10" t="str">
        <f t="shared" si="81"/>
        <v/>
      </c>
      <c r="AR126" s="10" t="str">
        <f t="shared" si="81"/>
        <v/>
      </c>
      <c r="AS126" s="10" t="str">
        <f t="shared" si="81"/>
        <v/>
      </c>
      <c r="AT126" s="10" t="str">
        <f t="shared" si="81"/>
        <v/>
      </c>
      <c r="AU126" s="10" t="str">
        <f t="shared" si="78"/>
        <v/>
      </c>
      <c r="AV126" s="10" t="str">
        <f t="shared" si="78"/>
        <v/>
      </c>
      <c r="AW126" s="10" t="str">
        <f t="shared" si="78"/>
        <v/>
      </c>
      <c r="AX126" s="10" t="str">
        <f t="shared" si="78"/>
        <v/>
      </c>
      <c r="AY126" s="10" t="str">
        <f t="shared" si="78"/>
        <v/>
      </c>
      <c r="BA126" s="12" t="str">
        <f t="shared" si="82"/>
        <v/>
      </c>
      <c r="BB126" s="12" t="str">
        <f t="shared" si="82"/>
        <v/>
      </c>
      <c r="BC126" s="12" t="str">
        <f t="shared" si="82"/>
        <v/>
      </c>
      <c r="BD126" s="12" t="str">
        <f t="shared" si="82"/>
        <v/>
      </c>
      <c r="BE126" s="12" t="str">
        <f t="shared" si="82"/>
        <v/>
      </c>
      <c r="BF126" s="12" t="str">
        <f t="shared" si="79"/>
        <v/>
      </c>
      <c r="BG126" s="12" t="str">
        <f t="shared" si="79"/>
        <v/>
      </c>
      <c r="BH126" s="12" t="str">
        <f t="shared" si="79"/>
        <v/>
      </c>
      <c r="BI126" s="12" t="str">
        <f t="shared" si="79"/>
        <v/>
      </c>
      <c r="BJ126" s="12" t="str">
        <f t="shared" si="79"/>
        <v/>
      </c>
    </row>
    <row r="127" spans="1:62" ht="23.25" customHeight="1">
      <c r="A127" s="1">
        <f ca="1">IF(COUNTIF($D128:$M134," ")=70,"",MAX($A$1:A126)+1)</f>
        <v>127</v>
      </c>
      <c r="B127" s="2" t="str">
        <f>IF($C127="","",$C127)</f>
        <v>Донец Е.В.</v>
      </c>
      <c r="C127" s="3" t="str">
        <f>IF(ISERROR(VLOOKUP((ROW()-1)/9+1,'[1]Преподавательский состав'!$A$2:$B$180,2,FALSE)),"",VLOOKUP((ROW()-1)/9+1,'[1]Преподавательский состав'!$A$2:$B$180,2,FALSE))</f>
        <v>Донец Е.В.</v>
      </c>
      <c r="D127" s="3" t="str">
        <f>IF($C127="","",T(" 8.00"))</f>
        <v xml:space="preserve"> 8.00</v>
      </c>
      <c r="E127" s="3" t="str">
        <f>IF($C127="","",T(" 9.40"))</f>
        <v xml:space="preserve"> 9.40</v>
      </c>
      <c r="F127" s="3" t="str">
        <f>IF($C127="","",T("11.50"))</f>
        <v>11.50</v>
      </c>
      <c r="G127" s="4" t="str">
        <f>IF($C127="","",T(""))</f>
        <v/>
      </c>
      <c r="H127" s="4" t="str">
        <f>IF($C127="","",T("13.30"))</f>
        <v>13.30</v>
      </c>
      <c r="I127" s="4" t="str">
        <f>IF($C127="","",T("15.10"))</f>
        <v>15.10</v>
      </c>
      <c r="J127" s="3" t="str">
        <f>IF($C127="","",T("17.00"))</f>
        <v>17.00</v>
      </c>
      <c r="K127" s="3" t="str">
        <f>IF($C127="","",T("18.40"))</f>
        <v>18.40</v>
      </c>
      <c r="L127" s="3"/>
      <c r="M127" s="3"/>
      <c r="N127" s="25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11" t="str">
        <f t="shared" si="65"/>
        <v/>
      </c>
      <c r="AP127" s="10" t="str">
        <f t="shared" si="81"/>
        <v/>
      </c>
      <c r="AQ127" s="10" t="str">
        <f t="shared" si="81"/>
        <v/>
      </c>
      <c r="AR127" s="10" t="str">
        <f t="shared" si="81"/>
        <v/>
      </c>
      <c r="AS127" s="10" t="str">
        <f t="shared" si="81"/>
        <v/>
      </c>
      <c r="AT127" s="10" t="str">
        <f t="shared" si="81"/>
        <v/>
      </c>
      <c r="AU127" s="10" t="str">
        <f t="shared" si="78"/>
        <v/>
      </c>
      <c r="AV127" s="10" t="str">
        <f t="shared" si="78"/>
        <v/>
      </c>
      <c r="AW127" s="10" t="str">
        <f t="shared" si="78"/>
        <v/>
      </c>
      <c r="AX127" s="10" t="str">
        <f t="shared" si="78"/>
        <v/>
      </c>
      <c r="AY127" s="10" t="str">
        <f t="shared" si="78"/>
        <v/>
      </c>
      <c r="BA127" s="12" t="str">
        <f t="shared" si="82"/>
        <v/>
      </c>
      <c r="BB127" s="12" t="str">
        <f t="shared" si="82"/>
        <v/>
      </c>
      <c r="BC127" s="12" t="str">
        <f t="shared" si="82"/>
        <v/>
      </c>
      <c r="BD127" s="12" t="str">
        <f t="shared" si="82"/>
        <v/>
      </c>
      <c r="BE127" s="12" t="str">
        <f t="shared" si="82"/>
        <v/>
      </c>
      <c r="BF127" s="12" t="str">
        <f t="shared" si="79"/>
        <v/>
      </c>
      <c r="BG127" s="12" t="str">
        <f t="shared" si="79"/>
        <v/>
      </c>
      <c r="BH127" s="12" t="str">
        <f t="shared" si="79"/>
        <v/>
      </c>
      <c r="BI127" s="12" t="str">
        <f t="shared" si="79"/>
        <v/>
      </c>
      <c r="BJ127" s="12" t="str">
        <f t="shared" si="79"/>
        <v/>
      </c>
    </row>
    <row r="128" spans="1:62" ht="23.25" customHeight="1">
      <c r="A128" s="1">
        <f ca="1">IF(COUNTIF($D128:$M128," ")=10,"",IF(VLOOKUP(MAX($A$1:A127),$A$1:C127,3,FALSE)=0,"",MAX($A$1:A127)+1))</f>
        <v>128</v>
      </c>
      <c r="B128" s="13" t="str">
        <f>$B127</f>
        <v>Донец Е.В.</v>
      </c>
      <c r="C128" s="2" t="str">
        <f ca="1">IF($B128="","",$S$2)</f>
        <v>Пн 15.06.20</v>
      </c>
      <c r="D128" s="14" t="str">
        <f t="shared" ref="D128:K128" ca="1" si="119">IF($B128&gt;"",IF(ISERROR(SEARCH($B128,T$2))," ",MID(T$2,FIND("%курс ",T$2,FIND($B128,T$2))+6,7)&amp;"
("&amp;MID(T$2,FIND("ауд.",T$2,FIND($B128,T$2))+4,FIND("№",T$2,FIND("ауд.",T$2,FIND($B128,T$2)))-(FIND("ауд.",T$2,FIND($B128,T$2))+4))&amp;")"),"")</f>
        <v xml:space="preserve"> </v>
      </c>
      <c r="E128" s="14" t="str">
        <f t="shared" ca="1" si="119"/>
        <v>СА -9-1
(П-)</v>
      </c>
      <c r="F128" s="14" t="str">
        <f t="shared" ca="1" si="119"/>
        <v xml:space="preserve"> </v>
      </c>
      <c r="G128" s="14" t="str">
        <f t="shared" ca="1" si="119"/>
        <v xml:space="preserve"> </v>
      </c>
      <c r="H128" s="14" t="str">
        <f t="shared" ca="1" si="119"/>
        <v xml:space="preserve"> </v>
      </c>
      <c r="I128" s="14" t="str">
        <f t="shared" ca="1" si="119"/>
        <v xml:space="preserve"> </v>
      </c>
      <c r="J128" s="14" t="str">
        <f t="shared" ca="1" si="119"/>
        <v xml:space="preserve"> </v>
      </c>
      <c r="K128" s="14" t="str">
        <f t="shared" ca="1" si="119"/>
        <v xml:space="preserve"> </v>
      </c>
      <c r="L128" s="14"/>
      <c r="M128" s="14"/>
      <c r="N128" s="25"/>
      <c r="AE128" s="20" t="str">
        <f t="shared" ca="1" si="110"/>
        <v/>
      </c>
      <c r="AF128" s="20" t="str">
        <f t="shared" ca="1" si="110"/>
        <v>Пн 15.06.20  9.40 П-)</v>
      </c>
      <c r="AG128" s="20" t="str">
        <f t="shared" ca="1" si="110"/>
        <v/>
      </c>
      <c r="AH128" s="20" t="str">
        <f t="shared" ca="1" si="110"/>
        <v/>
      </c>
      <c r="AI128" s="20" t="str">
        <f t="shared" ca="1" si="110"/>
        <v/>
      </c>
      <c r="AJ128" s="20" t="str">
        <f t="shared" ca="1" si="110"/>
        <v/>
      </c>
      <c r="AK128" s="20" t="str">
        <f t="shared" ca="1" si="110"/>
        <v/>
      </c>
      <c r="AL128" s="20" t="str">
        <f t="shared" ca="1" si="110"/>
        <v/>
      </c>
      <c r="AM128" s="20" t="str">
        <f t="shared" si="110"/>
        <v/>
      </c>
      <c r="AN128" s="20" t="str">
        <f t="shared" si="89"/>
        <v/>
      </c>
      <c r="AO128" s="11" t="str">
        <f t="shared" ca="1" si="65"/>
        <v>Донец</v>
      </c>
      <c r="AP128" s="10" t="str">
        <f t="shared" ca="1" si="81"/>
        <v/>
      </c>
      <c r="AQ128" s="10" t="str">
        <f t="shared" ca="1" si="81"/>
        <v>Пн 15.06.20  9.40 П-) Донец</v>
      </c>
      <c r="AR128" s="10" t="str">
        <f t="shared" ca="1" si="81"/>
        <v/>
      </c>
      <c r="AS128" s="10" t="str">
        <f t="shared" ca="1" si="81"/>
        <v/>
      </c>
      <c r="AT128" s="10" t="str">
        <f t="shared" ca="1" si="81"/>
        <v/>
      </c>
      <c r="AU128" s="10" t="str">
        <f t="shared" ca="1" si="78"/>
        <v/>
      </c>
      <c r="AV128" s="10" t="str">
        <f t="shared" ca="1" si="78"/>
        <v/>
      </c>
      <c r="AW128" s="10" t="str">
        <f t="shared" ca="1" si="78"/>
        <v/>
      </c>
      <c r="AX128" s="10" t="str">
        <f t="shared" si="78"/>
        <v/>
      </c>
      <c r="AY128" s="10" t="str">
        <f t="shared" si="78"/>
        <v/>
      </c>
      <c r="BA128" s="12" t="str">
        <f t="shared" ca="1" si="82"/>
        <v/>
      </c>
      <c r="BB128" s="12">
        <f t="shared" ca="1" si="82"/>
        <v>128</v>
      </c>
      <c r="BC128" s="12" t="str">
        <f t="shared" ca="1" si="82"/>
        <v/>
      </c>
      <c r="BD128" s="12" t="str">
        <f t="shared" ca="1" si="82"/>
        <v/>
      </c>
      <c r="BE128" s="12" t="str">
        <f t="shared" ca="1" si="82"/>
        <v/>
      </c>
      <c r="BF128" s="12" t="str">
        <f t="shared" ca="1" si="79"/>
        <v/>
      </c>
      <c r="BG128" s="12" t="str">
        <f t="shared" ca="1" si="79"/>
        <v/>
      </c>
      <c r="BH128" s="12" t="str">
        <f t="shared" ca="1" si="79"/>
        <v/>
      </c>
      <c r="BI128" s="12" t="str">
        <f t="shared" si="79"/>
        <v/>
      </c>
      <c r="BJ128" s="12" t="str">
        <f t="shared" si="79"/>
        <v/>
      </c>
    </row>
    <row r="129" spans="1:62" ht="23.25" customHeight="1">
      <c r="A129" s="1">
        <f ca="1">IF(COUNTIF($D129:$M129," ")=10,"",IF(VLOOKUP(MAX($A$1:A128),$A$1:C128,3,FALSE)=0,"",MAX($A$1:A128)+1))</f>
        <v>129</v>
      </c>
      <c r="B129" s="13" t="str">
        <f>$B127</f>
        <v>Донец Е.В.</v>
      </c>
      <c r="C129" s="2" t="str">
        <f ca="1">IF($B129="","",$S$3)</f>
        <v>Вт 16.06.20</v>
      </c>
      <c r="D129" s="14" t="str">
        <f t="shared" ref="D129:K129" ca="1" si="120">IF($B129&gt;"",IF(ISERROR(SEARCH($B129,T$3))," ",MID(T$3,FIND("%курс ",T$3,FIND($B129,T$3))+6,7)&amp;"
("&amp;MID(T$3,FIND("ауд.",T$3,FIND($B129,T$3))+4,FIND("№",T$3,FIND("ауд.",T$3,FIND($B129,T$3)))-(FIND("ауд.",T$3,FIND($B129,T$3))+4))&amp;")"),"")</f>
        <v>СА -9-1
(П-)</v>
      </c>
      <c r="E129" s="14" t="str">
        <f t="shared" ca="1" si="120"/>
        <v>С -9 -1
(П-)</v>
      </c>
      <c r="F129" s="14" t="str">
        <f t="shared" ca="1" si="120"/>
        <v>С -9 -1
(П-)</v>
      </c>
      <c r="G129" s="14" t="str">
        <f t="shared" ca="1" si="120"/>
        <v xml:space="preserve"> </v>
      </c>
      <c r="H129" s="14" t="str">
        <f t="shared" ca="1" si="120"/>
        <v xml:space="preserve"> </v>
      </c>
      <c r="I129" s="14" t="str">
        <f t="shared" ca="1" si="120"/>
        <v xml:space="preserve"> </v>
      </c>
      <c r="J129" s="14" t="str">
        <f t="shared" ca="1" si="120"/>
        <v xml:space="preserve"> </v>
      </c>
      <c r="K129" s="14" t="str">
        <f t="shared" ca="1" si="120"/>
        <v xml:space="preserve"> </v>
      </c>
      <c r="L129" s="14"/>
      <c r="M129" s="14"/>
      <c r="N129" s="25"/>
      <c r="AE129" s="20" t="str">
        <f t="shared" ca="1" si="110"/>
        <v>Вт 16.06.20  8.00 П-)</v>
      </c>
      <c r="AF129" s="20" t="str">
        <f t="shared" ca="1" si="110"/>
        <v>Вт 16.06.20  9.40 П-)</v>
      </c>
      <c r="AG129" s="20" t="str">
        <f t="shared" ca="1" si="110"/>
        <v>Вт 16.06.20 11.50 П-)</v>
      </c>
      <c r="AH129" s="20" t="str">
        <f t="shared" ca="1" si="110"/>
        <v/>
      </c>
      <c r="AI129" s="20" t="str">
        <f t="shared" ca="1" si="110"/>
        <v/>
      </c>
      <c r="AJ129" s="20" t="str">
        <f t="shared" ca="1" si="110"/>
        <v/>
      </c>
      <c r="AK129" s="20" t="str">
        <f t="shared" ca="1" si="110"/>
        <v/>
      </c>
      <c r="AL129" s="20" t="str">
        <f t="shared" ca="1" si="110"/>
        <v/>
      </c>
      <c r="AM129" s="20" t="str">
        <f t="shared" si="110"/>
        <v/>
      </c>
      <c r="AN129" s="20" t="str">
        <f t="shared" si="89"/>
        <v/>
      </c>
      <c r="AO129" s="11" t="str">
        <f t="shared" ca="1" si="65"/>
        <v>Донец</v>
      </c>
      <c r="AP129" s="10" t="str">
        <f t="shared" ca="1" si="81"/>
        <v>Вт 16.06.20  8.00 П-) Донец</v>
      </c>
      <c r="AQ129" s="10" t="str">
        <f t="shared" ca="1" si="81"/>
        <v>Вт 16.06.20  9.40 П-) Донец</v>
      </c>
      <c r="AR129" s="10" t="str">
        <f t="shared" ca="1" si="81"/>
        <v>Вт 16.06.20 11.50 П-) Донец</v>
      </c>
      <c r="AS129" s="10" t="str">
        <f t="shared" ca="1" si="81"/>
        <v/>
      </c>
      <c r="AT129" s="10" t="str">
        <f t="shared" ca="1" si="81"/>
        <v/>
      </c>
      <c r="AU129" s="10" t="str">
        <f t="shared" ca="1" si="78"/>
        <v/>
      </c>
      <c r="AV129" s="10" t="str">
        <f t="shared" ca="1" si="78"/>
        <v/>
      </c>
      <c r="AW129" s="10" t="str">
        <f t="shared" ca="1" si="78"/>
        <v/>
      </c>
      <c r="AX129" s="10" t="str">
        <f t="shared" si="78"/>
        <v/>
      </c>
      <c r="AY129" s="10" t="str">
        <f t="shared" si="78"/>
        <v/>
      </c>
      <c r="BA129" s="12">
        <f t="shared" ca="1" si="82"/>
        <v>129</v>
      </c>
      <c r="BB129" s="12">
        <f t="shared" ca="1" si="82"/>
        <v>129</v>
      </c>
      <c r="BC129" s="12">
        <f t="shared" ca="1" si="82"/>
        <v>129</v>
      </c>
      <c r="BD129" s="12" t="str">
        <f t="shared" ca="1" si="82"/>
        <v/>
      </c>
      <c r="BE129" s="12" t="str">
        <f t="shared" ca="1" si="82"/>
        <v/>
      </c>
      <c r="BF129" s="12" t="str">
        <f t="shared" ca="1" si="79"/>
        <v/>
      </c>
      <c r="BG129" s="12" t="str">
        <f t="shared" ca="1" si="79"/>
        <v/>
      </c>
      <c r="BH129" s="12" t="str">
        <f t="shared" ca="1" si="79"/>
        <v/>
      </c>
      <c r="BI129" s="12" t="str">
        <f t="shared" si="79"/>
        <v/>
      </c>
      <c r="BJ129" s="12" t="str">
        <f t="shared" si="79"/>
        <v/>
      </c>
    </row>
    <row r="130" spans="1:62" ht="23.25" customHeight="1">
      <c r="A130" s="1">
        <f ca="1">IF(COUNTIF($D130:$M130," ")=10,"",IF(VLOOKUP(MAX($A$1:A129),$A$1:C129,3,FALSE)=0,"",MAX($A$1:A129)+1))</f>
        <v>130</v>
      </c>
      <c r="B130" s="13" t="str">
        <f>$B127</f>
        <v>Донец Е.В.</v>
      </c>
      <c r="C130" s="2" t="str">
        <f ca="1">IF($B130="","",$S$4)</f>
        <v>Ср 17.06.20</v>
      </c>
      <c r="D130" s="14" t="str">
        <f t="shared" ref="D130:K130" ca="1" si="121">IF($B130&gt;"",IF(ISERROR(SEARCH($B130,T$4))," ",MID(T$4,FIND("%курс ",T$4,FIND($B130,T$4))+6,7)&amp;"
("&amp;MID(T$4,FIND("ауд.",T$4,FIND($B130,T$4))+4,FIND("№",T$4,FIND("ауд.",T$4,FIND($B130,T$4)))-(FIND("ауд.",T$4,FIND($B130,T$4))+4))&amp;")"),"")</f>
        <v xml:space="preserve"> </v>
      </c>
      <c r="E130" s="14" t="str">
        <f t="shared" ca="1" si="121"/>
        <v xml:space="preserve"> </v>
      </c>
      <c r="F130" s="14" t="str">
        <f t="shared" ca="1" si="121"/>
        <v xml:space="preserve"> </v>
      </c>
      <c r="G130" s="14" t="str">
        <f t="shared" ca="1" si="121"/>
        <v xml:space="preserve"> </v>
      </c>
      <c r="H130" s="14" t="str">
        <f t="shared" ca="1" si="121"/>
        <v xml:space="preserve"> </v>
      </c>
      <c r="I130" s="14" t="str">
        <f t="shared" ca="1" si="121"/>
        <v xml:space="preserve"> </v>
      </c>
      <c r="J130" s="14" t="str">
        <f t="shared" ca="1" si="121"/>
        <v xml:space="preserve"> </v>
      </c>
      <c r="K130" s="14" t="str">
        <f t="shared" ca="1" si="121"/>
        <v xml:space="preserve"> </v>
      </c>
      <c r="L130" s="14"/>
      <c r="M130" s="14"/>
      <c r="N130" s="17"/>
      <c r="AE130" s="20" t="str">
        <f t="shared" ca="1" si="110"/>
        <v/>
      </c>
      <c r="AF130" s="20" t="str">
        <f t="shared" ca="1" si="110"/>
        <v/>
      </c>
      <c r="AG130" s="20" t="str">
        <f t="shared" ca="1" si="110"/>
        <v/>
      </c>
      <c r="AH130" s="20" t="str">
        <f t="shared" ca="1" si="110"/>
        <v/>
      </c>
      <c r="AI130" s="20" t="str">
        <f t="shared" ca="1" si="110"/>
        <v/>
      </c>
      <c r="AJ130" s="20" t="str">
        <f t="shared" ca="1" si="110"/>
        <v/>
      </c>
      <c r="AK130" s="20" t="str">
        <f t="shared" ca="1" si="110"/>
        <v/>
      </c>
      <c r="AL130" s="20" t="str">
        <f t="shared" ca="1" si="110"/>
        <v/>
      </c>
      <c r="AM130" s="20" t="str">
        <f t="shared" si="110"/>
        <v/>
      </c>
      <c r="AN130" s="20" t="str">
        <f t="shared" si="89"/>
        <v/>
      </c>
      <c r="AO130" s="11" t="str">
        <f t="shared" ref="AO130:AO193" ca="1" si="122">IF(COUNTBLANK(AE130:AN130)=10,"",MID($B130,1,FIND(" ",$B130)-1))</f>
        <v/>
      </c>
      <c r="AP130" s="10" t="str">
        <f t="shared" ca="1" si="81"/>
        <v/>
      </c>
      <c r="AQ130" s="10" t="str">
        <f t="shared" ca="1" si="81"/>
        <v/>
      </c>
      <c r="AR130" s="10" t="str">
        <f t="shared" ca="1" si="81"/>
        <v/>
      </c>
      <c r="AS130" s="10" t="str">
        <f t="shared" ca="1" si="81"/>
        <v/>
      </c>
      <c r="AT130" s="10" t="str">
        <f t="shared" ca="1" si="81"/>
        <v/>
      </c>
      <c r="AU130" s="10" t="str">
        <f t="shared" ca="1" si="78"/>
        <v/>
      </c>
      <c r="AV130" s="10" t="str">
        <f t="shared" ca="1" si="78"/>
        <v/>
      </c>
      <c r="AW130" s="10" t="str">
        <f t="shared" ca="1" si="78"/>
        <v/>
      </c>
      <c r="AX130" s="10" t="str">
        <f t="shared" si="78"/>
        <v/>
      </c>
      <c r="AY130" s="10" t="str">
        <f t="shared" si="78"/>
        <v/>
      </c>
      <c r="BA130" s="12" t="str">
        <f t="shared" ca="1" si="82"/>
        <v/>
      </c>
      <c r="BB130" s="12" t="str">
        <f t="shared" ca="1" si="82"/>
        <v/>
      </c>
      <c r="BC130" s="12" t="str">
        <f t="shared" ca="1" si="82"/>
        <v/>
      </c>
      <c r="BD130" s="12" t="str">
        <f t="shared" ca="1" si="82"/>
        <v/>
      </c>
      <c r="BE130" s="12" t="str">
        <f t="shared" ca="1" si="82"/>
        <v/>
      </c>
      <c r="BF130" s="12" t="str">
        <f t="shared" ca="1" si="79"/>
        <v/>
      </c>
      <c r="BG130" s="12" t="str">
        <f t="shared" ca="1" si="79"/>
        <v/>
      </c>
      <c r="BH130" s="12" t="str">
        <f t="shared" ca="1" si="79"/>
        <v/>
      </c>
      <c r="BI130" s="12" t="str">
        <f t="shared" si="79"/>
        <v/>
      </c>
      <c r="BJ130" s="12" t="str">
        <f t="shared" si="79"/>
        <v/>
      </c>
    </row>
    <row r="131" spans="1:62" ht="23.25" customHeight="1">
      <c r="A131" s="1">
        <f ca="1">IF(COUNTIF($D131:$M131," ")=10,"",IF(VLOOKUP(MAX($A$1:A130),$A$1:C130,3,FALSE)=0,"",MAX($A$1:A130)+1))</f>
        <v>131</v>
      </c>
      <c r="B131" s="13" t="str">
        <f>$B127</f>
        <v>Донец Е.В.</v>
      </c>
      <c r="C131" s="2" t="str">
        <f ca="1">IF($B131="","",$S$5)</f>
        <v>Чт 18.06.20</v>
      </c>
      <c r="D131" s="23" t="str">
        <f t="shared" ref="D131:K131" ca="1" si="123">IF($B131&gt;"",IF(ISERROR(SEARCH($B131,T$5))," ",MID(T$5,FIND("%курс ",T$5,FIND($B131,T$5))+6,7)&amp;"
("&amp;MID(T$5,FIND("ауд.",T$5,FIND($B131,T$5))+4,FIND("№",T$5,FIND("ауд.",T$5,FIND($B131,T$5)))-(FIND("ауд.",T$5,FIND($B131,T$5))+4))&amp;")"),"")</f>
        <v xml:space="preserve"> </v>
      </c>
      <c r="E131" s="23" t="str">
        <f t="shared" ca="1" si="123"/>
        <v xml:space="preserve"> </v>
      </c>
      <c r="F131" s="23" t="str">
        <f t="shared" ca="1" si="123"/>
        <v xml:space="preserve"> </v>
      </c>
      <c r="G131" s="23" t="str">
        <f t="shared" ca="1" si="123"/>
        <v xml:space="preserve"> </v>
      </c>
      <c r="H131" s="23" t="str">
        <f t="shared" ca="1" si="123"/>
        <v xml:space="preserve"> </v>
      </c>
      <c r="I131" s="23" t="str">
        <f t="shared" ca="1" si="123"/>
        <v xml:space="preserve"> </v>
      </c>
      <c r="J131" s="23" t="str">
        <f t="shared" ca="1" si="123"/>
        <v xml:space="preserve"> </v>
      </c>
      <c r="K131" s="23" t="str">
        <f t="shared" ca="1" si="123"/>
        <v xml:space="preserve"> </v>
      </c>
      <c r="L131" s="23"/>
      <c r="M131" s="23"/>
      <c r="N131" s="25"/>
      <c r="AE131" s="20" t="str">
        <f t="shared" ca="1" si="110"/>
        <v/>
      </c>
      <c r="AF131" s="20" t="str">
        <f t="shared" ca="1" si="110"/>
        <v/>
      </c>
      <c r="AG131" s="20" t="str">
        <f t="shared" ca="1" si="110"/>
        <v/>
      </c>
      <c r="AH131" s="20" t="str">
        <f t="shared" ca="1" si="110"/>
        <v/>
      </c>
      <c r="AI131" s="20" t="str">
        <f t="shared" ca="1" si="110"/>
        <v/>
      </c>
      <c r="AJ131" s="20" t="str">
        <f t="shared" ca="1" si="110"/>
        <v/>
      </c>
      <c r="AK131" s="20" t="str">
        <f t="shared" ca="1" si="110"/>
        <v/>
      </c>
      <c r="AL131" s="20" t="str">
        <f t="shared" ca="1" si="110"/>
        <v/>
      </c>
      <c r="AM131" s="20" t="str">
        <f t="shared" si="110"/>
        <v/>
      </c>
      <c r="AN131" s="20" t="str">
        <f t="shared" si="89"/>
        <v/>
      </c>
      <c r="AO131" s="11" t="str">
        <f t="shared" ca="1" si="122"/>
        <v/>
      </c>
      <c r="AP131" s="10" t="str">
        <f t="shared" ca="1" si="81"/>
        <v/>
      </c>
      <c r="AQ131" s="10" t="str">
        <f t="shared" ca="1" si="81"/>
        <v/>
      </c>
      <c r="AR131" s="10" t="str">
        <f t="shared" ca="1" si="81"/>
        <v/>
      </c>
      <c r="AS131" s="10" t="str">
        <f t="shared" ca="1" si="81"/>
        <v/>
      </c>
      <c r="AT131" s="10" t="str">
        <f t="shared" ca="1" si="81"/>
        <v/>
      </c>
      <c r="AU131" s="10" t="str">
        <f t="shared" ca="1" si="78"/>
        <v/>
      </c>
      <c r="AV131" s="10" t="str">
        <f t="shared" ca="1" si="78"/>
        <v/>
      </c>
      <c r="AW131" s="10" t="str">
        <f t="shared" ca="1" si="78"/>
        <v/>
      </c>
      <c r="AX131" s="10" t="str">
        <f t="shared" si="78"/>
        <v/>
      </c>
      <c r="AY131" s="10" t="str">
        <f t="shared" si="78"/>
        <v/>
      </c>
      <c r="BA131" s="12" t="str">
        <f t="shared" ca="1" si="82"/>
        <v/>
      </c>
      <c r="BB131" s="12" t="str">
        <f t="shared" ca="1" si="82"/>
        <v/>
      </c>
      <c r="BC131" s="12" t="str">
        <f t="shared" ca="1" si="82"/>
        <v/>
      </c>
      <c r="BD131" s="12" t="str">
        <f t="shared" ca="1" si="82"/>
        <v/>
      </c>
      <c r="BE131" s="12" t="str">
        <f t="shared" ca="1" si="82"/>
        <v/>
      </c>
      <c r="BF131" s="12" t="str">
        <f t="shared" ca="1" si="79"/>
        <v/>
      </c>
      <c r="BG131" s="12" t="str">
        <f t="shared" ca="1" si="79"/>
        <v/>
      </c>
      <c r="BH131" s="12" t="str">
        <f t="shared" ca="1" si="79"/>
        <v/>
      </c>
      <c r="BI131" s="12" t="str">
        <f t="shared" si="79"/>
        <v/>
      </c>
      <c r="BJ131" s="12" t="str">
        <f t="shared" si="79"/>
        <v/>
      </c>
    </row>
    <row r="132" spans="1:62" ht="23.25" customHeight="1">
      <c r="A132" s="1">
        <f ca="1">IF(COUNTIF($D132:$M132," ")=10,"",IF(VLOOKUP(MAX($A$1:A131),$A$1:C131,3,FALSE)=0,"",MAX($A$1:A131)+1))</f>
        <v>132</v>
      </c>
      <c r="B132" s="13" t="str">
        <f>$B127</f>
        <v>Донец Е.В.</v>
      </c>
      <c r="C132" s="2" t="str">
        <f ca="1">IF($B132="","",$S$6)</f>
        <v>Пт 19.06.20</v>
      </c>
      <c r="D132" s="23" t="str">
        <f t="shared" ref="D132:K132" ca="1" si="124">IF($B132&gt;"",IF(ISERROR(SEARCH($B132,T$6))," ",MID(T$6,FIND("%курс ",T$6,FIND($B132,T$6))+6,7)&amp;"
("&amp;MID(T$6,FIND("ауд.",T$6,FIND($B132,T$6))+4,FIND("№",T$6,FIND("ауд.",T$6,FIND($B132,T$6)))-(FIND("ауд.",T$6,FIND($B132,T$6))+4))&amp;")"),"")</f>
        <v xml:space="preserve"> </v>
      </c>
      <c r="E132" s="23" t="str">
        <f t="shared" ca="1" si="124"/>
        <v xml:space="preserve"> </v>
      </c>
      <c r="F132" s="23" t="str">
        <f t="shared" ca="1" si="124"/>
        <v xml:space="preserve"> </v>
      </c>
      <c r="G132" s="23" t="str">
        <f t="shared" ca="1" si="124"/>
        <v xml:space="preserve"> </v>
      </c>
      <c r="H132" s="23" t="str">
        <f t="shared" ca="1" si="124"/>
        <v xml:space="preserve"> </v>
      </c>
      <c r="I132" s="23" t="str">
        <f t="shared" ca="1" si="124"/>
        <v xml:space="preserve"> </v>
      </c>
      <c r="J132" s="23" t="str">
        <f t="shared" ca="1" si="124"/>
        <v xml:space="preserve"> </v>
      </c>
      <c r="K132" s="23" t="str">
        <f t="shared" ca="1" si="124"/>
        <v xml:space="preserve"> </v>
      </c>
      <c r="L132" s="23"/>
      <c r="M132" s="23"/>
      <c r="N132" s="25"/>
      <c r="AE132" s="20" t="str">
        <f t="shared" ca="1" si="110"/>
        <v/>
      </c>
      <c r="AF132" s="20" t="str">
        <f t="shared" ca="1" si="110"/>
        <v/>
      </c>
      <c r="AG132" s="20" t="str">
        <f t="shared" ca="1" si="110"/>
        <v/>
      </c>
      <c r="AH132" s="20" t="str">
        <f t="shared" ca="1" si="110"/>
        <v/>
      </c>
      <c r="AI132" s="20" t="str">
        <f t="shared" ca="1" si="110"/>
        <v/>
      </c>
      <c r="AJ132" s="20" t="str">
        <f t="shared" ca="1" si="110"/>
        <v/>
      </c>
      <c r="AK132" s="20" t="str">
        <f t="shared" ca="1" si="110"/>
        <v/>
      </c>
      <c r="AL132" s="20" t="str">
        <f t="shared" ca="1" si="110"/>
        <v/>
      </c>
      <c r="AM132" s="20" t="str">
        <f t="shared" si="110"/>
        <v/>
      </c>
      <c r="AN132" s="20" t="str">
        <f t="shared" si="89"/>
        <v/>
      </c>
      <c r="AO132" s="11" t="str">
        <f t="shared" ca="1" si="122"/>
        <v/>
      </c>
      <c r="AP132" s="10" t="str">
        <f t="shared" ca="1" si="81"/>
        <v/>
      </c>
      <c r="AQ132" s="10" t="str">
        <f t="shared" ca="1" si="81"/>
        <v/>
      </c>
      <c r="AR132" s="10" t="str">
        <f t="shared" ca="1" si="81"/>
        <v/>
      </c>
      <c r="AS132" s="10" t="str">
        <f t="shared" ca="1" si="81"/>
        <v/>
      </c>
      <c r="AT132" s="10" t="str">
        <f t="shared" ca="1" si="81"/>
        <v/>
      </c>
      <c r="AU132" s="10" t="str">
        <f t="shared" ca="1" si="78"/>
        <v/>
      </c>
      <c r="AV132" s="10" t="str">
        <f t="shared" ca="1" si="78"/>
        <v/>
      </c>
      <c r="AW132" s="10" t="str">
        <f t="shared" ca="1" si="78"/>
        <v/>
      </c>
      <c r="AX132" s="10" t="str">
        <f t="shared" si="78"/>
        <v/>
      </c>
      <c r="AY132" s="10" t="str">
        <f t="shared" si="78"/>
        <v/>
      </c>
      <c r="BA132" s="12" t="str">
        <f t="shared" ca="1" si="82"/>
        <v/>
      </c>
      <c r="BB132" s="12" t="str">
        <f t="shared" ca="1" si="82"/>
        <v/>
      </c>
      <c r="BC132" s="12" t="str">
        <f t="shared" ca="1" si="82"/>
        <v/>
      </c>
      <c r="BD132" s="12" t="str">
        <f t="shared" ca="1" si="82"/>
        <v/>
      </c>
      <c r="BE132" s="12" t="str">
        <f t="shared" ca="1" si="82"/>
        <v/>
      </c>
      <c r="BF132" s="12" t="str">
        <f t="shared" ca="1" si="79"/>
        <v/>
      </c>
      <c r="BG132" s="12" t="str">
        <f t="shared" ca="1" si="79"/>
        <v/>
      </c>
      <c r="BH132" s="12" t="str">
        <f t="shared" ca="1" si="79"/>
        <v/>
      </c>
      <c r="BI132" s="12" t="str">
        <f t="shared" si="79"/>
        <v/>
      </c>
      <c r="BJ132" s="12" t="str">
        <f t="shared" si="79"/>
        <v/>
      </c>
    </row>
    <row r="133" spans="1:62" ht="23.25" customHeight="1">
      <c r="A133" s="1">
        <f ca="1">IF(COUNTIF($D133:$M133," ")=10,"",IF(VLOOKUP(MAX($A$1:A132),$A$1:C132,3,FALSE)=0,"",MAX($A$1:A132)+1))</f>
        <v>133</v>
      </c>
      <c r="B133" s="13" t="str">
        <f>$B127</f>
        <v>Донец Е.В.</v>
      </c>
      <c r="C133" s="2" t="str">
        <f ca="1">IF($B133="","",$S$7)</f>
        <v>Сб 20.06.20</v>
      </c>
      <c r="D133" s="23" t="str">
        <f t="shared" ref="D133:K133" ca="1" si="125">IF($B133&gt;"",IF(ISERROR(SEARCH($B133,T$7))," ",MID(T$7,FIND("%курс ",T$7,FIND($B133,T$7))+6,7)&amp;"
("&amp;MID(T$7,FIND("ауд.",T$7,FIND($B133,T$7))+4,FIND("№",T$7,FIND("ауд.",T$7,FIND($B133,T$7)))-(FIND("ауд.",T$7,FIND($B133,T$7))+4))&amp;")"),"")</f>
        <v xml:space="preserve"> </v>
      </c>
      <c r="E133" s="23" t="str">
        <f t="shared" ca="1" si="125"/>
        <v xml:space="preserve"> </v>
      </c>
      <c r="F133" s="23" t="str">
        <f t="shared" ca="1" si="125"/>
        <v xml:space="preserve"> </v>
      </c>
      <c r="G133" s="23" t="str">
        <f t="shared" ca="1" si="125"/>
        <v xml:space="preserve"> </v>
      </c>
      <c r="H133" s="23" t="str">
        <f t="shared" ca="1" si="125"/>
        <v xml:space="preserve"> </v>
      </c>
      <c r="I133" s="23" t="str">
        <f t="shared" ca="1" si="125"/>
        <v xml:space="preserve"> </v>
      </c>
      <c r="J133" s="23" t="str">
        <f t="shared" ca="1" si="125"/>
        <v xml:space="preserve"> </v>
      </c>
      <c r="K133" s="23" t="str">
        <f t="shared" ca="1" si="125"/>
        <v xml:space="preserve"> </v>
      </c>
      <c r="L133" s="23"/>
      <c r="M133" s="23"/>
      <c r="N133" s="25"/>
      <c r="AE133" s="20" t="str">
        <f t="shared" ca="1" si="110"/>
        <v/>
      </c>
      <c r="AF133" s="20" t="str">
        <f t="shared" ca="1" si="110"/>
        <v/>
      </c>
      <c r="AG133" s="20" t="str">
        <f t="shared" ca="1" si="110"/>
        <v/>
      </c>
      <c r="AH133" s="20" t="str">
        <f t="shared" ca="1" si="110"/>
        <v/>
      </c>
      <c r="AI133" s="20" t="str">
        <f t="shared" ca="1" si="110"/>
        <v/>
      </c>
      <c r="AJ133" s="20" t="str">
        <f t="shared" ca="1" si="110"/>
        <v/>
      </c>
      <c r="AK133" s="20" t="str">
        <f t="shared" ca="1" si="110"/>
        <v/>
      </c>
      <c r="AL133" s="20" t="str">
        <f t="shared" ca="1" si="110"/>
        <v/>
      </c>
      <c r="AM133" s="20" t="str">
        <f t="shared" si="110"/>
        <v/>
      </c>
      <c r="AN133" s="20" t="str">
        <f t="shared" si="89"/>
        <v/>
      </c>
      <c r="AO133" s="11" t="str">
        <f t="shared" ca="1" si="122"/>
        <v/>
      </c>
      <c r="AP133" s="10" t="str">
        <f t="shared" ca="1" si="81"/>
        <v/>
      </c>
      <c r="AQ133" s="10" t="str">
        <f t="shared" ca="1" si="81"/>
        <v/>
      </c>
      <c r="AR133" s="10" t="str">
        <f t="shared" ca="1" si="81"/>
        <v/>
      </c>
      <c r="AS133" s="10" t="str">
        <f t="shared" ca="1" si="81"/>
        <v/>
      </c>
      <c r="AT133" s="10" t="str">
        <f t="shared" ca="1" si="81"/>
        <v/>
      </c>
      <c r="AU133" s="10" t="str">
        <f t="shared" ref="AU133:AY196" ca="1" si="126">IF(AJ133="","",CONCATENATE(AJ133," ",$AO133))</f>
        <v/>
      </c>
      <c r="AV133" s="10" t="str">
        <f t="shared" ca="1" si="126"/>
        <v/>
      </c>
      <c r="AW133" s="10" t="str">
        <f t="shared" ca="1" si="126"/>
        <v/>
      </c>
      <c r="AX133" s="10" t="str">
        <f t="shared" si="126"/>
        <v/>
      </c>
      <c r="AY133" s="10" t="str">
        <f t="shared" si="126"/>
        <v/>
      </c>
      <c r="BA133" s="12" t="str">
        <f t="shared" ca="1" si="82"/>
        <v/>
      </c>
      <c r="BB133" s="12" t="str">
        <f t="shared" ca="1" si="82"/>
        <v/>
      </c>
      <c r="BC133" s="12" t="str">
        <f t="shared" ca="1" si="82"/>
        <v/>
      </c>
      <c r="BD133" s="12" t="str">
        <f t="shared" ca="1" si="82"/>
        <v/>
      </c>
      <c r="BE133" s="12" t="str">
        <f t="shared" ca="1" si="82"/>
        <v/>
      </c>
      <c r="BF133" s="12" t="str">
        <f t="shared" ref="BF133:BJ196" ca="1" si="127">IF(AJ133="","",ROW())</f>
        <v/>
      </c>
      <c r="BG133" s="12" t="str">
        <f t="shared" ca="1" si="127"/>
        <v/>
      </c>
      <c r="BH133" s="12" t="str">
        <f t="shared" ca="1" si="127"/>
        <v/>
      </c>
      <c r="BI133" s="12" t="str">
        <f t="shared" si="127"/>
        <v/>
      </c>
      <c r="BJ133" s="12" t="str">
        <f t="shared" si="127"/>
        <v/>
      </c>
    </row>
    <row r="134" spans="1:62" ht="23.25" customHeight="1">
      <c r="A134" s="1">
        <f ca="1">IF(COUNTIF($D134:$M134," ")=10,"",IF(VLOOKUP(MAX($A$1:A133),$A$1:C133,3,FALSE)=0,"",MAX($A$1:A133)+1))</f>
        <v>134</v>
      </c>
      <c r="B134" s="13" t="str">
        <f>$B127</f>
        <v>Донец Е.В.</v>
      </c>
      <c r="C134" s="2" t="str">
        <f ca="1">IF($B134="","",$S$8)</f>
        <v>Вс 21.06.20</v>
      </c>
      <c r="D134" s="23" t="str">
        <f t="shared" ref="D134:K134" ca="1" si="128">IF($B134&gt;"",IF(ISERROR(SEARCH($B134,T$8))," ",MID(T$8,FIND("%курс ",T$8,FIND($B134,T$8))+6,7)&amp;"
("&amp;MID(T$8,FIND("ауд.",T$8,FIND($B134,T$8))+4,FIND("№",T$8,FIND("ауд.",T$8,FIND($B134,T$8)))-(FIND("ауд.",T$8,FIND($B134,T$8))+4))&amp;")"),"")</f>
        <v xml:space="preserve"> </v>
      </c>
      <c r="E134" s="23" t="str">
        <f t="shared" ca="1" si="128"/>
        <v xml:space="preserve"> </v>
      </c>
      <c r="F134" s="23" t="str">
        <f t="shared" ca="1" si="128"/>
        <v xml:space="preserve"> </v>
      </c>
      <c r="G134" s="23" t="str">
        <f t="shared" ca="1" si="128"/>
        <v xml:space="preserve"> </v>
      </c>
      <c r="H134" s="23" t="str">
        <f t="shared" ca="1" si="128"/>
        <v xml:space="preserve"> </v>
      </c>
      <c r="I134" s="23" t="str">
        <f t="shared" ca="1" si="128"/>
        <v xml:space="preserve"> </v>
      </c>
      <c r="J134" s="23" t="str">
        <f t="shared" ca="1" si="128"/>
        <v xml:space="preserve"> </v>
      </c>
      <c r="K134" s="23" t="str">
        <f t="shared" ca="1" si="128"/>
        <v xml:space="preserve"> </v>
      </c>
      <c r="L134" s="23"/>
      <c r="M134" s="23"/>
      <c r="N134" s="25"/>
      <c r="AE134" s="20" t="str">
        <f t="shared" ca="1" si="110"/>
        <v/>
      </c>
      <c r="AF134" s="20" t="str">
        <f t="shared" ca="1" si="110"/>
        <v/>
      </c>
      <c r="AG134" s="20" t="str">
        <f t="shared" ca="1" si="110"/>
        <v/>
      </c>
      <c r="AH134" s="20" t="str">
        <f t="shared" ca="1" si="110"/>
        <v/>
      </c>
      <c r="AI134" s="20" t="str">
        <f t="shared" ca="1" si="110"/>
        <v/>
      </c>
      <c r="AJ134" s="20" t="str">
        <f t="shared" ca="1" si="110"/>
        <v/>
      </c>
      <c r="AK134" s="20" t="str">
        <f t="shared" ca="1" si="110"/>
        <v/>
      </c>
      <c r="AL134" s="20" t="str">
        <f t="shared" ca="1" si="110"/>
        <v/>
      </c>
      <c r="AM134" s="20" t="str">
        <f t="shared" si="110"/>
        <v/>
      </c>
      <c r="AN134" s="20" t="str">
        <f t="shared" si="89"/>
        <v/>
      </c>
      <c r="AO134" s="11" t="str">
        <f t="shared" ca="1" si="122"/>
        <v/>
      </c>
      <c r="AP134" s="10" t="str">
        <f t="shared" ref="AP134:AT197" ca="1" si="129">IF(AE134="","",CONCATENATE(AE134," ",$AO134))</f>
        <v/>
      </c>
      <c r="AQ134" s="10" t="str">
        <f t="shared" ca="1" si="129"/>
        <v/>
      </c>
      <c r="AR134" s="10" t="str">
        <f t="shared" ca="1" si="129"/>
        <v/>
      </c>
      <c r="AS134" s="10" t="str">
        <f t="shared" ca="1" si="129"/>
        <v/>
      </c>
      <c r="AT134" s="10" t="str">
        <f t="shared" ca="1" si="129"/>
        <v/>
      </c>
      <c r="AU134" s="10" t="str">
        <f t="shared" ca="1" si="126"/>
        <v/>
      </c>
      <c r="AV134" s="10" t="str">
        <f t="shared" ca="1" si="126"/>
        <v/>
      </c>
      <c r="AW134" s="10" t="str">
        <f t="shared" ca="1" si="126"/>
        <v/>
      </c>
      <c r="AX134" s="10" t="str">
        <f t="shared" si="126"/>
        <v/>
      </c>
      <c r="AY134" s="10" t="str">
        <f t="shared" si="126"/>
        <v/>
      </c>
      <c r="BA134" s="12" t="str">
        <f t="shared" ref="BA134:BE197" ca="1" si="130">IF(AE134="","",ROW())</f>
        <v/>
      </c>
      <c r="BB134" s="12" t="str">
        <f t="shared" ca="1" si="130"/>
        <v/>
      </c>
      <c r="BC134" s="12" t="str">
        <f t="shared" ca="1" si="130"/>
        <v/>
      </c>
      <c r="BD134" s="12" t="str">
        <f t="shared" ca="1" si="130"/>
        <v/>
      </c>
      <c r="BE134" s="12" t="str">
        <f t="shared" ca="1" si="130"/>
        <v/>
      </c>
      <c r="BF134" s="12" t="str">
        <f t="shared" ca="1" si="127"/>
        <v/>
      </c>
      <c r="BG134" s="12" t="str">
        <f t="shared" ca="1" si="127"/>
        <v/>
      </c>
      <c r="BH134" s="12" t="str">
        <f t="shared" ca="1" si="127"/>
        <v/>
      </c>
      <c r="BI134" s="12" t="str">
        <f t="shared" si="127"/>
        <v/>
      </c>
      <c r="BJ134" s="12" t="str">
        <f t="shared" si="127"/>
        <v/>
      </c>
    </row>
    <row r="135" spans="1:62" ht="23.25" customHeight="1">
      <c r="A135" s="1">
        <f ca="1">IF(COUNTIF($D135:$M135," ")=10,"",IF(VLOOKUP(MAX($A$1:A134),$A$1:C134,3,FALSE)=0,"",MAX($A$1:A134)+1))</f>
        <v>135</v>
      </c>
      <c r="C135" s="2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5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11" t="str">
        <f t="shared" si="122"/>
        <v/>
      </c>
      <c r="AP135" s="10" t="str">
        <f t="shared" si="129"/>
        <v/>
      </c>
      <c r="AQ135" s="10" t="str">
        <f t="shared" si="129"/>
        <v/>
      </c>
      <c r="AR135" s="10" t="str">
        <f t="shared" si="129"/>
        <v/>
      </c>
      <c r="AS135" s="10" t="str">
        <f t="shared" si="129"/>
        <v/>
      </c>
      <c r="AT135" s="10" t="str">
        <f t="shared" si="129"/>
        <v/>
      </c>
      <c r="AU135" s="10" t="str">
        <f t="shared" si="126"/>
        <v/>
      </c>
      <c r="AV135" s="10" t="str">
        <f t="shared" si="126"/>
        <v/>
      </c>
      <c r="AW135" s="10" t="str">
        <f t="shared" si="126"/>
        <v/>
      </c>
      <c r="AX135" s="10" t="str">
        <f t="shared" si="126"/>
        <v/>
      </c>
      <c r="AY135" s="10" t="str">
        <f t="shared" si="126"/>
        <v/>
      </c>
      <c r="BA135" s="12" t="str">
        <f t="shared" si="130"/>
        <v/>
      </c>
      <c r="BB135" s="12" t="str">
        <f t="shared" si="130"/>
        <v/>
      </c>
      <c r="BC135" s="12" t="str">
        <f t="shared" si="130"/>
        <v/>
      </c>
      <c r="BD135" s="12" t="str">
        <f t="shared" si="130"/>
        <v/>
      </c>
      <c r="BE135" s="12" t="str">
        <f t="shared" si="130"/>
        <v/>
      </c>
      <c r="BF135" s="12" t="str">
        <f t="shared" si="127"/>
        <v/>
      </c>
      <c r="BG135" s="12" t="str">
        <f t="shared" si="127"/>
        <v/>
      </c>
      <c r="BH135" s="12" t="str">
        <f t="shared" si="127"/>
        <v/>
      </c>
      <c r="BI135" s="12" t="str">
        <f t="shared" si="127"/>
        <v/>
      </c>
      <c r="BJ135" s="12" t="str">
        <f t="shared" si="127"/>
        <v/>
      </c>
    </row>
    <row r="136" spans="1:62" ht="23.25" customHeight="1">
      <c r="A136" s="1">
        <f ca="1">IF(COUNTIF($D137:$M143," ")=70,"",MAX($A$1:A135)+1)</f>
        <v>136</v>
      </c>
      <c r="B136" s="2" t="str">
        <f>IF($C136="","",$C136)</f>
        <v>Дамаскина А.В.</v>
      </c>
      <c r="C136" s="3" t="str">
        <f>IF(ISERROR(VLOOKUP((ROW()-1)/9+1,'[1]Преподавательский состав'!$A$2:$B$180,2,FALSE)),"",VLOOKUP((ROW()-1)/9+1,'[1]Преподавательский состав'!$A$2:$B$180,2,FALSE))</f>
        <v>Дамаскина А.В.</v>
      </c>
      <c r="D136" s="3" t="str">
        <f>IF($C136="","",T(" 8.00"))</f>
        <v xml:space="preserve"> 8.00</v>
      </c>
      <c r="E136" s="3" t="str">
        <f>IF($C136="","",T(" 9.40"))</f>
        <v xml:space="preserve"> 9.40</v>
      </c>
      <c r="F136" s="3" t="str">
        <f>IF($C136="","",T("11.50"))</f>
        <v>11.50</v>
      </c>
      <c r="G136" s="4" t="str">
        <f>IF($C136="","",T(""))</f>
        <v/>
      </c>
      <c r="H136" s="4" t="str">
        <f>IF($C136="","",T("13.30"))</f>
        <v>13.30</v>
      </c>
      <c r="I136" s="4" t="str">
        <f>IF($C136="","",T("15.10"))</f>
        <v>15.10</v>
      </c>
      <c r="J136" s="3" t="str">
        <f>IF($C136="","",T("17.00"))</f>
        <v>17.00</v>
      </c>
      <c r="K136" s="3" t="str">
        <f>IF($C136="","",T("18.40"))</f>
        <v>18.40</v>
      </c>
      <c r="L136" s="3"/>
      <c r="M136" s="3"/>
      <c r="N136" s="25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11" t="str">
        <f t="shared" si="122"/>
        <v/>
      </c>
      <c r="AP136" s="10" t="str">
        <f t="shared" si="129"/>
        <v/>
      </c>
      <c r="AQ136" s="10" t="str">
        <f t="shared" si="129"/>
        <v/>
      </c>
      <c r="AR136" s="10" t="str">
        <f t="shared" si="129"/>
        <v/>
      </c>
      <c r="AS136" s="10" t="str">
        <f t="shared" si="129"/>
        <v/>
      </c>
      <c r="AT136" s="10" t="str">
        <f t="shared" si="129"/>
        <v/>
      </c>
      <c r="AU136" s="10" t="str">
        <f t="shared" si="126"/>
        <v/>
      </c>
      <c r="AV136" s="10" t="str">
        <f t="shared" si="126"/>
        <v/>
      </c>
      <c r="AW136" s="10" t="str">
        <f t="shared" si="126"/>
        <v/>
      </c>
      <c r="AX136" s="10" t="str">
        <f t="shared" si="126"/>
        <v/>
      </c>
      <c r="AY136" s="10" t="str">
        <f t="shared" si="126"/>
        <v/>
      </c>
      <c r="BA136" s="12" t="str">
        <f t="shared" si="130"/>
        <v/>
      </c>
      <c r="BB136" s="12" t="str">
        <f t="shared" si="130"/>
        <v/>
      </c>
      <c r="BC136" s="12" t="str">
        <f t="shared" si="130"/>
        <v/>
      </c>
      <c r="BD136" s="12" t="str">
        <f t="shared" si="130"/>
        <v/>
      </c>
      <c r="BE136" s="12" t="str">
        <f t="shared" si="130"/>
        <v/>
      </c>
      <c r="BF136" s="12" t="str">
        <f t="shared" si="127"/>
        <v/>
      </c>
      <c r="BG136" s="12" t="str">
        <f t="shared" si="127"/>
        <v/>
      </c>
      <c r="BH136" s="12" t="str">
        <f t="shared" si="127"/>
        <v/>
      </c>
      <c r="BI136" s="12" t="str">
        <f t="shared" si="127"/>
        <v/>
      </c>
      <c r="BJ136" s="12" t="str">
        <f t="shared" si="127"/>
        <v/>
      </c>
    </row>
    <row r="137" spans="1:62" ht="23.25" customHeight="1">
      <c r="A137" s="1">
        <f ca="1">IF(COUNTIF($D137:$M137," ")=10,"",IF(VLOOKUP(MAX($A$1:A136),$A$1:C136,3,FALSE)=0,"",MAX($A$1:A136)+1))</f>
        <v>137</v>
      </c>
      <c r="B137" s="13" t="str">
        <f>$B136</f>
        <v>Дамаскина А.В.</v>
      </c>
      <c r="C137" s="2" t="str">
        <f ca="1">IF($B137="","",$S$2)</f>
        <v>Пн 15.06.20</v>
      </c>
      <c r="D137" s="14" t="str">
        <f t="shared" ref="D137:K137" ca="1" si="131">IF($B137&gt;"",IF(ISERROR(SEARCH($B137,T$2))," ",MID(T$2,FIND("%курс ",T$2,FIND($B137,T$2))+6,7)&amp;"
("&amp;MID(T$2,FIND("ауд.",T$2,FIND($B137,T$2))+4,FIND("№",T$2,FIND("ауд.",T$2,FIND($B137,T$2)))-(FIND("ауд.",T$2,FIND($B137,T$2))+4))&amp;")"),"")</f>
        <v xml:space="preserve"> </v>
      </c>
      <c r="E137" s="14" t="str">
        <f t="shared" ca="1" si="131"/>
        <v xml:space="preserve"> </v>
      </c>
      <c r="F137" s="14" t="str">
        <f t="shared" ca="1" si="131"/>
        <v>СА -9-2
(П-)</v>
      </c>
      <c r="G137" s="14" t="str">
        <f t="shared" ca="1" si="131"/>
        <v xml:space="preserve"> </v>
      </c>
      <c r="H137" s="14" t="str">
        <f t="shared" ca="1" si="131"/>
        <v>СА -9-2
(П-)</v>
      </c>
      <c r="I137" s="14" t="str">
        <f t="shared" ca="1" si="131"/>
        <v xml:space="preserve"> </v>
      </c>
      <c r="J137" s="14" t="str">
        <f t="shared" ca="1" si="131"/>
        <v xml:space="preserve"> </v>
      </c>
      <c r="K137" s="14" t="str">
        <f t="shared" ca="1" si="131"/>
        <v xml:space="preserve"> </v>
      </c>
      <c r="L137" s="14"/>
      <c r="M137" s="14"/>
      <c r="N137" s="25"/>
      <c r="AE137" s="20" t="str">
        <f t="shared" ca="1" si="110"/>
        <v/>
      </c>
      <c r="AF137" s="20" t="str">
        <f t="shared" ca="1" si="110"/>
        <v/>
      </c>
      <c r="AG137" s="20" t="str">
        <f t="shared" ca="1" si="110"/>
        <v>Пн 15.06.20 11.50 П-)</v>
      </c>
      <c r="AH137" s="20" t="str">
        <f t="shared" ca="1" si="110"/>
        <v/>
      </c>
      <c r="AI137" s="20" t="str">
        <f t="shared" ca="1" si="110"/>
        <v>Пн 15.06.20 13.30 П-)</v>
      </c>
      <c r="AJ137" s="20" t="str">
        <f t="shared" ca="1" si="110"/>
        <v/>
      </c>
      <c r="AK137" s="20" t="str">
        <f t="shared" ca="1" si="110"/>
        <v/>
      </c>
      <c r="AL137" s="20" t="str">
        <f t="shared" ca="1" si="110"/>
        <v/>
      </c>
      <c r="AM137" s="20" t="str">
        <f t="shared" si="110"/>
        <v/>
      </c>
      <c r="AN137" s="20" t="str">
        <f t="shared" si="89"/>
        <v/>
      </c>
      <c r="AO137" s="11" t="str">
        <f t="shared" ca="1" si="122"/>
        <v>Дамаскина</v>
      </c>
      <c r="AP137" s="10" t="str">
        <f t="shared" ca="1" si="129"/>
        <v/>
      </c>
      <c r="AQ137" s="10" t="str">
        <f t="shared" ca="1" si="129"/>
        <v/>
      </c>
      <c r="AR137" s="10" t="str">
        <f t="shared" ca="1" si="129"/>
        <v>Пн 15.06.20 11.50 П-) Дамаскина</v>
      </c>
      <c r="AS137" s="10" t="str">
        <f t="shared" ca="1" si="129"/>
        <v/>
      </c>
      <c r="AT137" s="10" t="str">
        <f t="shared" ca="1" si="129"/>
        <v>Пн 15.06.20 13.30 П-) Дамаскина</v>
      </c>
      <c r="AU137" s="10" t="str">
        <f t="shared" ca="1" si="126"/>
        <v/>
      </c>
      <c r="AV137" s="10" t="str">
        <f t="shared" ca="1" si="126"/>
        <v/>
      </c>
      <c r="AW137" s="10" t="str">
        <f t="shared" ca="1" si="126"/>
        <v/>
      </c>
      <c r="AX137" s="10" t="str">
        <f t="shared" si="126"/>
        <v/>
      </c>
      <c r="AY137" s="10" t="str">
        <f t="shared" si="126"/>
        <v/>
      </c>
      <c r="BA137" s="12" t="str">
        <f t="shared" ca="1" si="130"/>
        <v/>
      </c>
      <c r="BB137" s="12" t="str">
        <f t="shared" ca="1" si="130"/>
        <v/>
      </c>
      <c r="BC137" s="12">
        <f t="shared" ca="1" si="130"/>
        <v>137</v>
      </c>
      <c r="BD137" s="12" t="str">
        <f t="shared" ca="1" si="130"/>
        <v/>
      </c>
      <c r="BE137" s="12">
        <f t="shared" ca="1" si="130"/>
        <v>137</v>
      </c>
      <c r="BF137" s="12" t="str">
        <f t="shared" ca="1" si="127"/>
        <v/>
      </c>
      <c r="BG137" s="12" t="str">
        <f t="shared" ca="1" si="127"/>
        <v/>
      </c>
      <c r="BH137" s="12" t="str">
        <f t="shared" ca="1" si="127"/>
        <v/>
      </c>
      <c r="BI137" s="12" t="str">
        <f t="shared" si="127"/>
        <v/>
      </c>
      <c r="BJ137" s="12" t="str">
        <f t="shared" si="127"/>
        <v/>
      </c>
    </row>
    <row r="138" spans="1:62" ht="23.25" customHeight="1">
      <c r="A138" s="1">
        <f ca="1">IF(COUNTIF($D138:$M138," ")=10,"",IF(VLOOKUP(MAX($A$1:A137),$A$1:C137,3,FALSE)=0,"",MAX($A$1:A137)+1))</f>
        <v>138</v>
      </c>
      <c r="B138" s="13" t="str">
        <f>$B136</f>
        <v>Дамаскина А.В.</v>
      </c>
      <c r="C138" s="2" t="str">
        <f ca="1">IF($B138="","",$S$3)</f>
        <v>Вт 16.06.20</v>
      </c>
      <c r="D138" s="14" t="str">
        <f t="shared" ref="D138:K138" ca="1" si="132">IF($B138&gt;"",IF(ISERROR(SEARCH($B138,T$3))," ",MID(T$3,FIND("%курс ",T$3,FIND($B138,T$3))+6,7)&amp;"
("&amp;MID(T$3,FIND("ауд.",T$3,FIND($B138,T$3))+4,FIND("№",T$3,FIND("ауд.",T$3,FIND($B138,T$3)))-(FIND("ауд.",T$3,FIND($B138,T$3))+4))&amp;")"),"")</f>
        <v xml:space="preserve"> </v>
      </c>
      <c r="E138" s="14" t="str">
        <f t="shared" ca="1" si="132"/>
        <v>П -11-1
(П-304)</v>
      </c>
      <c r="F138" s="14" t="str">
        <f t="shared" ca="1" si="132"/>
        <v xml:space="preserve"> </v>
      </c>
      <c r="G138" s="14" t="str">
        <f t="shared" ca="1" si="132"/>
        <v xml:space="preserve"> </v>
      </c>
      <c r="H138" s="14" t="str">
        <f t="shared" ca="1" si="132"/>
        <v>СА -9-2
(П-)</v>
      </c>
      <c r="I138" s="14" t="str">
        <f t="shared" ca="1" si="132"/>
        <v xml:space="preserve"> </v>
      </c>
      <c r="J138" s="14" t="str">
        <f t="shared" ca="1" si="132"/>
        <v xml:space="preserve"> </v>
      </c>
      <c r="K138" s="14" t="str">
        <f t="shared" ca="1" si="132"/>
        <v xml:space="preserve"> </v>
      </c>
      <c r="L138" s="14"/>
      <c r="M138" s="14"/>
      <c r="N138" s="17"/>
      <c r="AE138" s="20" t="str">
        <f t="shared" ca="1" si="110"/>
        <v/>
      </c>
      <c r="AF138" s="20" t="str">
        <f t="shared" ca="1" si="110"/>
        <v>Вт 16.06.20  9.40 П-304</v>
      </c>
      <c r="AG138" s="20" t="str">
        <f t="shared" ca="1" si="110"/>
        <v/>
      </c>
      <c r="AH138" s="20" t="str">
        <f t="shared" ca="1" si="110"/>
        <v/>
      </c>
      <c r="AI138" s="20" t="str">
        <f t="shared" ca="1" si="110"/>
        <v>Вт 16.06.20 13.30 П-)</v>
      </c>
      <c r="AJ138" s="20" t="str">
        <f t="shared" ca="1" si="110"/>
        <v/>
      </c>
      <c r="AK138" s="20" t="str">
        <f t="shared" ca="1" si="110"/>
        <v/>
      </c>
      <c r="AL138" s="20" t="str">
        <f t="shared" ca="1" si="110"/>
        <v/>
      </c>
      <c r="AM138" s="20" t="str">
        <f t="shared" si="110"/>
        <v/>
      </c>
      <c r="AN138" s="20" t="str">
        <f t="shared" si="89"/>
        <v/>
      </c>
      <c r="AO138" s="11" t="str">
        <f t="shared" ca="1" si="122"/>
        <v>Дамаскина</v>
      </c>
      <c r="AP138" s="10" t="str">
        <f t="shared" ca="1" si="129"/>
        <v/>
      </c>
      <c r="AQ138" s="10" t="str">
        <f t="shared" ca="1" si="129"/>
        <v>Вт 16.06.20  9.40 П-304 Дамаскина</v>
      </c>
      <c r="AR138" s="10" t="str">
        <f t="shared" ca="1" si="129"/>
        <v/>
      </c>
      <c r="AS138" s="10" t="str">
        <f t="shared" ca="1" si="129"/>
        <v/>
      </c>
      <c r="AT138" s="10" t="str">
        <f t="shared" ca="1" si="129"/>
        <v>Вт 16.06.20 13.30 П-) Дамаскина</v>
      </c>
      <c r="AU138" s="10" t="str">
        <f t="shared" ca="1" si="126"/>
        <v/>
      </c>
      <c r="AV138" s="10" t="str">
        <f t="shared" ca="1" si="126"/>
        <v/>
      </c>
      <c r="AW138" s="10" t="str">
        <f t="shared" ca="1" si="126"/>
        <v/>
      </c>
      <c r="AX138" s="10" t="str">
        <f t="shared" si="126"/>
        <v/>
      </c>
      <c r="AY138" s="10" t="str">
        <f t="shared" si="126"/>
        <v/>
      </c>
      <c r="BA138" s="12" t="str">
        <f t="shared" ca="1" si="130"/>
        <v/>
      </c>
      <c r="BB138" s="12">
        <f t="shared" ca="1" si="130"/>
        <v>138</v>
      </c>
      <c r="BC138" s="12" t="str">
        <f t="shared" ca="1" si="130"/>
        <v/>
      </c>
      <c r="BD138" s="12" t="str">
        <f t="shared" ca="1" si="130"/>
        <v/>
      </c>
      <c r="BE138" s="12">
        <f t="shared" ca="1" si="130"/>
        <v>138</v>
      </c>
      <c r="BF138" s="12" t="str">
        <f t="shared" ca="1" si="127"/>
        <v/>
      </c>
      <c r="BG138" s="12" t="str">
        <f t="shared" ca="1" si="127"/>
        <v/>
      </c>
      <c r="BH138" s="12" t="str">
        <f t="shared" ca="1" si="127"/>
        <v/>
      </c>
      <c r="BI138" s="12" t="str">
        <f t="shared" si="127"/>
        <v/>
      </c>
      <c r="BJ138" s="12" t="str">
        <f t="shared" si="127"/>
        <v/>
      </c>
    </row>
    <row r="139" spans="1:62" ht="23.25" customHeight="1">
      <c r="A139" s="1">
        <f ca="1">IF(COUNTIF($D139:$M139," ")=10,"",IF(VLOOKUP(MAX($A$1:A138),$A$1:C138,3,FALSE)=0,"",MAX($A$1:A138)+1))</f>
        <v>139</v>
      </c>
      <c r="B139" s="13" t="str">
        <f>$B136</f>
        <v>Дамаскина А.В.</v>
      </c>
      <c r="C139" s="2" t="str">
        <f ca="1">IF($B139="","",$S$4)</f>
        <v>Ср 17.06.20</v>
      </c>
      <c r="D139" s="14" t="str">
        <f t="shared" ref="D139:K139" ca="1" si="133">IF($B139&gt;"",IF(ISERROR(SEARCH($B139,T$4))," ",MID(T$4,FIND("%курс ",T$4,FIND($B139,T$4))+6,7)&amp;"
("&amp;MID(T$4,FIND("ауд.",T$4,FIND($B139,T$4))+4,FIND("№",T$4,FIND("ауд.",T$4,FIND($B139,T$4)))-(FIND("ауд.",T$4,FIND($B139,T$4))+4))&amp;")"),"")</f>
        <v>СА-11-1
(П-)</v>
      </c>
      <c r="E139" s="14" t="str">
        <f t="shared" ca="1" si="133"/>
        <v>П -11-1
(П-)</v>
      </c>
      <c r="F139" s="14" t="str">
        <f t="shared" ca="1" si="133"/>
        <v>СА -9-2
(П-)</v>
      </c>
      <c r="G139" s="14" t="str">
        <f t="shared" ca="1" si="133"/>
        <v xml:space="preserve"> </v>
      </c>
      <c r="H139" s="14" t="str">
        <f t="shared" ca="1" si="133"/>
        <v>СА -9-2
(П-)</v>
      </c>
      <c r="I139" s="14" t="str">
        <f t="shared" ca="1" si="133"/>
        <v xml:space="preserve"> </v>
      </c>
      <c r="J139" s="14" t="str">
        <f t="shared" ca="1" si="133"/>
        <v xml:space="preserve"> </v>
      </c>
      <c r="K139" s="14" t="str">
        <f t="shared" ca="1" si="133"/>
        <v xml:space="preserve"> </v>
      </c>
      <c r="L139" s="14"/>
      <c r="M139" s="14"/>
      <c r="N139" s="25"/>
      <c r="AE139" s="20" t="str">
        <f t="shared" ca="1" si="110"/>
        <v>Ср 17.06.20  8.00 П-)</v>
      </c>
      <c r="AF139" s="20" t="str">
        <f t="shared" ca="1" si="110"/>
        <v>Ср 17.06.20  9.40 П-)</v>
      </c>
      <c r="AG139" s="20" t="str">
        <f t="shared" ca="1" si="110"/>
        <v>Ср 17.06.20 11.50 П-)</v>
      </c>
      <c r="AH139" s="20" t="str">
        <f t="shared" ca="1" si="110"/>
        <v/>
      </c>
      <c r="AI139" s="20" t="str">
        <f t="shared" ca="1" si="110"/>
        <v>Ср 17.06.20 13.30 П-)</v>
      </c>
      <c r="AJ139" s="20" t="str">
        <f t="shared" ca="1" si="110"/>
        <v/>
      </c>
      <c r="AK139" s="20" t="str">
        <f t="shared" ca="1" si="110"/>
        <v/>
      </c>
      <c r="AL139" s="20" t="str">
        <f t="shared" ca="1" si="110"/>
        <v/>
      </c>
      <c r="AM139" s="20" t="str">
        <f t="shared" si="110"/>
        <v/>
      </c>
      <c r="AN139" s="20" t="str">
        <f t="shared" si="89"/>
        <v/>
      </c>
      <c r="AO139" s="11" t="str">
        <f t="shared" ca="1" si="122"/>
        <v>Дамаскина</v>
      </c>
      <c r="AP139" s="10" t="str">
        <f t="shared" ca="1" si="129"/>
        <v>Ср 17.06.20  8.00 П-) Дамаскина</v>
      </c>
      <c r="AQ139" s="10" t="str">
        <f t="shared" ca="1" si="129"/>
        <v>Ср 17.06.20  9.40 П-) Дамаскина</v>
      </c>
      <c r="AR139" s="10" t="str">
        <f t="shared" ca="1" si="129"/>
        <v>Ср 17.06.20 11.50 П-) Дамаскина</v>
      </c>
      <c r="AS139" s="10" t="str">
        <f t="shared" ca="1" si="129"/>
        <v/>
      </c>
      <c r="AT139" s="10" t="str">
        <f t="shared" ca="1" si="129"/>
        <v>Ср 17.06.20 13.30 П-) Дамаскина</v>
      </c>
      <c r="AU139" s="10" t="str">
        <f t="shared" ca="1" si="126"/>
        <v/>
      </c>
      <c r="AV139" s="10" t="str">
        <f t="shared" ca="1" si="126"/>
        <v/>
      </c>
      <c r="AW139" s="10" t="str">
        <f t="shared" ca="1" si="126"/>
        <v/>
      </c>
      <c r="AX139" s="10" t="str">
        <f t="shared" si="126"/>
        <v/>
      </c>
      <c r="AY139" s="10" t="str">
        <f t="shared" si="126"/>
        <v/>
      </c>
      <c r="BA139" s="12">
        <f t="shared" ca="1" si="130"/>
        <v>139</v>
      </c>
      <c r="BB139" s="12">
        <f t="shared" ca="1" si="130"/>
        <v>139</v>
      </c>
      <c r="BC139" s="12">
        <f t="shared" ca="1" si="130"/>
        <v>139</v>
      </c>
      <c r="BD139" s="12" t="str">
        <f t="shared" ca="1" si="130"/>
        <v/>
      </c>
      <c r="BE139" s="12">
        <f t="shared" ca="1" si="130"/>
        <v>139</v>
      </c>
      <c r="BF139" s="12" t="str">
        <f t="shared" ca="1" si="127"/>
        <v/>
      </c>
      <c r="BG139" s="12" t="str">
        <f t="shared" ca="1" si="127"/>
        <v/>
      </c>
      <c r="BH139" s="12" t="str">
        <f t="shared" ca="1" si="127"/>
        <v/>
      </c>
      <c r="BI139" s="12" t="str">
        <f t="shared" si="127"/>
        <v/>
      </c>
      <c r="BJ139" s="12" t="str">
        <f t="shared" si="127"/>
        <v/>
      </c>
    </row>
    <row r="140" spans="1:62" ht="23.25" customHeight="1">
      <c r="A140" s="1">
        <f ca="1">IF(COUNTIF($D140:$M140," ")=10,"",IF(VLOOKUP(MAX($A$1:A139),$A$1:C139,3,FALSE)=0,"",MAX($A$1:A139)+1))</f>
        <v>140</v>
      </c>
      <c r="B140" s="13" t="str">
        <f>$B136</f>
        <v>Дамаскина А.В.</v>
      </c>
      <c r="C140" s="2" t="str">
        <f ca="1">IF($B140="","",$S$5)</f>
        <v>Чт 18.06.20</v>
      </c>
      <c r="D140" s="23" t="str">
        <f t="shared" ref="D140:K140" ca="1" si="134">IF($B140&gt;"",IF(ISERROR(SEARCH($B140,T$5))," ",MID(T$5,FIND("%курс ",T$5,FIND($B140,T$5))+6,7)&amp;"
("&amp;MID(T$5,FIND("ауд.",T$5,FIND($B140,T$5))+4,FIND("№",T$5,FIND("ауд.",T$5,FIND($B140,T$5)))-(FIND("ауд.",T$5,FIND($B140,T$5))+4))&amp;")"),"")</f>
        <v>П -11-1
(П-)</v>
      </c>
      <c r="E140" s="23" t="str">
        <f t="shared" ca="1" si="134"/>
        <v>П -11-1
(П-)</v>
      </c>
      <c r="F140" s="23" t="str">
        <f t="shared" ca="1" si="134"/>
        <v>П -11-1
(П-)</v>
      </c>
      <c r="G140" s="23" t="str">
        <f t="shared" ca="1" si="134"/>
        <v xml:space="preserve"> </v>
      </c>
      <c r="H140" s="23" t="str">
        <f t="shared" ca="1" si="134"/>
        <v xml:space="preserve"> </v>
      </c>
      <c r="I140" s="23" t="str">
        <f t="shared" ca="1" si="134"/>
        <v xml:space="preserve"> </v>
      </c>
      <c r="J140" s="23" t="str">
        <f t="shared" ca="1" si="134"/>
        <v xml:space="preserve"> </v>
      </c>
      <c r="K140" s="23" t="str">
        <f t="shared" ca="1" si="134"/>
        <v xml:space="preserve"> </v>
      </c>
      <c r="L140" s="23"/>
      <c r="M140" s="23"/>
      <c r="N140" s="25"/>
      <c r="AE140" s="20" t="str">
        <f t="shared" ca="1" si="110"/>
        <v>Чт 18.06.20  8.00 П-)</v>
      </c>
      <c r="AF140" s="20" t="str">
        <f t="shared" ca="1" si="110"/>
        <v>Чт 18.06.20  9.40 П-)</v>
      </c>
      <c r="AG140" s="20" t="str">
        <f t="shared" ca="1" si="110"/>
        <v>Чт 18.06.20 11.50 П-)</v>
      </c>
      <c r="AH140" s="20" t="str">
        <f t="shared" ca="1" si="110"/>
        <v/>
      </c>
      <c r="AI140" s="20" t="str">
        <f t="shared" ca="1" si="110"/>
        <v/>
      </c>
      <c r="AJ140" s="20" t="str">
        <f t="shared" ca="1" si="110"/>
        <v/>
      </c>
      <c r="AK140" s="20" t="str">
        <f t="shared" ca="1" si="110"/>
        <v/>
      </c>
      <c r="AL140" s="20" t="str">
        <f t="shared" ca="1" si="110"/>
        <v/>
      </c>
      <c r="AM140" s="20" t="str">
        <f t="shared" si="110"/>
        <v/>
      </c>
      <c r="AN140" s="20" t="str">
        <f t="shared" si="89"/>
        <v/>
      </c>
      <c r="AO140" s="11" t="str">
        <f t="shared" ca="1" si="122"/>
        <v>Дамаскина</v>
      </c>
      <c r="AP140" s="10" t="str">
        <f t="shared" ca="1" si="129"/>
        <v>Чт 18.06.20  8.00 П-) Дамаскина</v>
      </c>
      <c r="AQ140" s="10" t="str">
        <f t="shared" ca="1" si="129"/>
        <v>Чт 18.06.20  9.40 П-) Дамаскина</v>
      </c>
      <c r="AR140" s="10" t="str">
        <f t="shared" ca="1" si="129"/>
        <v>Чт 18.06.20 11.50 П-) Дамаскина</v>
      </c>
      <c r="AS140" s="10" t="str">
        <f t="shared" ca="1" si="129"/>
        <v/>
      </c>
      <c r="AT140" s="10" t="str">
        <f t="shared" ca="1" si="129"/>
        <v/>
      </c>
      <c r="AU140" s="10" t="str">
        <f t="shared" ca="1" si="126"/>
        <v/>
      </c>
      <c r="AV140" s="10" t="str">
        <f t="shared" ca="1" si="126"/>
        <v/>
      </c>
      <c r="AW140" s="10" t="str">
        <f t="shared" ca="1" si="126"/>
        <v/>
      </c>
      <c r="AX140" s="10" t="str">
        <f t="shared" si="126"/>
        <v/>
      </c>
      <c r="AY140" s="10" t="str">
        <f t="shared" si="126"/>
        <v/>
      </c>
      <c r="BA140" s="12">
        <f t="shared" ca="1" si="130"/>
        <v>140</v>
      </c>
      <c r="BB140" s="12">
        <f t="shared" ca="1" si="130"/>
        <v>140</v>
      </c>
      <c r="BC140" s="12">
        <f t="shared" ca="1" si="130"/>
        <v>140</v>
      </c>
      <c r="BD140" s="12" t="str">
        <f t="shared" ca="1" si="130"/>
        <v/>
      </c>
      <c r="BE140" s="12" t="str">
        <f t="shared" ca="1" si="130"/>
        <v/>
      </c>
      <c r="BF140" s="12" t="str">
        <f t="shared" ca="1" si="127"/>
        <v/>
      </c>
      <c r="BG140" s="12" t="str">
        <f t="shared" ca="1" si="127"/>
        <v/>
      </c>
      <c r="BH140" s="12" t="str">
        <f t="shared" ca="1" si="127"/>
        <v/>
      </c>
      <c r="BI140" s="12" t="str">
        <f t="shared" si="127"/>
        <v/>
      </c>
      <c r="BJ140" s="12" t="str">
        <f t="shared" si="127"/>
        <v/>
      </c>
    </row>
    <row r="141" spans="1:62" ht="23.25" customHeight="1">
      <c r="A141" s="1">
        <f ca="1">IF(COUNTIF($D141:$M141," ")=10,"",IF(VLOOKUP(MAX($A$1:A140),$A$1:C140,3,FALSE)=0,"",MAX($A$1:A140)+1))</f>
        <v>141</v>
      </c>
      <c r="B141" s="13" t="str">
        <f>$B136</f>
        <v>Дамаскина А.В.</v>
      </c>
      <c r="C141" s="2" t="str">
        <f ca="1">IF($B141="","",$S$6)</f>
        <v>Пт 19.06.20</v>
      </c>
      <c r="D141" s="23" t="str">
        <f t="shared" ref="D141:K141" ca="1" si="135">IF($B141&gt;"",IF(ISERROR(SEARCH($B141,T$6))," ",MID(T$6,FIND("%курс ",T$6,FIND($B141,T$6))+6,7)&amp;"
("&amp;MID(T$6,FIND("ауд.",T$6,FIND($B141,T$6))+4,FIND("№",T$6,FIND("ауд.",T$6,FIND($B141,T$6)))-(FIND("ауд.",T$6,FIND($B141,T$6))+4))&amp;")"),"")</f>
        <v xml:space="preserve"> </v>
      </c>
      <c r="E141" s="23" t="str">
        <f t="shared" ca="1" si="135"/>
        <v xml:space="preserve"> </v>
      </c>
      <c r="F141" s="23" t="str">
        <f t="shared" ca="1" si="135"/>
        <v>П -11-1
(П-304)</v>
      </c>
      <c r="G141" s="23" t="str">
        <f t="shared" ca="1" si="135"/>
        <v xml:space="preserve"> </v>
      </c>
      <c r="H141" s="23" t="str">
        <f t="shared" ca="1" si="135"/>
        <v>СА -9-2
(П-)</v>
      </c>
      <c r="I141" s="23" t="str">
        <f t="shared" ca="1" si="135"/>
        <v xml:space="preserve"> </v>
      </c>
      <c r="J141" s="23" t="str">
        <f t="shared" ca="1" si="135"/>
        <v xml:space="preserve"> </v>
      </c>
      <c r="K141" s="23" t="str">
        <f t="shared" ca="1" si="135"/>
        <v xml:space="preserve"> </v>
      </c>
      <c r="L141" s="23"/>
      <c r="M141" s="23"/>
      <c r="N141" s="25"/>
      <c r="AE141" s="20" t="str">
        <f t="shared" ca="1" si="110"/>
        <v/>
      </c>
      <c r="AF141" s="20" t="str">
        <f t="shared" ca="1" si="110"/>
        <v/>
      </c>
      <c r="AG141" s="20" t="str">
        <f t="shared" ca="1" si="110"/>
        <v>Пт 19.06.20 11.50 П-304</v>
      </c>
      <c r="AH141" s="20" t="str">
        <f t="shared" ca="1" si="110"/>
        <v/>
      </c>
      <c r="AI141" s="20" t="str">
        <f t="shared" ca="1" si="110"/>
        <v>Пт 19.06.20 13.30 П-)</v>
      </c>
      <c r="AJ141" s="20" t="str">
        <f t="shared" ca="1" si="110"/>
        <v/>
      </c>
      <c r="AK141" s="20" t="str">
        <f t="shared" ca="1" si="110"/>
        <v/>
      </c>
      <c r="AL141" s="20" t="str">
        <f t="shared" ca="1" si="110"/>
        <v/>
      </c>
      <c r="AM141" s="20" t="str">
        <f t="shared" si="110"/>
        <v/>
      </c>
      <c r="AN141" s="20" t="str">
        <f t="shared" si="89"/>
        <v/>
      </c>
      <c r="AO141" s="11" t="str">
        <f t="shared" ca="1" si="122"/>
        <v>Дамаскина</v>
      </c>
      <c r="AP141" s="10" t="str">
        <f t="shared" ca="1" si="129"/>
        <v/>
      </c>
      <c r="AQ141" s="10" t="str">
        <f t="shared" ca="1" si="129"/>
        <v/>
      </c>
      <c r="AR141" s="10" t="str">
        <f t="shared" ca="1" si="129"/>
        <v>Пт 19.06.20 11.50 П-304 Дамаскина</v>
      </c>
      <c r="AS141" s="10" t="str">
        <f t="shared" ca="1" si="129"/>
        <v/>
      </c>
      <c r="AT141" s="10" t="str">
        <f t="shared" ca="1" si="129"/>
        <v>Пт 19.06.20 13.30 П-) Дамаскина</v>
      </c>
      <c r="AU141" s="10" t="str">
        <f t="shared" ca="1" si="126"/>
        <v/>
      </c>
      <c r="AV141" s="10" t="str">
        <f t="shared" ca="1" si="126"/>
        <v/>
      </c>
      <c r="AW141" s="10" t="str">
        <f t="shared" ca="1" si="126"/>
        <v/>
      </c>
      <c r="AX141" s="10" t="str">
        <f t="shared" si="126"/>
        <v/>
      </c>
      <c r="AY141" s="10" t="str">
        <f t="shared" si="126"/>
        <v/>
      </c>
      <c r="BA141" s="12" t="str">
        <f t="shared" ca="1" si="130"/>
        <v/>
      </c>
      <c r="BB141" s="12" t="str">
        <f t="shared" ca="1" si="130"/>
        <v/>
      </c>
      <c r="BC141" s="12">
        <f t="shared" ca="1" si="130"/>
        <v>141</v>
      </c>
      <c r="BD141" s="12" t="str">
        <f t="shared" ca="1" si="130"/>
        <v/>
      </c>
      <c r="BE141" s="12">
        <f t="shared" ca="1" si="130"/>
        <v>141</v>
      </c>
      <c r="BF141" s="12" t="str">
        <f t="shared" ca="1" si="127"/>
        <v/>
      </c>
      <c r="BG141" s="12" t="str">
        <f t="shared" ca="1" si="127"/>
        <v/>
      </c>
      <c r="BH141" s="12" t="str">
        <f t="shared" ca="1" si="127"/>
        <v/>
      </c>
      <c r="BI141" s="12" t="str">
        <f t="shared" si="127"/>
        <v/>
      </c>
      <c r="BJ141" s="12" t="str">
        <f t="shared" si="127"/>
        <v/>
      </c>
    </row>
    <row r="142" spans="1:62" ht="23.25" customHeight="1">
      <c r="A142" s="1">
        <f ca="1">IF(COUNTIF($D142:$M142," ")=10,"",IF(VLOOKUP(MAX($A$1:A141),$A$1:C141,3,FALSE)=0,"",MAX($A$1:A141)+1))</f>
        <v>142</v>
      </c>
      <c r="B142" s="13" t="str">
        <f>$B136</f>
        <v>Дамаскина А.В.</v>
      </c>
      <c r="C142" s="2" t="str">
        <f ca="1">IF($B142="","",$S$7)</f>
        <v>Сб 20.06.20</v>
      </c>
      <c r="D142" s="23" t="str">
        <f t="shared" ref="D142:K142" ca="1" si="136">IF($B142&gt;"",IF(ISERROR(SEARCH($B142,T$7))," ",MID(T$7,FIND("%курс ",T$7,FIND($B142,T$7))+6,7)&amp;"
("&amp;MID(T$7,FIND("ауд.",T$7,FIND($B142,T$7))+4,FIND("№",T$7,FIND("ауд.",T$7,FIND($B142,T$7)))-(FIND("ауд.",T$7,FIND($B142,T$7))+4))&amp;")"),"")</f>
        <v xml:space="preserve"> </v>
      </c>
      <c r="E142" s="23" t="str">
        <f t="shared" ca="1" si="136"/>
        <v xml:space="preserve"> </v>
      </c>
      <c r="F142" s="23" t="str">
        <f t="shared" ca="1" si="136"/>
        <v xml:space="preserve"> </v>
      </c>
      <c r="G142" s="23" t="str">
        <f t="shared" ca="1" si="136"/>
        <v xml:space="preserve"> </v>
      </c>
      <c r="H142" s="23" t="str">
        <f t="shared" ca="1" si="136"/>
        <v xml:space="preserve"> </v>
      </c>
      <c r="I142" s="23" t="str">
        <f t="shared" ca="1" si="136"/>
        <v xml:space="preserve"> </v>
      </c>
      <c r="J142" s="23" t="str">
        <f t="shared" ca="1" si="136"/>
        <v xml:space="preserve"> </v>
      </c>
      <c r="K142" s="23" t="str">
        <f t="shared" ca="1" si="136"/>
        <v xml:space="preserve"> </v>
      </c>
      <c r="L142" s="23"/>
      <c r="M142" s="23"/>
      <c r="N142" s="25"/>
      <c r="AE142" s="20" t="str">
        <f t="shared" ca="1" si="110"/>
        <v/>
      </c>
      <c r="AF142" s="20" t="str">
        <f t="shared" ca="1" si="110"/>
        <v/>
      </c>
      <c r="AG142" s="20" t="str">
        <f t="shared" ca="1" si="110"/>
        <v/>
      </c>
      <c r="AH142" s="20" t="str">
        <f t="shared" ca="1" si="110"/>
        <v/>
      </c>
      <c r="AI142" s="20" t="str">
        <f t="shared" ca="1" si="110"/>
        <v/>
      </c>
      <c r="AJ142" s="20" t="str">
        <f t="shared" ca="1" si="110"/>
        <v/>
      </c>
      <c r="AK142" s="20" t="str">
        <f t="shared" ca="1" si="110"/>
        <v/>
      </c>
      <c r="AL142" s="20" t="str">
        <f t="shared" ca="1" si="110"/>
        <v/>
      </c>
      <c r="AM142" s="20" t="str">
        <f t="shared" si="110"/>
        <v/>
      </c>
      <c r="AN142" s="20" t="str">
        <f t="shared" si="89"/>
        <v/>
      </c>
      <c r="AO142" s="11" t="str">
        <f t="shared" ca="1" si="122"/>
        <v/>
      </c>
      <c r="AP142" s="10" t="str">
        <f t="shared" ca="1" si="129"/>
        <v/>
      </c>
      <c r="AQ142" s="10" t="str">
        <f t="shared" ca="1" si="129"/>
        <v/>
      </c>
      <c r="AR142" s="10" t="str">
        <f t="shared" ca="1" si="129"/>
        <v/>
      </c>
      <c r="AS142" s="10" t="str">
        <f t="shared" ca="1" si="129"/>
        <v/>
      </c>
      <c r="AT142" s="10" t="str">
        <f t="shared" ca="1" si="129"/>
        <v/>
      </c>
      <c r="AU142" s="10" t="str">
        <f t="shared" ca="1" si="126"/>
        <v/>
      </c>
      <c r="AV142" s="10" t="str">
        <f t="shared" ca="1" si="126"/>
        <v/>
      </c>
      <c r="AW142" s="10" t="str">
        <f t="shared" ca="1" si="126"/>
        <v/>
      </c>
      <c r="AX142" s="10" t="str">
        <f t="shared" si="126"/>
        <v/>
      </c>
      <c r="AY142" s="10" t="str">
        <f t="shared" si="126"/>
        <v/>
      </c>
      <c r="BA142" s="12" t="str">
        <f t="shared" ca="1" si="130"/>
        <v/>
      </c>
      <c r="BB142" s="12" t="str">
        <f t="shared" ca="1" si="130"/>
        <v/>
      </c>
      <c r="BC142" s="12" t="str">
        <f t="shared" ca="1" si="130"/>
        <v/>
      </c>
      <c r="BD142" s="12" t="str">
        <f t="shared" ca="1" si="130"/>
        <v/>
      </c>
      <c r="BE142" s="12" t="str">
        <f t="shared" ca="1" si="130"/>
        <v/>
      </c>
      <c r="BF142" s="12" t="str">
        <f t="shared" ca="1" si="127"/>
        <v/>
      </c>
      <c r="BG142" s="12" t="str">
        <f t="shared" ca="1" si="127"/>
        <v/>
      </c>
      <c r="BH142" s="12" t="str">
        <f t="shared" ca="1" si="127"/>
        <v/>
      </c>
      <c r="BI142" s="12" t="str">
        <f t="shared" si="127"/>
        <v/>
      </c>
      <c r="BJ142" s="12" t="str">
        <f t="shared" si="127"/>
        <v/>
      </c>
    </row>
    <row r="143" spans="1:62" ht="23.25" customHeight="1">
      <c r="A143" s="1">
        <f ca="1">IF(COUNTIF($D143:$M143," ")=10,"",IF(VLOOKUP(MAX($A$1:A142),$A$1:C142,3,FALSE)=0,"",MAX($A$1:A142)+1))</f>
        <v>143</v>
      </c>
      <c r="B143" s="13" t="str">
        <f>$B136</f>
        <v>Дамаскина А.В.</v>
      </c>
      <c r="C143" s="2" t="str">
        <f ca="1">IF($B143="","",$S$8)</f>
        <v>Вс 21.06.20</v>
      </c>
      <c r="D143" s="23" t="str">
        <f t="shared" ref="D143:K143" ca="1" si="137">IF($B143&gt;"",IF(ISERROR(SEARCH($B143,T$8))," ",MID(T$8,FIND("%курс ",T$8,FIND($B143,T$8))+6,7)&amp;"
("&amp;MID(T$8,FIND("ауд.",T$8,FIND($B143,T$8))+4,FIND("№",T$8,FIND("ауд.",T$8,FIND($B143,T$8)))-(FIND("ауд.",T$8,FIND($B143,T$8))+4))&amp;")"),"")</f>
        <v xml:space="preserve"> </v>
      </c>
      <c r="E143" s="23" t="str">
        <f t="shared" ca="1" si="137"/>
        <v xml:space="preserve"> </v>
      </c>
      <c r="F143" s="23" t="str">
        <f t="shared" ca="1" si="137"/>
        <v xml:space="preserve"> </v>
      </c>
      <c r="G143" s="23" t="str">
        <f t="shared" ca="1" si="137"/>
        <v xml:space="preserve"> </v>
      </c>
      <c r="H143" s="23" t="str">
        <f t="shared" ca="1" si="137"/>
        <v xml:space="preserve"> </v>
      </c>
      <c r="I143" s="23" t="str">
        <f t="shared" ca="1" si="137"/>
        <v xml:space="preserve"> </v>
      </c>
      <c r="J143" s="23" t="str">
        <f t="shared" ca="1" si="137"/>
        <v xml:space="preserve"> </v>
      </c>
      <c r="K143" s="23" t="str">
        <f t="shared" ca="1" si="137"/>
        <v xml:space="preserve"> </v>
      </c>
      <c r="L143" s="23"/>
      <c r="M143" s="23"/>
      <c r="N143" s="25"/>
      <c r="AE143" s="20" t="str">
        <f t="shared" ca="1" si="110"/>
        <v/>
      </c>
      <c r="AF143" s="20" t="str">
        <f t="shared" ca="1" si="110"/>
        <v/>
      </c>
      <c r="AG143" s="20" t="str">
        <f t="shared" ca="1" si="110"/>
        <v/>
      </c>
      <c r="AH143" s="20" t="str">
        <f t="shared" ca="1" si="110"/>
        <v/>
      </c>
      <c r="AI143" s="20" t="str">
        <f t="shared" ca="1" si="110"/>
        <v/>
      </c>
      <c r="AJ143" s="20" t="str">
        <f t="shared" ca="1" si="110"/>
        <v/>
      </c>
      <c r="AK143" s="20" t="str">
        <f t="shared" ca="1" si="110"/>
        <v/>
      </c>
      <c r="AL143" s="20" t="str">
        <f t="shared" ca="1" si="110"/>
        <v/>
      </c>
      <c r="AM143" s="20" t="str">
        <f t="shared" si="110"/>
        <v/>
      </c>
      <c r="AN143" s="20" t="str">
        <f t="shared" si="89"/>
        <v/>
      </c>
      <c r="AO143" s="11" t="str">
        <f t="shared" ca="1" si="122"/>
        <v/>
      </c>
      <c r="AP143" s="10" t="str">
        <f t="shared" ca="1" si="129"/>
        <v/>
      </c>
      <c r="AQ143" s="10" t="str">
        <f t="shared" ca="1" si="129"/>
        <v/>
      </c>
      <c r="AR143" s="10" t="str">
        <f t="shared" ca="1" si="129"/>
        <v/>
      </c>
      <c r="AS143" s="10" t="str">
        <f t="shared" ca="1" si="129"/>
        <v/>
      </c>
      <c r="AT143" s="10" t="str">
        <f t="shared" ca="1" si="129"/>
        <v/>
      </c>
      <c r="AU143" s="10" t="str">
        <f t="shared" ca="1" si="126"/>
        <v/>
      </c>
      <c r="AV143" s="10" t="str">
        <f t="shared" ca="1" si="126"/>
        <v/>
      </c>
      <c r="AW143" s="10" t="str">
        <f t="shared" ca="1" si="126"/>
        <v/>
      </c>
      <c r="AX143" s="10" t="str">
        <f t="shared" si="126"/>
        <v/>
      </c>
      <c r="AY143" s="10" t="str">
        <f t="shared" si="126"/>
        <v/>
      </c>
      <c r="BA143" s="12" t="str">
        <f t="shared" ca="1" si="130"/>
        <v/>
      </c>
      <c r="BB143" s="12" t="str">
        <f t="shared" ca="1" si="130"/>
        <v/>
      </c>
      <c r="BC143" s="12" t="str">
        <f t="shared" ca="1" si="130"/>
        <v/>
      </c>
      <c r="BD143" s="12" t="str">
        <f t="shared" ca="1" si="130"/>
        <v/>
      </c>
      <c r="BE143" s="12" t="str">
        <f t="shared" ca="1" si="130"/>
        <v/>
      </c>
      <c r="BF143" s="12" t="str">
        <f t="shared" ca="1" si="127"/>
        <v/>
      </c>
      <c r="BG143" s="12" t="str">
        <f t="shared" ca="1" si="127"/>
        <v/>
      </c>
      <c r="BH143" s="12" t="str">
        <f t="shared" ca="1" si="127"/>
        <v/>
      </c>
      <c r="BI143" s="12" t="str">
        <f t="shared" si="127"/>
        <v/>
      </c>
      <c r="BJ143" s="12" t="str">
        <f t="shared" si="127"/>
        <v/>
      </c>
    </row>
    <row r="144" spans="1:62" ht="23.25" customHeight="1">
      <c r="A144" s="1">
        <f ca="1">IF(COUNTIF($D144:$M144," ")=10,"",IF(VLOOKUP(MAX($A$1:A143),$A$1:C143,3,FALSE)=0,"",MAX($A$1:A143)+1))</f>
        <v>144</v>
      </c>
      <c r="C144" s="2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5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11" t="str">
        <f t="shared" si="122"/>
        <v/>
      </c>
      <c r="AP144" s="10" t="str">
        <f t="shared" si="129"/>
        <v/>
      </c>
      <c r="AQ144" s="10" t="str">
        <f t="shared" si="129"/>
        <v/>
      </c>
      <c r="AR144" s="10" t="str">
        <f t="shared" si="129"/>
        <v/>
      </c>
      <c r="AS144" s="10" t="str">
        <f t="shared" si="129"/>
        <v/>
      </c>
      <c r="AT144" s="10" t="str">
        <f t="shared" si="129"/>
        <v/>
      </c>
      <c r="AU144" s="10" t="str">
        <f t="shared" si="126"/>
        <v/>
      </c>
      <c r="AV144" s="10" t="str">
        <f t="shared" si="126"/>
        <v/>
      </c>
      <c r="AW144" s="10" t="str">
        <f t="shared" si="126"/>
        <v/>
      </c>
      <c r="AX144" s="10" t="str">
        <f t="shared" si="126"/>
        <v/>
      </c>
      <c r="AY144" s="10" t="str">
        <f t="shared" si="126"/>
        <v/>
      </c>
      <c r="BA144" s="12" t="str">
        <f t="shared" si="130"/>
        <v/>
      </c>
      <c r="BB144" s="12" t="str">
        <f t="shared" si="130"/>
        <v/>
      </c>
      <c r="BC144" s="12" t="str">
        <f t="shared" si="130"/>
        <v/>
      </c>
      <c r="BD144" s="12" t="str">
        <f t="shared" si="130"/>
        <v/>
      </c>
      <c r="BE144" s="12" t="str">
        <f t="shared" si="130"/>
        <v/>
      </c>
      <c r="BF144" s="12" t="str">
        <f t="shared" si="127"/>
        <v/>
      </c>
      <c r="BG144" s="12" t="str">
        <f t="shared" si="127"/>
        <v/>
      </c>
      <c r="BH144" s="12" t="str">
        <f t="shared" si="127"/>
        <v/>
      </c>
      <c r="BI144" s="12" t="str">
        <f t="shared" si="127"/>
        <v/>
      </c>
      <c r="BJ144" s="12" t="str">
        <f t="shared" si="127"/>
        <v/>
      </c>
    </row>
    <row r="145" spans="1:62" ht="23.25" customHeight="1">
      <c r="A145" s="1">
        <f ca="1">IF(COUNTIF($D146:$M152," ")=70,"",MAX($A$1:A144)+1)</f>
        <v>145</v>
      </c>
      <c r="B145" s="2" t="str">
        <f>IF($C145="","",$C145)</f>
        <v>Демьяненко И.И.</v>
      </c>
      <c r="C145" s="3" t="str">
        <f>IF(ISERROR(VLOOKUP((ROW()-1)/9+1,'[1]Преподавательский состав'!$A$2:$B$180,2,FALSE)),"",VLOOKUP((ROW()-1)/9+1,'[1]Преподавательский состав'!$A$2:$B$180,2,FALSE))</f>
        <v>Демьяненко И.И.</v>
      </c>
      <c r="D145" s="3" t="str">
        <f>IF($C145="","",T(" 8.00"))</f>
        <v xml:space="preserve"> 8.00</v>
      </c>
      <c r="E145" s="3" t="str">
        <f>IF($C145="","",T(" 9.40"))</f>
        <v xml:space="preserve"> 9.40</v>
      </c>
      <c r="F145" s="3" t="str">
        <f>IF($C145="","",T("11.50"))</f>
        <v>11.50</v>
      </c>
      <c r="G145" s="4" t="str">
        <f>IF($C145="","",T(""))</f>
        <v/>
      </c>
      <c r="H145" s="4" t="str">
        <f>IF($C145="","",T("13.30"))</f>
        <v>13.30</v>
      </c>
      <c r="I145" s="4" t="str">
        <f>IF($C145="","",T("15.10"))</f>
        <v>15.10</v>
      </c>
      <c r="J145" s="3" t="str">
        <f>IF($C145="","",T("17.00"))</f>
        <v>17.00</v>
      </c>
      <c r="K145" s="3" t="str">
        <f>IF($C145="","",T("18.40"))</f>
        <v>18.40</v>
      </c>
      <c r="L145" s="3"/>
      <c r="M145" s="3"/>
      <c r="N145" s="25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11" t="str">
        <f t="shared" si="122"/>
        <v/>
      </c>
      <c r="AP145" s="10" t="str">
        <f t="shared" si="129"/>
        <v/>
      </c>
      <c r="AQ145" s="10" t="str">
        <f t="shared" si="129"/>
        <v/>
      </c>
      <c r="AR145" s="10" t="str">
        <f t="shared" si="129"/>
        <v/>
      </c>
      <c r="AS145" s="10" t="str">
        <f t="shared" si="129"/>
        <v/>
      </c>
      <c r="AT145" s="10" t="str">
        <f t="shared" si="129"/>
        <v/>
      </c>
      <c r="AU145" s="10" t="str">
        <f t="shared" si="126"/>
        <v/>
      </c>
      <c r="AV145" s="10" t="str">
        <f t="shared" si="126"/>
        <v/>
      </c>
      <c r="AW145" s="10" t="str">
        <f t="shared" si="126"/>
        <v/>
      </c>
      <c r="AX145" s="10" t="str">
        <f t="shared" si="126"/>
        <v/>
      </c>
      <c r="AY145" s="10" t="str">
        <f t="shared" si="126"/>
        <v/>
      </c>
      <c r="BA145" s="12" t="str">
        <f t="shared" si="130"/>
        <v/>
      </c>
      <c r="BB145" s="12" t="str">
        <f t="shared" si="130"/>
        <v/>
      </c>
      <c r="BC145" s="12" t="str">
        <f t="shared" si="130"/>
        <v/>
      </c>
      <c r="BD145" s="12" t="str">
        <f t="shared" si="130"/>
        <v/>
      </c>
      <c r="BE145" s="12" t="str">
        <f t="shared" si="130"/>
        <v/>
      </c>
      <c r="BF145" s="12" t="str">
        <f t="shared" si="127"/>
        <v/>
      </c>
      <c r="BG145" s="12" t="str">
        <f t="shared" si="127"/>
        <v/>
      </c>
      <c r="BH145" s="12" t="str">
        <f t="shared" si="127"/>
        <v/>
      </c>
      <c r="BI145" s="12" t="str">
        <f t="shared" si="127"/>
        <v/>
      </c>
      <c r="BJ145" s="12" t="str">
        <f t="shared" si="127"/>
        <v/>
      </c>
    </row>
    <row r="146" spans="1:62" ht="23.25" customHeight="1">
      <c r="A146" s="1">
        <f ca="1">IF(COUNTIF($D146:$M146," ")=10,"",IF(VLOOKUP(MAX($A$1:A145),$A$1:C145,3,FALSE)=0,"",MAX($A$1:A145)+1))</f>
        <v>146</v>
      </c>
      <c r="B146" s="13" t="str">
        <f>$B145</f>
        <v>Демьяненко И.И.</v>
      </c>
      <c r="C146" s="2" t="str">
        <f ca="1">IF($B146="","",$S$2)</f>
        <v>Пн 15.06.20</v>
      </c>
      <c r="D146" s="14" t="str">
        <f t="shared" ref="D146:K146" ca="1" si="138">IF($B146&gt;"",IF(ISERROR(SEARCH($B146,T$2))," ",MID(T$2,FIND("%курс ",T$2,FIND($B146,T$2))+6,7)&amp;"
("&amp;MID(T$2,FIND("ауд.",T$2,FIND($B146,T$2))+4,FIND("№",T$2,FIND("ауд.",T$2,FIND($B146,T$2)))-(FIND("ауд.",T$2,FIND($B146,T$2))+4))&amp;")"),"")</f>
        <v>П -11-1
(П-)</v>
      </c>
      <c r="E146" s="14" t="str">
        <f t="shared" ca="1" si="138"/>
        <v xml:space="preserve"> </v>
      </c>
      <c r="F146" s="14" t="str">
        <f t="shared" ca="1" si="138"/>
        <v>П -11-1
(П-)</v>
      </c>
      <c r="G146" s="14" t="str">
        <f t="shared" ca="1" si="138"/>
        <v xml:space="preserve"> </v>
      </c>
      <c r="H146" s="14" t="str">
        <f t="shared" ca="1" si="138"/>
        <v xml:space="preserve"> </v>
      </c>
      <c r="I146" s="14" t="str">
        <f t="shared" ca="1" si="138"/>
        <v>П -9 -2
(П-)</v>
      </c>
      <c r="J146" s="14" t="str">
        <f t="shared" ca="1" si="138"/>
        <v>П -9 -2
(П-)</v>
      </c>
      <c r="K146" s="14" t="str">
        <f t="shared" ca="1" si="138"/>
        <v xml:space="preserve"> </v>
      </c>
      <c r="L146" s="14"/>
      <c r="M146" s="14"/>
      <c r="N146" s="17"/>
      <c r="AE146" s="20" t="str">
        <f t="shared" ca="1" si="110"/>
        <v>Пн 15.06.20  8.00 П-)</v>
      </c>
      <c r="AF146" s="20" t="str">
        <f t="shared" ca="1" si="110"/>
        <v/>
      </c>
      <c r="AG146" s="20" t="str">
        <f t="shared" ca="1" si="110"/>
        <v>Пн 15.06.20 11.50 П-)</v>
      </c>
      <c r="AH146" s="20" t="str">
        <f t="shared" ca="1" si="110"/>
        <v/>
      </c>
      <c r="AI146" s="20" t="str">
        <f t="shared" ca="1" si="110"/>
        <v/>
      </c>
      <c r="AJ146" s="20" t="str">
        <f t="shared" ca="1" si="110"/>
        <v>Пн 15.06.20 15.10 П-)</v>
      </c>
      <c r="AK146" s="20" t="str">
        <f t="shared" ca="1" si="110"/>
        <v>Пн 15.06.20 17.00 П-)</v>
      </c>
      <c r="AL146" s="20" t="str">
        <f t="shared" ca="1" si="110"/>
        <v/>
      </c>
      <c r="AM146" s="20" t="str">
        <f t="shared" si="110"/>
        <v/>
      </c>
      <c r="AN146" s="20" t="str">
        <f t="shared" si="89"/>
        <v/>
      </c>
      <c r="AO146" s="11" t="str">
        <f t="shared" ca="1" si="122"/>
        <v>Демьяненко</v>
      </c>
      <c r="AP146" s="10" t="str">
        <f t="shared" ca="1" si="129"/>
        <v>Пн 15.06.20  8.00 П-) Демьяненко</v>
      </c>
      <c r="AQ146" s="10" t="str">
        <f t="shared" ca="1" si="129"/>
        <v/>
      </c>
      <c r="AR146" s="10" t="str">
        <f t="shared" ca="1" si="129"/>
        <v>Пн 15.06.20 11.50 П-) Демьяненко</v>
      </c>
      <c r="AS146" s="10" t="str">
        <f t="shared" ca="1" si="129"/>
        <v/>
      </c>
      <c r="AT146" s="10" t="str">
        <f t="shared" ca="1" si="129"/>
        <v/>
      </c>
      <c r="AU146" s="10" t="str">
        <f t="shared" ca="1" si="126"/>
        <v>Пн 15.06.20 15.10 П-) Демьяненко</v>
      </c>
      <c r="AV146" s="10" t="str">
        <f t="shared" ca="1" si="126"/>
        <v>Пн 15.06.20 17.00 П-) Демьяненко</v>
      </c>
      <c r="AW146" s="10" t="str">
        <f t="shared" ca="1" si="126"/>
        <v/>
      </c>
      <c r="AX146" s="10" t="str">
        <f t="shared" si="126"/>
        <v/>
      </c>
      <c r="AY146" s="10" t="str">
        <f t="shared" si="126"/>
        <v/>
      </c>
      <c r="BA146" s="12">
        <f t="shared" ca="1" si="130"/>
        <v>146</v>
      </c>
      <c r="BB146" s="12" t="str">
        <f t="shared" ca="1" si="130"/>
        <v/>
      </c>
      <c r="BC146" s="12">
        <f t="shared" ca="1" si="130"/>
        <v>146</v>
      </c>
      <c r="BD146" s="12" t="str">
        <f t="shared" ca="1" si="130"/>
        <v/>
      </c>
      <c r="BE146" s="12" t="str">
        <f t="shared" ca="1" si="130"/>
        <v/>
      </c>
      <c r="BF146" s="12">
        <f t="shared" ca="1" si="127"/>
        <v>146</v>
      </c>
      <c r="BG146" s="12">
        <f t="shared" ca="1" si="127"/>
        <v>146</v>
      </c>
      <c r="BH146" s="12" t="str">
        <f t="shared" ca="1" si="127"/>
        <v/>
      </c>
      <c r="BI146" s="12" t="str">
        <f t="shared" si="127"/>
        <v/>
      </c>
      <c r="BJ146" s="12" t="str">
        <f t="shared" si="127"/>
        <v/>
      </c>
    </row>
    <row r="147" spans="1:62" ht="23.25" customHeight="1">
      <c r="A147" s="1">
        <f ca="1">IF(COUNTIF($D147:$M147," ")=10,"",IF(VLOOKUP(MAX($A$1:A146),$A$1:C146,3,FALSE)=0,"",MAX($A$1:A146)+1))</f>
        <v>147</v>
      </c>
      <c r="B147" s="13" t="str">
        <f>$B145</f>
        <v>Демьяненко И.И.</v>
      </c>
      <c r="C147" s="2" t="str">
        <f ca="1">IF($B147="","",$S$3)</f>
        <v>Вт 16.06.20</v>
      </c>
      <c r="D147" s="14" t="str">
        <f t="shared" ref="D147:K147" ca="1" si="139">IF($B147&gt;"",IF(ISERROR(SEARCH($B147,T$3))," ",MID(T$3,FIND("%курс ",T$3,FIND($B147,T$3))+6,7)&amp;"
("&amp;MID(T$3,FIND("ауд.",T$3,FIND($B147,T$3))+4,FIND("№",T$3,FIND("ауд.",T$3,FIND($B147,T$3)))-(FIND("ауд.",T$3,FIND($B147,T$3))+4))&amp;")"),"")</f>
        <v>П -11-1
(П-304)</v>
      </c>
      <c r="E147" s="14" t="str">
        <f ca="1">IF($B147&gt;"",IF(ISERROR(SEARCH($B147,U$3))," ",MID(U$3,FIND("%курс ",U$3,FIND($B147,U$3))+6,7)&amp;"
("&amp;MID(U$3,FIND("ауд.",U$3,FIND($B147,U$3))+4,FIND("№",U$3,FIND("ауд.",U$3,FIND($B147,U$3)))-(FIND("ауд.",U$3,FIND($B147,U$3))+4))&amp;")"),"")</f>
        <v>П -11-1
(П-)</v>
      </c>
      <c r="F147" s="14" t="str">
        <f t="shared" ca="1" si="139"/>
        <v xml:space="preserve"> </v>
      </c>
      <c r="G147" s="14" t="str">
        <f t="shared" ca="1" si="139"/>
        <v xml:space="preserve"> </v>
      </c>
      <c r="H147" s="14" t="str">
        <f t="shared" ca="1" si="139"/>
        <v xml:space="preserve"> </v>
      </c>
      <c r="I147" s="14" t="str">
        <f t="shared" ca="1" si="139"/>
        <v xml:space="preserve"> </v>
      </c>
      <c r="J147" s="14" t="str">
        <f t="shared" ca="1" si="139"/>
        <v xml:space="preserve"> </v>
      </c>
      <c r="K147" s="14" t="str">
        <f t="shared" ca="1" si="139"/>
        <v xml:space="preserve"> </v>
      </c>
      <c r="L147" s="14"/>
      <c r="M147" s="14"/>
      <c r="N147" s="25"/>
      <c r="AE147" s="20" t="str">
        <f t="shared" ca="1" si="110"/>
        <v>Вт 16.06.20  8.00 П-304</v>
      </c>
      <c r="AF147" s="20" t="str">
        <f t="shared" ca="1" si="110"/>
        <v>Вт 16.06.20  9.40 П-)</v>
      </c>
      <c r="AG147" s="20" t="str">
        <f t="shared" ca="1" si="110"/>
        <v/>
      </c>
      <c r="AH147" s="20" t="str">
        <f t="shared" ca="1" si="110"/>
        <v/>
      </c>
      <c r="AI147" s="20" t="str">
        <f t="shared" ca="1" si="110"/>
        <v/>
      </c>
      <c r="AJ147" s="20" t="str">
        <f t="shared" ca="1" si="110"/>
        <v/>
      </c>
      <c r="AK147" s="20" t="str">
        <f t="shared" ca="1" si="110"/>
        <v/>
      </c>
      <c r="AL147" s="20" t="str">
        <f t="shared" ca="1" si="110"/>
        <v/>
      </c>
      <c r="AM147" s="20" t="str">
        <f t="shared" si="110"/>
        <v/>
      </c>
      <c r="AN147" s="20" t="str">
        <f t="shared" si="89"/>
        <v/>
      </c>
      <c r="AO147" s="11" t="str">
        <f t="shared" ca="1" si="122"/>
        <v>Демьяненко</v>
      </c>
      <c r="AP147" s="10" t="str">
        <f t="shared" ca="1" si="129"/>
        <v>Вт 16.06.20  8.00 П-304 Демьяненко</v>
      </c>
      <c r="AQ147" s="10" t="str">
        <f t="shared" ca="1" si="129"/>
        <v>Вт 16.06.20  9.40 П-) Демьяненко</v>
      </c>
      <c r="AR147" s="10" t="str">
        <f t="shared" ca="1" si="129"/>
        <v/>
      </c>
      <c r="AS147" s="10" t="str">
        <f t="shared" ca="1" si="129"/>
        <v/>
      </c>
      <c r="AT147" s="10" t="str">
        <f t="shared" ca="1" si="129"/>
        <v/>
      </c>
      <c r="AU147" s="10" t="str">
        <f t="shared" ca="1" si="126"/>
        <v/>
      </c>
      <c r="AV147" s="10" t="str">
        <f t="shared" ca="1" si="126"/>
        <v/>
      </c>
      <c r="AW147" s="10" t="str">
        <f t="shared" ca="1" si="126"/>
        <v/>
      </c>
      <c r="AX147" s="10" t="str">
        <f t="shared" si="126"/>
        <v/>
      </c>
      <c r="AY147" s="10" t="str">
        <f t="shared" si="126"/>
        <v/>
      </c>
      <c r="BA147" s="12">
        <f t="shared" ca="1" si="130"/>
        <v>147</v>
      </c>
      <c r="BB147" s="12">
        <f t="shared" ca="1" si="130"/>
        <v>147</v>
      </c>
      <c r="BC147" s="12" t="str">
        <f t="shared" ca="1" si="130"/>
        <v/>
      </c>
      <c r="BD147" s="12" t="str">
        <f t="shared" ca="1" si="130"/>
        <v/>
      </c>
      <c r="BE147" s="12" t="str">
        <f t="shared" ca="1" si="130"/>
        <v/>
      </c>
      <c r="BF147" s="12" t="str">
        <f t="shared" ca="1" si="127"/>
        <v/>
      </c>
      <c r="BG147" s="12" t="str">
        <f t="shared" ca="1" si="127"/>
        <v/>
      </c>
      <c r="BH147" s="12" t="str">
        <f t="shared" ca="1" si="127"/>
        <v/>
      </c>
      <c r="BI147" s="12" t="str">
        <f t="shared" si="127"/>
        <v/>
      </c>
      <c r="BJ147" s="12" t="str">
        <f t="shared" si="127"/>
        <v/>
      </c>
    </row>
    <row r="148" spans="1:62" ht="23.25" customHeight="1">
      <c r="A148" s="1">
        <f ca="1">IF(COUNTIF($D148:$M148," ")=10,"",IF(VLOOKUP(MAX($A$1:A147),$A$1:C147,3,FALSE)=0,"",MAX($A$1:A147)+1))</f>
        <v>148</v>
      </c>
      <c r="B148" s="13" t="str">
        <f>$B145</f>
        <v>Демьяненко И.И.</v>
      </c>
      <c r="C148" s="2" t="str">
        <f ca="1">IF($B148="","",$S$4)</f>
        <v>Ср 17.06.20</v>
      </c>
      <c r="D148" s="14" t="str">
        <f t="shared" ref="D148:K148" ca="1" si="140">IF($B148&gt;"",IF(ISERROR(SEARCH($B148,T$4))," ",MID(T$4,FIND("%курс ",T$4,FIND($B148,T$4))+6,7)&amp;"
("&amp;MID(T$4,FIND("ауд.",T$4,FIND($B148,T$4))+4,FIND("№",T$4,FIND("ауд.",T$4,FIND($B148,T$4)))-(FIND("ауд.",T$4,FIND($B148,T$4))+4))&amp;")"),"")</f>
        <v>П -11-1
(П-)</v>
      </c>
      <c r="E148" s="14" t="str">
        <f t="shared" ca="1" si="140"/>
        <v>П -11-1
(П-)</v>
      </c>
      <c r="F148" s="14" t="str">
        <f t="shared" ca="1" si="140"/>
        <v>П -11-1
(П-)</v>
      </c>
      <c r="G148" s="14" t="str">
        <f t="shared" ca="1" si="140"/>
        <v xml:space="preserve"> </v>
      </c>
      <c r="H148" s="14" t="str">
        <f t="shared" ca="1" si="140"/>
        <v xml:space="preserve"> </v>
      </c>
      <c r="I148" s="14" t="str">
        <f t="shared" ca="1" si="140"/>
        <v>П -9 -2
(П-)</v>
      </c>
      <c r="J148" s="14" t="str">
        <f t="shared" ca="1" si="140"/>
        <v>П -9 -2
(П-)</v>
      </c>
      <c r="K148" s="14" t="str">
        <f t="shared" ca="1" si="140"/>
        <v xml:space="preserve"> </v>
      </c>
      <c r="L148" s="14"/>
      <c r="M148" s="14"/>
      <c r="N148" s="25"/>
      <c r="AE148" s="20" t="str">
        <f t="shared" ca="1" si="110"/>
        <v>Ср 17.06.20  8.00 П-)</v>
      </c>
      <c r="AF148" s="20" t="str">
        <f t="shared" ca="1" si="110"/>
        <v>Ср 17.06.20  9.40 П-)</v>
      </c>
      <c r="AG148" s="20" t="str">
        <f t="shared" ca="1" si="110"/>
        <v>Ср 17.06.20 11.50 П-)</v>
      </c>
      <c r="AH148" s="20" t="str">
        <f t="shared" ca="1" si="110"/>
        <v/>
      </c>
      <c r="AI148" s="20" t="str">
        <f t="shared" ca="1" si="110"/>
        <v/>
      </c>
      <c r="AJ148" s="20" t="str">
        <f t="shared" ca="1" si="110"/>
        <v>Ср 17.06.20 15.10 П-)</v>
      </c>
      <c r="AK148" s="20" t="str">
        <f t="shared" ca="1" si="110"/>
        <v>Ср 17.06.20 17.00 П-)</v>
      </c>
      <c r="AL148" s="20" t="str">
        <f t="shared" ca="1" si="110"/>
        <v/>
      </c>
      <c r="AM148" s="20" t="str">
        <f t="shared" si="110"/>
        <v/>
      </c>
      <c r="AN148" s="20" t="str">
        <f t="shared" si="89"/>
        <v/>
      </c>
      <c r="AO148" s="11" t="str">
        <f t="shared" ca="1" si="122"/>
        <v>Демьяненко</v>
      </c>
      <c r="AP148" s="10" t="str">
        <f t="shared" ca="1" si="129"/>
        <v>Ср 17.06.20  8.00 П-) Демьяненко</v>
      </c>
      <c r="AQ148" s="10" t="str">
        <f t="shared" ca="1" si="129"/>
        <v>Ср 17.06.20  9.40 П-) Демьяненко</v>
      </c>
      <c r="AR148" s="10" t="str">
        <f t="shared" ca="1" si="129"/>
        <v>Ср 17.06.20 11.50 П-) Демьяненко</v>
      </c>
      <c r="AS148" s="10" t="str">
        <f t="shared" ca="1" si="129"/>
        <v/>
      </c>
      <c r="AT148" s="10" t="str">
        <f t="shared" ca="1" si="129"/>
        <v/>
      </c>
      <c r="AU148" s="10" t="str">
        <f t="shared" ca="1" si="126"/>
        <v>Ср 17.06.20 15.10 П-) Демьяненко</v>
      </c>
      <c r="AV148" s="10" t="str">
        <f t="shared" ca="1" si="126"/>
        <v>Ср 17.06.20 17.00 П-) Демьяненко</v>
      </c>
      <c r="AW148" s="10" t="str">
        <f t="shared" ca="1" si="126"/>
        <v/>
      </c>
      <c r="AX148" s="10" t="str">
        <f t="shared" si="126"/>
        <v/>
      </c>
      <c r="AY148" s="10" t="str">
        <f t="shared" si="126"/>
        <v/>
      </c>
      <c r="BA148" s="12">
        <f t="shared" ca="1" si="130"/>
        <v>148</v>
      </c>
      <c r="BB148" s="12">
        <f t="shared" ca="1" si="130"/>
        <v>148</v>
      </c>
      <c r="BC148" s="12">
        <f t="shared" ca="1" si="130"/>
        <v>148</v>
      </c>
      <c r="BD148" s="12" t="str">
        <f t="shared" ca="1" si="130"/>
        <v/>
      </c>
      <c r="BE148" s="12" t="str">
        <f t="shared" ca="1" si="130"/>
        <v/>
      </c>
      <c r="BF148" s="12">
        <f t="shared" ca="1" si="127"/>
        <v>148</v>
      </c>
      <c r="BG148" s="12">
        <f t="shared" ca="1" si="127"/>
        <v>148</v>
      </c>
      <c r="BH148" s="12" t="str">
        <f t="shared" ca="1" si="127"/>
        <v/>
      </c>
      <c r="BI148" s="12" t="str">
        <f t="shared" si="127"/>
        <v/>
      </c>
      <c r="BJ148" s="12" t="str">
        <f t="shared" si="127"/>
        <v/>
      </c>
    </row>
    <row r="149" spans="1:62" ht="23.25" customHeight="1">
      <c r="A149" s="1">
        <f ca="1">IF(COUNTIF($D149:$M149," ")=10,"",IF(VLOOKUP(MAX($A$1:A148),$A$1:C148,3,FALSE)=0,"",MAX($A$1:A148)+1))</f>
        <v>149</v>
      </c>
      <c r="B149" s="13" t="str">
        <f>$B145</f>
        <v>Демьяненко И.И.</v>
      </c>
      <c r="C149" s="2" t="str">
        <f ca="1">IF($B149="","",$S$5)</f>
        <v>Чт 18.06.20</v>
      </c>
      <c r="D149" s="23" t="str">
        <f t="shared" ref="D149:K149" ca="1" si="141">IF($B149&gt;"",IF(ISERROR(SEARCH($B149,T$5))," ",MID(T$5,FIND("%курс ",T$5,FIND($B149,T$5))+6,7)&amp;"
("&amp;MID(T$5,FIND("ауд.",T$5,FIND($B149,T$5))+4,FIND("№",T$5,FIND("ауд.",T$5,FIND($B149,T$5)))-(FIND("ауд.",T$5,FIND($B149,T$5))+4))&amp;")"),"")</f>
        <v xml:space="preserve"> </v>
      </c>
      <c r="E149" s="23" t="str">
        <f t="shared" ca="1" si="141"/>
        <v>П -11-1
(П-)</v>
      </c>
      <c r="F149" s="23" t="str">
        <f t="shared" ca="1" si="141"/>
        <v>П -11-1
(П-304)</v>
      </c>
      <c r="G149" s="23" t="str">
        <f t="shared" ca="1" si="141"/>
        <v xml:space="preserve"> </v>
      </c>
      <c r="H149" s="23" t="str">
        <f t="shared" ca="1" si="141"/>
        <v xml:space="preserve"> </v>
      </c>
      <c r="I149" s="23" t="str">
        <f t="shared" ca="1" si="141"/>
        <v>П -9 -2
(П-)</v>
      </c>
      <c r="J149" s="23" t="str">
        <f t="shared" ca="1" si="141"/>
        <v>П -9 -2
(П-)</v>
      </c>
      <c r="K149" s="23" t="str">
        <f t="shared" ca="1" si="141"/>
        <v xml:space="preserve"> </v>
      </c>
      <c r="L149" s="23"/>
      <c r="M149" s="23"/>
      <c r="N149" s="25"/>
      <c r="AE149" s="20" t="str">
        <f t="shared" ca="1" si="110"/>
        <v/>
      </c>
      <c r="AF149" s="20" t="str">
        <f t="shared" ca="1" si="110"/>
        <v>Чт 18.06.20  9.40 П-)</v>
      </c>
      <c r="AG149" s="20" t="str">
        <f t="shared" ca="1" si="110"/>
        <v>Чт 18.06.20 11.50 П-304</v>
      </c>
      <c r="AH149" s="20" t="str">
        <f t="shared" ca="1" si="110"/>
        <v/>
      </c>
      <c r="AI149" s="20" t="str">
        <f t="shared" ca="1" si="110"/>
        <v/>
      </c>
      <c r="AJ149" s="20" t="str">
        <f t="shared" ca="1" si="110"/>
        <v>Чт 18.06.20 15.10 П-)</v>
      </c>
      <c r="AK149" s="20" t="str">
        <f t="shared" ca="1" si="110"/>
        <v>Чт 18.06.20 17.00 П-)</v>
      </c>
      <c r="AL149" s="20" t="str">
        <f t="shared" ca="1" si="110"/>
        <v/>
      </c>
      <c r="AM149" s="20" t="str">
        <f t="shared" si="110"/>
        <v/>
      </c>
      <c r="AN149" s="20" t="str">
        <f t="shared" si="89"/>
        <v/>
      </c>
      <c r="AO149" s="11" t="str">
        <f t="shared" ca="1" si="122"/>
        <v>Демьяненко</v>
      </c>
      <c r="AP149" s="10" t="str">
        <f t="shared" ca="1" si="129"/>
        <v/>
      </c>
      <c r="AQ149" s="10" t="str">
        <f t="shared" ca="1" si="129"/>
        <v>Чт 18.06.20  9.40 П-) Демьяненко</v>
      </c>
      <c r="AR149" s="10" t="str">
        <f t="shared" ca="1" si="129"/>
        <v>Чт 18.06.20 11.50 П-304 Демьяненко</v>
      </c>
      <c r="AS149" s="10" t="str">
        <f t="shared" ca="1" si="129"/>
        <v/>
      </c>
      <c r="AT149" s="10" t="str">
        <f t="shared" ca="1" si="129"/>
        <v/>
      </c>
      <c r="AU149" s="10" t="str">
        <f t="shared" ca="1" si="126"/>
        <v>Чт 18.06.20 15.10 П-) Демьяненко</v>
      </c>
      <c r="AV149" s="10" t="str">
        <f t="shared" ca="1" si="126"/>
        <v>Чт 18.06.20 17.00 П-) Демьяненко</v>
      </c>
      <c r="AW149" s="10" t="str">
        <f t="shared" ca="1" si="126"/>
        <v/>
      </c>
      <c r="AX149" s="10" t="str">
        <f t="shared" si="126"/>
        <v/>
      </c>
      <c r="AY149" s="10" t="str">
        <f t="shared" si="126"/>
        <v/>
      </c>
      <c r="BA149" s="12" t="str">
        <f t="shared" ca="1" si="130"/>
        <v/>
      </c>
      <c r="BB149" s="12">
        <f t="shared" ca="1" si="130"/>
        <v>149</v>
      </c>
      <c r="BC149" s="12">
        <f t="shared" ca="1" si="130"/>
        <v>149</v>
      </c>
      <c r="BD149" s="12" t="str">
        <f t="shared" ca="1" si="130"/>
        <v/>
      </c>
      <c r="BE149" s="12" t="str">
        <f t="shared" ca="1" si="130"/>
        <v/>
      </c>
      <c r="BF149" s="12">
        <f t="shared" ca="1" si="127"/>
        <v>149</v>
      </c>
      <c r="BG149" s="12">
        <f t="shared" ca="1" si="127"/>
        <v>149</v>
      </c>
      <c r="BH149" s="12" t="str">
        <f t="shared" ca="1" si="127"/>
        <v/>
      </c>
      <c r="BI149" s="12" t="str">
        <f t="shared" si="127"/>
        <v/>
      </c>
      <c r="BJ149" s="12" t="str">
        <f t="shared" si="127"/>
        <v/>
      </c>
    </row>
    <row r="150" spans="1:62" ht="23.25" customHeight="1">
      <c r="A150" s="1">
        <f ca="1">IF(COUNTIF($D150:$M150," ")=10,"",IF(VLOOKUP(MAX($A$1:A149),$A$1:C149,3,FALSE)=0,"",MAX($A$1:A149)+1))</f>
        <v>150</v>
      </c>
      <c r="B150" s="13" t="str">
        <f>$B145</f>
        <v>Демьяненко И.И.</v>
      </c>
      <c r="C150" s="2" t="str">
        <f ca="1">IF($B150="","",$S$6)</f>
        <v>Пт 19.06.20</v>
      </c>
      <c r="D150" s="23" t="str">
        <f t="shared" ref="D150:K150" ca="1" si="142">IF($B150&gt;"",IF(ISERROR(SEARCH($B150,T$6))," ",MID(T$6,FIND("%курс ",T$6,FIND($B150,T$6))+6,7)&amp;"
("&amp;MID(T$6,FIND("ауд.",T$6,FIND($B150,T$6))+4,FIND("№",T$6,FIND("ауд.",T$6,FIND($B150,T$6)))-(FIND("ауд.",T$6,FIND($B150,T$6))+4))&amp;")"),"")</f>
        <v xml:space="preserve"> </v>
      </c>
      <c r="E150" s="23" t="str">
        <f t="shared" ca="1" si="142"/>
        <v>П -11-1
(П-)</v>
      </c>
      <c r="F150" s="23" t="str">
        <f t="shared" ca="1" si="142"/>
        <v>П -11-1
(П-)</v>
      </c>
      <c r="G150" s="23" t="str">
        <f t="shared" ca="1" si="142"/>
        <v xml:space="preserve"> </v>
      </c>
      <c r="H150" s="23" t="str">
        <f t="shared" ca="1" si="142"/>
        <v xml:space="preserve"> </v>
      </c>
      <c r="I150" s="23" t="str">
        <f t="shared" ca="1" si="142"/>
        <v>П -9 -2
(П-)</v>
      </c>
      <c r="J150" s="23" t="str">
        <f t="shared" ca="1" si="142"/>
        <v>П -9 -2
(П-)</v>
      </c>
      <c r="K150" s="23" t="str">
        <f t="shared" ca="1" si="142"/>
        <v xml:space="preserve"> </v>
      </c>
      <c r="L150" s="23"/>
      <c r="M150" s="23"/>
      <c r="N150" s="25"/>
      <c r="AE150" s="20" t="str">
        <f t="shared" ca="1" si="110"/>
        <v/>
      </c>
      <c r="AF150" s="20" t="str">
        <f t="shared" ca="1" si="110"/>
        <v>Пт 19.06.20  9.40 П-)</v>
      </c>
      <c r="AG150" s="20" t="str">
        <f t="shared" ca="1" si="110"/>
        <v>Пт 19.06.20 11.50 П-)</v>
      </c>
      <c r="AH150" s="20" t="str">
        <f t="shared" ca="1" si="110"/>
        <v/>
      </c>
      <c r="AI150" s="20" t="str">
        <f t="shared" ca="1" si="110"/>
        <v/>
      </c>
      <c r="AJ150" s="20" t="str">
        <f t="shared" ca="1" si="110"/>
        <v>Пт 19.06.20 15.10 П-)</v>
      </c>
      <c r="AK150" s="20" t="str">
        <f t="shared" ca="1" si="110"/>
        <v>Пт 19.06.20 17.00 П-)</v>
      </c>
      <c r="AL150" s="20" t="str">
        <f t="shared" ca="1" si="110"/>
        <v/>
      </c>
      <c r="AM150" s="20" t="str">
        <f t="shared" si="110"/>
        <v/>
      </c>
      <c r="AN150" s="20" t="str">
        <f t="shared" si="89"/>
        <v/>
      </c>
      <c r="AO150" s="11" t="str">
        <f t="shared" ca="1" si="122"/>
        <v>Демьяненко</v>
      </c>
      <c r="AP150" s="10" t="str">
        <f t="shared" ca="1" si="129"/>
        <v/>
      </c>
      <c r="AQ150" s="10" t="str">
        <f t="shared" ca="1" si="129"/>
        <v>Пт 19.06.20  9.40 П-) Демьяненко</v>
      </c>
      <c r="AR150" s="10" t="str">
        <f t="shared" ca="1" si="129"/>
        <v>Пт 19.06.20 11.50 П-) Демьяненко</v>
      </c>
      <c r="AS150" s="10" t="str">
        <f t="shared" ca="1" si="129"/>
        <v/>
      </c>
      <c r="AT150" s="10" t="str">
        <f t="shared" ca="1" si="129"/>
        <v/>
      </c>
      <c r="AU150" s="10" t="str">
        <f t="shared" ca="1" si="126"/>
        <v>Пт 19.06.20 15.10 П-) Демьяненко</v>
      </c>
      <c r="AV150" s="10" t="str">
        <f t="shared" ca="1" si="126"/>
        <v>Пт 19.06.20 17.00 П-) Демьяненко</v>
      </c>
      <c r="AW150" s="10" t="str">
        <f t="shared" ca="1" si="126"/>
        <v/>
      </c>
      <c r="AX150" s="10" t="str">
        <f t="shared" si="126"/>
        <v/>
      </c>
      <c r="AY150" s="10" t="str">
        <f t="shared" si="126"/>
        <v/>
      </c>
      <c r="BA150" s="12" t="str">
        <f t="shared" ca="1" si="130"/>
        <v/>
      </c>
      <c r="BB150" s="12">
        <f t="shared" ca="1" si="130"/>
        <v>150</v>
      </c>
      <c r="BC150" s="12">
        <f t="shared" ca="1" si="130"/>
        <v>150</v>
      </c>
      <c r="BD150" s="12" t="str">
        <f t="shared" ca="1" si="130"/>
        <v/>
      </c>
      <c r="BE150" s="12" t="str">
        <f t="shared" ca="1" si="130"/>
        <v/>
      </c>
      <c r="BF150" s="12">
        <f t="shared" ca="1" si="127"/>
        <v>150</v>
      </c>
      <c r="BG150" s="12">
        <f t="shared" ca="1" si="127"/>
        <v>150</v>
      </c>
      <c r="BH150" s="12" t="str">
        <f t="shared" ca="1" si="127"/>
        <v/>
      </c>
      <c r="BI150" s="12" t="str">
        <f t="shared" si="127"/>
        <v/>
      </c>
      <c r="BJ150" s="12" t="str">
        <f t="shared" si="127"/>
        <v/>
      </c>
    </row>
    <row r="151" spans="1:62" ht="23.25" customHeight="1">
      <c r="A151" s="1">
        <f ca="1">IF(COUNTIF($D151:$M151," ")=10,"",IF(VLOOKUP(MAX($A$1:A150),$A$1:C150,3,FALSE)=0,"",MAX($A$1:A150)+1))</f>
        <v>151</v>
      </c>
      <c r="B151" s="13" t="str">
        <f>$B145</f>
        <v>Демьяненко И.И.</v>
      </c>
      <c r="C151" s="2" t="str">
        <f ca="1">IF($B151="","",$S$7)</f>
        <v>Сб 20.06.20</v>
      </c>
      <c r="D151" s="23" t="str">
        <f t="shared" ref="D151:K151" ca="1" si="143">IF($B151&gt;"",IF(ISERROR(SEARCH($B151,T$7))," ",MID(T$7,FIND("%курс ",T$7,FIND($B151,T$7))+6,7)&amp;"
("&amp;MID(T$7,FIND("ауд.",T$7,FIND($B151,T$7))+4,FIND("№",T$7,FIND("ауд.",T$7,FIND($B151,T$7)))-(FIND("ауд.",T$7,FIND($B151,T$7))+4))&amp;")"),"")</f>
        <v xml:space="preserve"> </v>
      </c>
      <c r="E151" s="23" t="str">
        <f t="shared" ca="1" si="143"/>
        <v xml:space="preserve"> </v>
      </c>
      <c r="F151" s="23" t="str">
        <f t="shared" ca="1" si="143"/>
        <v xml:space="preserve"> </v>
      </c>
      <c r="G151" s="23" t="str">
        <f t="shared" ca="1" si="143"/>
        <v xml:space="preserve"> </v>
      </c>
      <c r="H151" s="23" t="str">
        <f t="shared" ca="1" si="143"/>
        <v xml:space="preserve"> </v>
      </c>
      <c r="I151" s="23" t="str">
        <f t="shared" ca="1" si="143"/>
        <v xml:space="preserve"> </v>
      </c>
      <c r="J151" s="23" t="str">
        <f t="shared" ca="1" si="143"/>
        <v xml:space="preserve"> </v>
      </c>
      <c r="K151" s="23" t="str">
        <f t="shared" ca="1" si="143"/>
        <v xml:space="preserve"> </v>
      </c>
      <c r="L151" s="23"/>
      <c r="M151" s="23"/>
      <c r="N151" s="25"/>
      <c r="AE151" s="20" t="str">
        <f t="shared" ca="1" si="110"/>
        <v/>
      </c>
      <c r="AF151" s="20" t="str">
        <f t="shared" ca="1" si="110"/>
        <v/>
      </c>
      <c r="AG151" s="20" t="str">
        <f t="shared" ca="1" si="110"/>
        <v/>
      </c>
      <c r="AH151" s="20" t="str">
        <f t="shared" ref="AH151:AN214" ca="1" si="144">IF(G151=" ","",IF(G151="","",CONCATENATE($C151," ",G$1," ",MID(G151,10,5))))</f>
        <v/>
      </c>
      <c r="AI151" s="20" t="str">
        <f t="shared" ca="1" si="144"/>
        <v/>
      </c>
      <c r="AJ151" s="20" t="str">
        <f t="shared" ca="1" si="144"/>
        <v/>
      </c>
      <c r="AK151" s="20" t="str">
        <f t="shared" ca="1" si="144"/>
        <v/>
      </c>
      <c r="AL151" s="20" t="str">
        <f t="shared" ca="1" si="144"/>
        <v/>
      </c>
      <c r="AM151" s="20" t="str">
        <f t="shared" si="144"/>
        <v/>
      </c>
      <c r="AN151" s="20" t="str">
        <f t="shared" si="89"/>
        <v/>
      </c>
      <c r="AO151" s="11" t="str">
        <f t="shared" ca="1" si="122"/>
        <v/>
      </c>
      <c r="AP151" s="10" t="str">
        <f t="shared" ca="1" si="129"/>
        <v/>
      </c>
      <c r="AQ151" s="10" t="str">
        <f t="shared" ca="1" si="129"/>
        <v/>
      </c>
      <c r="AR151" s="10" t="str">
        <f t="shared" ca="1" si="129"/>
        <v/>
      </c>
      <c r="AS151" s="10" t="str">
        <f t="shared" ca="1" si="129"/>
        <v/>
      </c>
      <c r="AT151" s="10" t="str">
        <f t="shared" ca="1" si="129"/>
        <v/>
      </c>
      <c r="AU151" s="10" t="str">
        <f t="shared" ca="1" si="126"/>
        <v/>
      </c>
      <c r="AV151" s="10" t="str">
        <f t="shared" ca="1" si="126"/>
        <v/>
      </c>
      <c r="AW151" s="10" t="str">
        <f t="shared" ca="1" si="126"/>
        <v/>
      </c>
      <c r="AX151" s="10" t="str">
        <f t="shared" si="126"/>
        <v/>
      </c>
      <c r="AY151" s="10" t="str">
        <f t="shared" si="126"/>
        <v/>
      </c>
      <c r="BA151" s="12" t="str">
        <f t="shared" ca="1" si="130"/>
        <v/>
      </c>
      <c r="BB151" s="12" t="str">
        <f t="shared" ca="1" si="130"/>
        <v/>
      </c>
      <c r="BC151" s="12" t="str">
        <f t="shared" ca="1" si="130"/>
        <v/>
      </c>
      <c r="BD151" s="12" t="str">
        <f t="shared" ca="1" si="130"/>
        <v/>
      </c>
      <c r="BE151" s="12" t="str">
        <f t="shared" ca="1" si="130"/>
        <v/>
      </c>
      <c r="BF151" s="12" t="str">
        <f t="shared" ca="1" si="127"/>
        <v/>
      </c>
      <c r="BG151" s="12" t="str">
        <f t="shared" ca="1" si="127"/>
        <v/>
      </c>
      <c r="BH151" s="12" t="str">
        <f t="shared" ca="1" si="127"/>
        <v/>
      </c>
      <c r="BI151" s="12" t="str">
        <f t="shared" si="127"/>
        <v/>
      </c>
      <c r="BJ151" s="12" t="str">
        <f t="shared" si="127"/>
        <v/>
      </c>
    </row>
    <row r="152" spans="1:62" ht="23.25" customHeight="1">
      <c r="A152" s="1">
        <f ca="1">IF(COUNTIF($D152:$M152," ")=10,"",IF(VLOOKUP(MAX($A$1:A151),$A$1:C151,3,FALSE)=0,"",MAX($A$1:A151)+1))</f>
        <v>152</v>
      </c>
      <c r="B152" s="13" t="str">
        <f>$B145</f>
        <v>Демьяненко И.И.</v>
      </c>
      <c r="C152" s="2" t="str">
        <f ca="1">IF($B152="","",$S$8)</f>
        <v>Вс 21.06.20</v>
      </c>
      <c r="D152" s="23" t="str">
        <f t="shared" ref="D152:K152" ca="1" si="145">IF($B152&gt;"",IF(ISERROR(SEARCH($B152,T$8))," ",MID(T$8,FIND("%курс ",T$8,FIND($B152,T$8))+6,7)&amp;"
("&amp;MID(T$8,FIND("ауд.",T$8,FIND($B152,T$8))+4,FIND("№",T$8,FIND("ауд.",T$8,FIND($B152,T$8)))-(FIND("ауд.",T$8,FIND($B152,T$8))+4))&amp;")"),"")</f>
        <v xml:space="preserve"> </v>
      </c>
      <c r="E152" s="23" t="str">
        <f t="shared" ca="1" si="145"/>
        <v xml:space="preserve"> </v>
      </c>
      <c r="F152" s="23" t="str">
        <f t="shared" ca="1" si="145"/>
        <v xml:space="preserve"> </v>
      </c>
      <c r="G152" s="23" t="str">
        <f t="shared" ca="1" si="145"/>
        <v xml:space="preserve"> </v>
      </c>
      <c r="H152" s="23" t="str">
        <f t="shared" ca="1" si="145"/>
        <v xml:space="preserve"> </v>
      </c>
      <c r="I152" s="23" t="str">
        <f t="shared" ca="1" si="145"/>
        <v xml:space="preserve"> </v>
      </c>
      <c r="J152" s="23" t="str">
        <f t="shared" ca="1" si="145"/>
        <v xml:space="preserve"> </v>
      </c>
      <c r="K152" s="23" t="str">
        <f t="shared" ca="1" si="145"/>
        <v xml:space="preserve"> </v>
      </c>
      <c r="L152" s="23"/>
      <c r="M152" s="23"/>
      <c r="N152" s="25"/>
      <c r="AE152" s="20" t="str">
        <f t="shared" ref="AE152:AL215" ca="1" si="146">IF(D152=" ","",IF(D152="","",CONCATENATE($C152," ",D$1," ",MID(D152,10,5))))</f>
        <v/>
      </c>
      <c r="AF152" s="20" t="str">
        <f t="shared" ca="1" si="146"/>
        <v/>
      </c>
      <c r="AG152" s="20" t="str">
        <f t="shared" ca="1" si="146"/>
        <v/>
      </c>
      <c r="AH152" s="20" t="str">
        <f t="shared" ca="1" si="144"/>
        <v/>
      </c>
      <c r="AI152" s="20" t="str">
        <f t="shared" ca="1" si="144"/>
        <v/>
      </c>
      <c r="AJ152" s="20" t="str">
        <f t="shared" ca="1" si="144"/>
        <v/>
      </c>
      <c r="AK152" s="20" t="str">
        <f t="shared" ca="1" si="144"/>
        <v/>
      </c>
      <c r="AL152" s="20" t="str">
        <f t="shared" ca="1" si="144"/>
        <v/>
      </c>
      <c r="AM152" s="20" t="str">
        <f t="shared" si="144"/>
        <v/>
      </c>
      <c r="AN152" s="20" t="str">
        <f t="shared" si="89"/>
        <v/>
      </c>
      <c r="AO152" s="11" t="str">
        <f t="shared" ca="1" si="122"/>
        <v/>
      </c>
      <c r="AP152" s="10" t="str">
        <f t="shared" ca="1" si="129"/>
        <v/>
      </c>
      <c r="AQ152" s="10" t="str">
        <f t="shared" ca="1" si="129"/>
        <v/>
      </c>
      <c r="AR152" s="10" t="str">
        <f t="shared" ca="1" si="129"/>
        <v/>
      </c>
      <c r="AS152" s="10" t="str">
        <f t="shared" ca="1" si="129"/>
        <v/>
      </c>
      <c r="AT152" s="10" t="str">
        <f t="shared" ca="1" si="129"/>
        <v/>
      </c>
      <c r="AU152" s="10" t="str">
        <f t="shared" ca="1" si="126"/>
        <v/>
      </c>
      <c r="AV152" s="10" t="str">
        <f t="shared" ca="1" si="126"/>
        <v/>
      </c>
      <c r="AW152" s="10" t="str">
        <f t="shared" ca="1" si="126"/>
        <v/>
      </c>
      <c r="AX152" s="10" t="str">
        <f t="shared" si="126"/>
        <v/>
      </c>
      <c r="AY152" s="10" t="str">
        <f t="shared" si="126"/>
        <v/>
      </c>
      <c r="BA152" s="12" t="str">
        <f t="shared" ca="1" si="130"/>
        <v/>
      </c>
      <c r="BB152" s="12" t="str">
        <f t="shared" ca="1" si="130"/>
        <v/>
      </c>
      <c r="BC152" s="12" t="str">
        <f t="shared" ca="1" si="130"/>
        <v/>
      </c>
      <c r="BD152" s="12" t="str">
        <f t="shared" ca="1" si="130"/>
        <v/>
      </c>
      <c r="BE152" s="12" t="str">
        <f t="shared" ca="1" si="130"/>
        <v/>
      </c>
      <c r="BF152" s="12" t="str">
        <f t="shared" ca="1" si="127"/>
        <v/>
      </c>
      <c r="BG152" s="12" t="str">
        <f t="shared" ca="1" si="127"/>
        <v/>
      </c>
      <c r="BH152" s="12" t="str">
        <f t="shared" ca="1" si="127"/>
        <v/>
      </c>
      <c r="BI152" s="12" t="str">
        <f t="shared" si="127"/>
        <v/>
      </c>
      <c r="BJ152" s="12" t="str">
        <f t="shared" si="127"/>
        <v/>
      </c>
    </row>
    <row r="153" spans="1:62" ht="23.25" customHeight="1">
      <c r="A153" s="1">
        <f ca="1">IF(COUNTIF($D153:$M153," ")=10,"",IF(VLOOKUP(MAX($A$1:A152),$A$1:C152,3,FALSE)=0,"",MAX($A$1:A152)+1))</f>
        <v>153</v>
      </c>
      <c r="C153" s="2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5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11" t="str">
        <f t="shared" si="122"/>
        <v/>
      </c>
      <c r="AP153" s="10" t="str">
        <f t="shared" si="129"/>
        <v/>
      </c>
      <c r="AQ153" s="10" t="str">
        <f t="shared" si="129"/>
        <v/>
      </c>
      <c r="AR153" s="10" t="str">
        <f t="shared" si="129"/>
        <v/>
      </c>
      <c r="AS153" s="10" t="str">
        <f t="shared" si="129"/>
        <v/>
      </c>
      <c r="AT153" s="10" t="str">
        <f t="shared" si="129"/>
        <v/>
      </c>
      <c r="AU153" s="10" t="str">
        <f t="shared" si="126"/>
        <v/>
      </c>
      <c r="AV153" s="10" t="str">
        <f t="shared" si="126"/>
        <v/>
      </c>
      <c r="AW153" s="10" t="str">
        <f t="shared" si="126"/>
        <v/>
      </c>
      <c r="AX153" s="10" t="str">
        <f t="shared" si="126"/>
        <v/>
      </c>
      <c r="AY153" s="10" t="str">
        <f t="shared" si="126"/>
        <v/>
      </c>
      <c r="BA153" s="12" t="str">
        <f t="shared" si="130"/>
        <v/>
      </c>
      <c r="BB153" s="12" t="str">
        <f t="shared" si="130"/>
        <v/>
      </c>
      <c r="BC153" s="12" t="str">
        <f t="shared" si="130"/>
        <v/>
      </c>
      <c r="BD153" s="12" t="str">
        <f t="shared" si="130"/>
        <v/>
      </c>
      <c r="BE153" s="12" t="str">
        <f t="shared" si="130"/>
        <v/>
      </c>
      <c r="BF153" s="12" t="str">
        <f t="shared" si="127"/>
        <v/>
      </c>
      <c r="BG153" s="12" t="str">
        <f t="shared" si="127"/>
        <v/>
      </c>
      <c r="BH153" s="12" t="str">
        <f t="shared" si="127"/>
        <v/>
      </c>
      <c r="BI153" s="12" t="str">
        <f t="shared" si="127"/>
        <v/>
      </c>
      <c r="BJ153" s="12" t="str">
        <f t="shared" si="127"/>
        <v/>
      </c>
    </row>
    <row r="154" spans="1:62" ht="23.25" customHeight="1">
      <c r="A154" s="1">
        <f ca="1">IF(COUNTIF($D155:$M161," ")=70,"",MAX($A$1:A153)+1)</f>
        <v>154</v>
      </c>
      <c r="B154" s="2" t="str">
        <f>IF($C154="","",$C154)</f>
        <v>Динер Р.О.</v>
      </c>
      <c r="C154" s="3" t="str">
        <f>IF(ISERROR(VLOOKUP((ROW()-1)/9+1,'[1]Преподавательский состав'!$A$2:$B$180,2,FALSE)),"",VLOOKUP((ROW()-1)/9+1,'[1]Преподавательский состав'!$A$2:$B$180,2,FALSE))</f>
        <v>Динер Р.О.</v>
      </c>
      <c r="D154" s="3" t="str">
        <f>IF($C154="","",T(" 8.00"))</f>
        <v xml:space="preserve"> 8.00</v>
      </c>
      <c r="E154" s="3" t="str">
        <f>IF($C154="","",T(" 9.40"))</f>
        <v xml:space="preserve"> 9.40</v>
      </c>
      <c r="F154" s="3" t="str">
        <f>IF($C154="","",T("11.50"))</f>
        <v>11.50</v>
      </c>
      <c r="G154" s="4" t="str">
        <f>IF($C154="","",T(""))</f>
        <v/>
      </c>
      <c r="H154" s="4" t="str">
        <f>IF($C154="","",T("13.30"))</f>
        <v>13.30</v>
      </c>
      <c r="I154" s="4" t="str">
        <f>IF($C154="","",T("15.10"))</f>
        <v>15.10</v>
      </c>
      <c r="J154" s="3" t="str">
        <f>IF($C154="","",T("17.00"))</f>
        <v>17.00</v>
      </c>
      <c r="K154" s="3" t="str">
        <f>IF($C154="","",T("18.40"))</f>
        <v>18.40</v>
      </c>
      <c r="L154" s="3"/>
      <c r="M154" s="3"/>
      <c r="N154" s="17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11" t="str">
        <f t="shared" si="122"/>
        <v/>
      </c>
      <c r="AP154" s="10" t="str">
        <f t="shared" si="129"/>
        <v/>
      </c>
      <c r="AQ154" s="10" t="str">
        <f t="shared" si="129"/>
        <v/>
      </c>
      <c r="AR154" s="10" t="str">
        <f t="shared" si="129"/>
        <v/>
      </c>
      <c r="AS154" s="10" t="str">
        <f t="shared" si="129"/>
        <v/>
      </c>
      <c r="AT154" s="10" t="str">
        <f t="shared" si="129"/>
        <v/>
      </c>
      <c r="AU154" s="10" t="str">
        <f t="shared" si="126"/>
        <v/>
      </c>
      <c r="AV154" s="10" t="str">
        <f t="shared" si="126"/>
        <v/>
      </c>
      <c r="AW154" s="10" t="str">
        <f t="shared" si="126"/>
        <v/>
      </c>
      <c r="AX154" s="10" t="str">
        <f t="shared" si="126"/>
        <v/>
      </c>
      <c r="AY154" s="10" t="str">
        <f t="shared" si="126"/>
        <v/>
      </c>
      <c r="BA154" s="12" t="str">
        <f t="shared" si="130"/>
        <v/>
      </c>
      <c r="BB154" s="12" t="str">
        <f t="shared" si="130"/>
        <v/>
      </c>
      <c r="BC154" s="12" t="str">
        <f t="shared" si="130"/>
        <v/>
      </c>
      <c r="BD154" s="12" t="str">
        <f t="shared" si="130"/>
        <v/>
      </c>
      <c r="BE154" s="12" t="str">
        <f t="shared" si="130"/>
        <v/>
      </c>
      <c r="BF154" s="12" t="str">
        <f t="shared" si="127"/>
        <v/>
      </c>
      <c r="BG154" s="12" t="str">
        <f t="shared" si="127"/>
        <v/>
      </c>
      <c r="BH154" s="12" t="str">
        <f t="shared" si="127"/>
        <v/>
      </c>
      <c r="BI154" s="12" t="str">
        <f t="shared" si="127"/>
        <v/>
      </c>
      <c r="BJ154" s="12" t="str">
        <f t="shared" si="127"/>
        <v/>
      </c>
    </row>
    <row r="155" spans="1:62" ht="23.25" customHeight="1">
      <c r="A155" s="1">
        <f ca="1">IF(COUNTIF($D155:$M155," ")=10,"",IF(VLOOKUP(MAX($A$1:A154),$A$1:C154,3,FALSE)=0,"",MAX($A$1:A154)+1))</f>
        <v>155</v>
      </c>
      <c r="B155" s="13" t="str">
        <f>$B154</f>
        <v>Динер Р.О.</v>
      </c>
      <c r="C155" s="2" t="str">
        <f ca="1">IF($B155="","",$S$2)</f>
        <v>Пн 15.06.20</v>
      </c>
      <c r="D155" s="14" t="str">
        <f t="shared" ref="D155:K155" ca="1" si="147">IF($B155&gt;"",IF(ISERROR(SEARCH($B155,T$2))," ",MID(T$2,FIND("%курс ",T$2,FIND($B155,T$2))+6,7)&amp;"
("&amp;MID(T$2,FIND("ауд.",T$2,FIND($B155,T$2))+4,FIND("№",T$2,FIND("ауд.",T$2,FIND($B155,T$2)))-(FIND("ауд.",T$2,FIND($B155,T$2))+4))&amp;")"),"")</f>
        <v xml:space="preserve"> </v>
      </c>
      <c r="E155" s="14" t="str">
        <f t="shared" ca="1" si="147"/>
        <v xml:space="preserve"> </v>
      </c>
      <c r="F155" s="14" t="str">
        <f t="shared" ca="1" si="147"/>
        <v xml:space="preserve"> </v>
      </c>
      <c r="G155" s="14" t="str">
        <f t="shared" ca="1" si="147"/>
        <v xml:space="preserve"> </v>
      </c>
      <c r="H155" s="14" t="str">
        <f t="shared" ca="1" si="147"/>
        <v xml:space="preserve"> </v>
      </c>
      <c r="I155" s="14" t="str">
        <f t="shared" ca="1" si="147"/>
        <v xml:space="preserve"> </v>
      </c>
      <c r="J155" s="14" t="str">
        <f t="shared" ca="1" si="147"/>
        <v>П -9 -2
(П-)</v>
      </c>
      <c r="K155" s="14" t="str">
        <f t="shared" ca="1" si="147"/>
        <v>С -9 -2
(П-)</v>
      </c>
      <c r="L155" s="14"/>
      <c r="M155" s="14"/>
      <c r="N155" s="17"/>
      <c r="AE155" s="20" t="str">
        <f t="shared" ca="1" si="146"/>
        <v/>
      </c>
      <c r="AF155" s="20" t="str">
        <f t="shared" ca="1" si="146"/>
        <v/>
      </c>
      <c r="AG155" s="20" t="str">
        <f t="shared" ca="1" si="146"/>
        <v/>
      </c>
      <c r="AH155" s="20" t="str">
        <f t="shared" ca="1" si="144"/>
        <v/>
      </c>
      <c r="AI155" s="20" t="str">
        <f t="shared" ca="1" si="144"/>
        <v/>
      </c>
      <c r="AJ155" s="20" t="str">
        <f t="shared" ca="1" si="144"/>
        <v/>
      </c>
      <c r="AK155" s="20" t="str">
        <f t="shared" ca="1" si="144"/>
        <v>Пн 15.06.20 17.00 П-)</v>
      </c>
      <c r="AL155" s="20" t="str">
        <f t="shared" ca="1" si="144"/>
        <v>Пн 15.06.20 18.40 П-)</v>
      </c>
      <c r="AM155" s="20" t="str">
        <f t="shared" si="144"/>
        <v/>
      </c>
      <c r="AN155" s="20" t="str">
        <f t="shared" si="144"/>
        <v/>
      </c>
      <c r="AO155" s="11" t="str">
        <f t="shared" ca="1" si="122"/>
        <v>Динер</v>
      </c>
      <c r="AP155" s="10" t="str">
        <f t="shared" ca="1" si="129"/>
        <v/>
      </c>
      <c r="AQ155" s="10" t="str">
        <f t="shared" ca="1" si="129"/>
        <v/>
      </c>
      <c r="AR155" s="10" t="str">
        <f t="shared" ca="1" si="129"/>
        <v/>
      </c>
      <c r="AS155" s="10" t="str">
        <f t="shared" ca="1" si="129"/>
        <v/>
      </c>
      <c r="AT155" s="10" t="str">
        <f t="shared" ca="1" si="129"/>
        <v/>
      </c>
      <c r="AU155" s="10" t="str">
        <f t="shared" ca="1" si="126"/>
        <v/>
      </c>
      <c r="AV155" s="10" t="str">
        <f t="shared" ca="1" si="126"/>
        <v>Пн 15.06.20 17.00 П-) Динер</v>
      </c>
      <c r="AW155" s="10" t="str">
        <f t="shared" ca="1" si="126"/>
        <v>Пн 15.06.20 18.40 П-) Динер</v>
      </c>
      <c r="AX155" s="10" t="str">
        <f t="shared" si="126"/>
        <v/>
      </c>
      <c r="AY155" s="10" t="str">
        <f t="shared" si="126"/>
        <v/>
      </c>
      <c r="BA155" s="12" t="str">
        <f t="shared" ca="1" si="130"/>
        <v/>
      </c>
      <c r="BB155" s="12" t="str">
        <f t="shared" ca="1" si="130"/>
        <v/>
      </c>
      <c r="BC155" s="12" t="str">
        <f t="shared" ca="1" si="130"/>
        <v/>
      </c>
      <c r="BD155" s="12" t="str">
        <f t="shared" ca="1" si="130"/>
        <v/>
      </c>
      <c r="BE155" s="12" t="str">
        <f t="shared" ca="1" si="130"/>
        <v/>
      </c>
      <c r="BF155" s="12" t="str">
        <f t="shared" ca="1" si="127"/>
        <v/>
      </c>
      <c r="BG155" s="12">
        <f t="shared" ca="1" si="127"/>
        <v>155</v>
      </c>
      <c r="BH155" s="12">
        <f t="shared" ca="1" si="127"/>
        <v>155</v>
      </c>
      <c r="BI155" s="12" t="str">
        <f t="shared" si="127"/>
        <v/>
      </c>
      <c r="BJ155" s="12" t="str">
        <f t="shared" si="127"/>
        <v/>
      </c>
    </row>
    <row r="156" spans="1:62" ht="23.25" customHeight="1">
      <c r="A156" s="1">
        <f ca="1">IF(COUNTIF($D156:$M156," ")=10,"",IF(VLOOKUP(MAX($A$1:A155),$A$1:C155,3,FALSE)=0,"",MAX($A$1:A155)+1))</f>
        <v>156</v>
      </c>
      <c r="B156" s="13" t="str">
        <f>$B154</f>
        <v>Динер Р.О.</v>
      </c>
      <c r="C156" s="2" t="str">
        <f ca="1">IF($B156="","",$S$3)</f>
        <v>Вт 16.06.20</v>
      </c>
      <c r="D156" s="14" t="str">
        <f t="shared" ref="D156:K156" ca="1" si="148">IF($B156&gt;"",IF(ISERROR(SEARCH($B156,T$3))," ",MID(T$3,FIND("%курс ",T$3,FIND($B156,T$3))+6,7)&amp;"
("&amp;MID(T$3,FIND("ауд.",T$3,FIND($B156,T$3))+4,FIND("№",T$3,FIND("ауд.",T$3,FIND($B156,T$3)))-(FIND("ауд.",T$3,FIND($B156,T$3))+4))&amp;")"),"")</f>
        <v xml:space="preserve"> </v>
      </c>
      <c r="E156" s="14" t="str">
        <f t="shared" ca="1" si="148"/>
        <v xml:space="preserve"> </v>
      </c>
      <c r="F156" s="14" t="str">
        <f t="shared" ca="1" si="148"/>
        <v xml:space="preserve"> </v>
      </c>
      <c r="G156" s="14" t="str">
        <f t="shared" ca="1" si="148"/>
        <v xml:space="preserve"> </v>
      </c>
      <c r="H156" s="14" t="str">
        <f t="shared" ca="1" si="148"/>
        <v xml:space="preserve"> </v>
      </c>
      <c r="I156" s="14" t="str">
        <f t="shared" ca="1" si="148"/>
        <v>С -9 -2
(П-)</v>
      </c>
      <c r="J156" s="14" t="str">
        <f t="shared" ca="1" si="148"/>
        <v>П -9 -2
(П-)</v>
      </c>
      <c r="K156" s="14" t="str">
        <f t="shared" ca="1" si="148"/>
        <v>П -9 -2
(П-)</v>
      </c>
      <c r="L156" s="14"/>
      <c r="M156" s="14"/>
      <c r="N156" s="25"/>
      <c r="AE156" s="20" t="str">
        <f t="shared" ca="1" si="146"/>
        <v/>
      </c>
      <c r="AF156" s="20" t="str">
        <f t="shared" ca="1" si="146"/>
        <v/>
      </c>
      <c r="AG156" s="20" t="str">
        <f t="shared" ca="1" si="146"/>
        <v/>
      </c>
      <c r="AH156" s="20" t="str">
        <f t="shared" ca="1" si="144"/>
        <v/>
      </c>
      <c r="AI156" s="20" t="str">
        <f t="shared" ca="1" si="144"/>
        <v/>
      </c>
      <c r="AJ156" s="20" t="str">
        <f t="shared" ca="1" si="144"/>
        <v>Вт 16.06.20 15.10 П-)</v>
      </c>
      <c r="AK156" s="20" t="str">
        <f t="shared" ca="1" si="144"/>
        <v>Вт 16.06.20 17.00 П-)</v>
      </c>
      <c r="AL156" s="20" t="str">
        <f t="shared" ca="1" si="144"/>
        <v>Вт 16.06.20 18.40 П-)</v>
      </c>
      <c r="AM156" s="20" t="str">
        <f t="shared" si="144"/>
        <v/>
      </c>
      <c r="AN156" s="20" t="str">
        <f t="shared" si="144"/>
        <v/>
      </c>
      <c r="AO156" s="11" t="str">
        <f t="shared" ca="1" si="122"/>
        <v>Динер</v>
      </c>
      <c r="AP156" s="10" t="str">
        <f t="shared" ca="1" si="129"/>
        <v/>
      </c>
      <c r="AQ156" s="10" t="str">
        <f t="shared" ca="1" si="129"/>
        <v/>
      </c>
      <c r="AR156" s="10" t="str">
        <f t="shared" ca="1" si="129"/>
        <v/>
      </c>
      <c r="AS156" s="10" t="str">
        <f t="shared" ca="1" si="129"/>
        <v/>
      </c>
      <c r="AT156" s="10" t="str">
        <f t="shared" ca="1" si="129"/>
        <v/>
      </c>
      <c r="AU156" s="10" t="str">
        <f t="shared" ca="1" si="126"/>
        <v>Вт 16.06.20 15.10 П-) Динер</v>
      </c>
      <c r="AV156" s="10" t="str">
        <f t="shared" ca="1" si="126"/>
        <v>Вт 16.06.20 17.00 П-) Динер</v>
      </c>
      <c r="AW156" s="10" t="str">
        <f t="shared" ca="1" si="126"/>
        <v>Вт 16.06.20 18.40 П-) Динер</v>
      </c>
      <c r="AX156" s="10" t="str">
        <f t="shared" si="126"/>
        <v/>
      </c>
      <c r="AY156" s="10" t="str">
        <f t="shared" si="126"/>
        <v/>
      </c>
      <c r="BA156" s="12" t="str">
        <f t="shared" ca="1" si="130"/>
        <v/>
      </c>
      <c r="BB156" s="12" t="str">
        <f t="shared" ca="1" si="130"/>
        <v/>
      </c>
      <c r="BC156" s="12" t="str">
        <f t="shared" ca="1" si="130"/>
        <v/>
      </c>
      <c r="BD156" s="12" t="str">
        <f t="shared" ca="1" si="130"/>
        <v/>
      </c>
      <c r="BE156" s="12" t="str">
        <f t="shared" ca="1" si="130"/>
        <v/>
      </c>
      <c r="BF156" s="12">
        <f t="shared" ca="1" si="127"/>
        <v>156</v>
      </c>
      <c r="BG156" s="12">
        <f t="shared" ca="1" si="127"/>
        <v>156</v>
      </c>
      <c r="BH156" s="12">
        <f t="shared" ca="1" si="127"/>
        <v>156</v>
      </c>
      <c r="BI156" s="12" t="str">
        <f t="shared" si="127"/>
        <v/>
      </c>
      <c r="BJ156" s="12" t="str">
        <f t="shared" si="127"/>
        <v/>
      </c>
    </row>
    <row r="157" spans="1:62" ht="23.25" customHeight="1">
      <c r="A157" s="1">
        <f ca="1">IF(COUNTIF($D157:$M157," ")=10,"",IF(VLOOKUP(MAX($A$1:A156),$A$1:C156,3,FALSE)=0,"",MAX($A$1:A156)+1))</f>
        <v>157</v>
      </c>
      <c r="B157" s="13" t="str">
        <f>$B154</f>
        <v>Динер Р.О.</v>
      </c>
      <c r="C157" s="2" t="str">
        <f ca="1">IF($B157="","",$S$4)</f>
        <v>Ср 17.06.20</v>
      </c>
      <c r="D157" s="14" t="str">
        <f t="shared" ref="D157:K157" ca="1" si="149">IF($B157&gt;"",IF(ISERROR(SEARCH($B157,T$4))," ",MID(T$4,FIND("%курс ",T$4,FIND($B157,T$4))+6,7)&amp;"
("&amp;MID(T$4,FIND("ауд.",T$4,FIND($B157,T$4))+4,FIND("№",T$4,FIND("ауд.",T$4,FIND($B157,T$4)))-(FIND("ауд.",T$4,FIND($B157,T$4))+4))&amp;")"),"")</f>
        <v xml:space="preserve"> </v>
      </c>
      <c r="E157" s="14" t="str">
        <f t="shared" ca="1" si="149"/>
        <v xml:space="preserve"> </v>
      </c>
      <c r="F157" s="14" t="str">
        <f t="shared" ca="1" si="149"/>
        <v xml:space="preserve"> </v>
      </c>
      <c r="G157" s="14" t="str">
        <f t="shared" ca="1" si="149"/>
        <v xml:space="preserve"> </v>
      </c>
      <c r="H157" s="14" t="str">
        <f t="shared" ca="1" si="149"/>
        <v xml:space="preserve"> </v>
      </c>
      <c r="I157" s="14" t="str">
        <f t="shared" ca="1" si="149"/>
        <v xml:space="preserve"> </v>
      </c>
      <c r="J157" s="14" t="str">
        <f t="shared" ca="1" si="149"/>
        <v xml:space="preserve"> </v>
      </c>
      <c r="K157" s="14" t="str">
        <f t="shared" ca="1" si="149"/>
        <v>П -9 -2
(П-)</v>
      </c>
      <c r="L157" s="14"/>
      <c r="M157" s="14"/>
      <c r="N157" s="25"/>
      <c r="AE157" s="20" t="str">
        <f t="shared" ca="1" si="146"/>
        <v/>
      </c>
      <c r="AF157" s="20" t="str">
        <f t="shared" ca="1" si="146"/>
        <v/>
      </c>
      <c r="AG157" s="20" t="str">
        <f t="shared" ca="1" si="146"/>
        <v/>
      </c>
      <c r="AH157" s="20" t="str">
        <f t="shared" ca="1" si="144"/>
        <v/>
      </c>
      <c r="AI157" s="20" t="str">
        <f t="shared" ca="1" si="144"/>
        <v/>
      </c>
      <c r="AJ157" s="20" t="str">
        <f t="shared" ca="1" si="144"/>
        <v/>
      </c>
      <c r="AK157" s="20" t="str">
        <f t="shared" ca="1" si="144"/>
        <v/>
      </c>
      <c r="AL157" s="20" t="str">
        <f t="shared" ca="1" si="144"/>
        <v>Ср 17.06.20 18.40 П-)</v>
      </c>
      <c r="AM157" s="20" t="str">
        <f t="shared" si="144"/>
        <v/>
      </c>
      <c r="AN157" s="20" t="str">
        <f t="shared" si="144"/>
        <v/>
      </c>
      <c r="AO157" s="11" t="str">
        <f t="shared" ca="1" si="122"/>
        <v>Динер</v>
      </c>
      <c r="AP157" s="10" t="str">
        <f t="shared" ca="1" si="129"/>
        <v/>
      </c>
      <c r="AQ157" s="10" t="str">
        <f t="shared" ca="1" si="129"/>
        <v/>
      </c>
      <c r="AR157" s="10" t="str">
        <f t="shared" ca="1" si="129"/>
        <v/>
      </c>
      <c r="AS157" s="10" t="str">
        <f t="shared" ca="1" si="129"/>
        <v/>
      </c>
      <c r="AT157" s="10" t="str">
        <f t="shared" ca="1" si="129"/>
        <v/>
      </c>
      <c r="AU157" s="10" t="str">
        <f t="shared" ca="1" si="126"/>
        <v/>
      </c>
      <c r="AV157" s="10" t="str">
        <f t="shared" ca="1" si="126"/>
        <v/>
      </c>
      <c r="AW157" s="10" t="str">
        <f t="shared" ca="1" si="126"/>
        <v>Ср 17.06.20 18.40 П-) Динер</v>
      </c>
      <c r="AX157" s="10" t="str">
        <f t="shared" si="126"/>
        <v/>
      </c>
      <c r="AY157" s="10" t="str">
        <f t="shared" si="126"/>
        <v/>
      </c>
      <c r="BA157" s="12" t="str">
        <f t="shared" ca="1" si="130"/>
        <v/>
      </c>
      <c r="BB157" s="12" t="str">
        <f t="shared" ca="1" si="130"/>
        <v/>
      </c>
      <c r="BC157" s="12" t="str">
        <f t="shared" ca="1" si="130"/>
        <v/>
      </c>
      <c r="BD157" s="12" t="str">
        <f t="shared" ca="1" si="130"/>
        <v/>
      </c>
      <c r="BE157" s="12" t="str">
        <f t="shared" ca="1" si="130"/>
        <v/>
      </c>
      <c r="BF157" s="12" t="str">
        <f t="shared" ca="1" si="127"/>
        <v/>
      </c>
      <c r="BG157" s="12" t="str">
        <f t="shared" ca="1" si="127"/>
        <v/>
      </c>
      <c r="BH157" s="12">
        <f t="shared" ca="1" si="127"/>
        <v>157</v>
      </c>
      <c r="BI157" s="12" t="str">
        <f t="shared" si="127"/>
        <v/>
      </c>
      <c r="BJ157" s="12" t="str">
        <f t="shared" si="127"/>
        <v/>
      </c>
    </row>
    <row r="158" spans="1:62" ht="23.25" customHeight="1">
      <c r="A158" s="1">
        <f ca="1">IF(COUNTIF($D158:$M158," ")=10,"",IF(VLOOKUP(MAX($A$1:A157),$A$1:C157,3,FALSE)=0,"",MAX($A$1:A157)+1))</f>
        <v>158</v>
      </c>
      <c r="B158" s="13" t="str">
        <f>$B154</f>
        <v>Динер Р.О.</v>
      </c>
      <c r="C158" s="2" t="str">
        <f ca="1">IF($B158="","",$S$5)</f>
        <v>Чт 18.06.20</v>
      </c>
      <c r="D158" s="23" t="str">
        <f t="shared" ref="D158:K158" ca="1" si="150">IF($B158&gt;"",IF(ISERROR(SEARCH($B158,T$5))," ",MID(T$5,FIND("%курс ",T$5,FIND($B158,T$5))+6,7)&amp;"
("&amp;MID(T$5,FIND("ауд.",T$5,FIND($B158,T$5))+4,FIND("№",T$5,FIND("ауд.",T$5,FIND($B158,T$5)))-(FIND("ауд.",T$5,FIND($B158,T$5))+4))&amp;")"),"")</f>
        <v xml:space="preserve"> </v>
      </c>
      <c r="E158" s="23" t="str">
        <f t="shared" ca="1" si="150"/>
        <v xml:space="preserve"> </v>
      </c>
      <c r="F158" s="23" t="str">
        <f t="shared" ca="1" si="150"/>
        <v xml:space="preserve"> </v>
      </c>
      <c r="G158" s="23" t="str">
        <f t="shared" ca="1" si="150"/>
        <v xml:space="preserve"> </v>
      </c>
      <c r="H158" s="23" t="str">
        <f t="shared" ca="1" si="150"/>
        <v xml:space="preserve"> </v>
      </c>
      <c r="I158" s="23" t="str">
        <f t="shared" ca="1" si="150"/>
        <v xml:space="preserve"> </v>
      </c>
      <c r="J158" s="23" t="str">
        <f t="shared" ca="1" si="150"/>
        <v>С -9 -2
(П-)</v>
      </c>
      <c r="K158" s="23" t="str">
        <f t="shared" ca="1" si="150"/>
        <v>П -9 -2
(П-)</v>
      </c>
      <c r="L158" s="23"/>
      <c r="M158" s="23"/>
      <c r="N158" s="25"/>
      <c r="AE158" s="20" t="str">
        <f t="shared" ca="1" si="146"/>
        <v/>
      </c>
      <c r="AF158" s="20" t="str">
        <f t="shared" ca="1" si="146"/>
        <v/>
      </c>
      <c r="AG158" s="20" t="str">
        <f t="shared" ca="1" si="146"/>
        <v/>
      </c>
      <c r="AH158" s="20" t="str">
        <f t="shared" ca="1" si="144"/>
        <v/>
      </c>
      <c r="AI158" s="20" t="str">
        <f t="shared" ca="1" si="144"/>
        <v/>
      </c>
      <c r="AJ158" s="20" t="str">
        <f t="shared" ca="1" si="144"/>
        <v/>
      </c>
      <c r="AK158" s="20" t="str">
        <f t="shared" ca="1" si="144"/>
        <v>Чт 18.06.20 17.00 П-)</v>
      </c>
      <c r="AL158" s="20" t="str">
        <f t="shared" ca="1" si="144"/>
        <v>Чт 18.06.20 18.40 П-)</v>
      </c>
      <c r="AM158" s="20" t="str">
        <f t="shared" si="144"/>
        <v/>
      </c>
      <c r="AN158" s="20" t="str">
        <f t="shared" si="144"/>
        <v/>
      </c>
      <c r="AO158" s="11" t="str">
        <f t="shared" ca="1" si="122"/>
        <v>Динер</v>
      </c>
      <c r="AP158" s="10" t="str">
        <f t="shared" ca="1" si="129"/>
        <v/>
      </c>
      <c r="AQ158" s="10" t="str">
        <f t="shared" ca="1" si="129"/>
        <v/>
      </c>
      <c r="AR158" s="10" t="str">
        <f t="shared" ca="1" si="129"/>
        <v/>
      </c>
      <c r="AS158" s="10" t="str">
        <f t="shared" ca="1" si="129"/>
        <v/>
      </c>
      <c r="AT158" s="10" t="str">
        <f t="shared" ca="1" si="129"/>
        <v/>
      </c>
      <c r="AU158" s="10" t="str">
        <f t="shared" ca="1" si="126"/>
        <v/>
      </c>
      <c r="AV158" s="10" t="str">
        <f t="shared" ca="1" si="126"/>
        <v>Чт 18.06.20 17.00 П-) Динер</v>
      </c>
      <c r="AW158" s="10" t="str">
        <f t="shared" ca="1" si="126"/>
        <v>Чт 18.06.20 18.40 П-) Динер</v>
      </c>
      <c r="AX158" s="10" t="str">
        <f t="shared" si="126"/>
        <v/>
      </c>
      <c r="AY158" s="10" t="str">
        <f t="shared" si="126"/>
        <v/>
      </c>
      <c r="BA158" s="12" t="str">
        <f t="shared" ca="1" si="130"/>
        <v/>
      </c>
      <c r="BB158" s="12" t="str">
        <f t="shared" ca="1" si="130"/>
        <v/>
      </c>
      <c r="BC158" s="12" t="str">
        <f t="shared" ca="1" si="130"/>
        <v/>
      </c>
      <c r="BD158" s="12" t="str">
        <f t="shared" ca="1" si="130"/>
        <v/>
      </c>
      <c r="BE158" s="12" t="str">
        <f t="shared" ca="1" si="130"/>
        <v/>
      </c>
      <c r="BF158" s="12" t="str">
        <f t="shared" ca="1" si="127"/>
        <v/>
      </c>
      <c r="BG158" s="12">
        <f t="shared" ca="1" si="127"/>
        <v>158</v>
      </c>
      <c r="BH158" s="12">
        <f t="shared" ca="1" si="127"/>
        <v>158</v>
      </c>
      <c r="BI158" s="12" t="str">
        <f t="shared" si="127"/>
        <v/>
      </c>
      <c r="BJ158" s="12" t="str">
        <f t="shared" si="127"/>
        <v/>
      </c>
    </row>
    <row r="159" spans="1:62" ht="23.25" customHeight="1">
      <c r="A159" s="1">
        <f ca="1">IF(COUNTIF($D159:$M159," ")=10,"",IF(VLOOKUP(MAX($A$1:A158),$A$1:C158,3,FALSE)=0,"",MAX($A$1:A158)+1))</f>
        <v>159</v>
      </c>
      <c r="B159" s="13" t="str">
        <f>$B154</f>
        <v>Динер Р.О.</v>
      </c>
      <c r="C159" s="2" t="str">
        <f ca="1">IF($B159="","",$S$6)</f>
        <v>Пт 19.06.20</v>
      </c>
      <c r="D159" s="23" t="str">
        <f t="shared" ref="D159:K159" ca="1" si="151">IF($B159&gt;"",IF(ISERROR(SEARCH($B159,T$6))," ",MID(T$6,FIND("%курс ",T$6,FIND($B159,T$6))+6,7)&amp;"
("&amp;MID(T$6,FIND("ауд.",T$6,FIND($B159,T$6))+4,FIND("№",T$6,FIND("ауд.",T$6,FIND($B159,T$6)))-(FIND("ауд.",T$6,FIND($B159,T$6))+4))&amp;")"),"")</f>
        <v xml:space="preserve"> </v>
      </c>
      <c r="E159" s="23" t="str">
        <f t="shared" ca="1" si="151"/>
        <v xml:space="preserve"> </v>
      </c>
      <c r="F159" s="23" t="str">
        <f t="shared" ca="1" si="151"/>
        <v xml:space="preserve"> </v>
      </c>
      <c r="G159" s="23" t="str">
        <f t="shared" ca="1" si="151"/>
        <v xml:space="preserve"> </v>
      </c>
      <c r="H159" s="23" t="str">
        <f t="shared" ca="1" si="151"/>
        <v xml:space="preserve"> </v>
      </c>
      <c r="I159" s="23" t="str">
        <f t="shared" ca="1" si="151"/>
        <v>П -9 -2
(П-)</v>
      </c>
      <c r="J159" s="23" t="str">
        <f t="shared" ca="1" si="151"/>
        <v>П -9 -2
(П-)</v>
      </c>
      <c r="K159" s="23" t="str">
        <f t="shared" ca="1" si="151"/>
        <v>П -9 -2
(П-)</v>
      </c>
      <c r="L159" s="23"/>
      <c r="M159" s="23"/>
      <c r="N159" s="25"/>
      <c r="AE159" s="20" t="str">
        <f t="shared" ca="1" si="146"/>
        <v/>
      </c>
      <c r="AF159" s="20" t="str">
        <f t="shared" ca="1" si="146"/>
        <v/>
      </c>
      <c r="AG159" s="20" t="str">
        <f t="shared" ca="1" si="146"/>
        <v/>
      </c>
      <c r="AH159" s="20" t="str">
        <f t="shared" ca="1" si="144"/>
        <v/>
      </c>
      <c r="AI159" s="20" t="str">
        <f t="shared" ca="1" si="144"/>
        <v/>
      </c>
      <c r="AJ159" s="20" t="str">
        <f t="shared" ca="1" si="144"/>
        <v>Пт 19.06.20 15.10 П-)</v>
      </c>
      <c r="AK159" s="20" t="str">
        <f t="shared" ca="1" si="144"/>
        <v>Пт 19.06.20 17.00 П-)</v>
      </c>
      <c r="AL159" s="20" t="str">
        <f t="shared" ca="1" si="144"/>
        <v>Пт 19.06.20 18.40 П-)</v>
      </c>
      <c r="AM159" s="20" t="str">
        <f t="shared" si="144"/>
        <v/>
      </c>
      <c r="AN159" s="20" t="str">
        <f t="shared" si="144"/>
        <v/>
      </c>
      <c r="AO159" s="11" t="str">
        <f t="shared" ca="1" si="122"/>
        <v>Динер</v>
      </c>
      <c r="AP159" s="10" t="str">
        <f t="shared" ca="1" si="129"/>
        <v/>
      </c>
      <c r="AQ159" s="10" t="str">
        <f t="shared" ca="1" si="129"/>
        <v/>
      </c>
      <c r="AR159" s="10" t="str">
        <f t="shared" ca="1" si="129"/>
        <v/>
      </c>
      <c r="AS159" s="10" t="str">
        <f t="shared" ca="1" si="129"/>
        <v/>
      </c>
      <c r="AT159" s="10" t="str">
        <f t="shared" ca="1" si="129"/>
        <v/>
      </c>
      <c r="AU159" s="10" t="str">
        <f t="shared" ca="1" si="126"/>
        <v>Пт 19.06.20 15.10 П-) Динер</v>
      </c>
      <c r="AV159" s="10" t="str">
        <f t="shared" ca="1" si="126"/>
        <v>Пт 19.06.20 17.00 П-) Динер</v>
      </c>
      <c r="AW159" s="10" t="str">
        <f t="shared" ca="1" si="126"/>
        <v>Пт 19.06.20 18.40 П-) Динер</v>
      </c>
      <c r="AX159" s="10" t="str">
        <f t="shared" si="126"/>
        <v/>
      </c>
      <c r="AY159" s="10" t="str">
        <f t="shared" si="126"/>
        <v/>
      </c>
      <c r="BA159" s="12" t="str">
        <f t="shared" ca="1" si="130"/>
        <v/>
      </c>
      <c r="BB159" s="12" t="str">
        <f t="shared" ca="1" si="130"/>
        <v/>
      </c>
      <c r="BC159" s="12" t="str">
        <f t="shared" ca="1" si="130"/>
        <v/>
      </c>
      <c r="BD159" s="12" t="str">
        <f t="shared" ca="1" si="130"/>
        <v/>
      </c>
      <c r="BE159" s="12" t="str">
        <f t="shared" ca="1" si="130"/>
        <v/>
      </c>
      <c r="BF159" s="12">
        <f t="shared" ca="1" si="127"/>
        <v>159</v>
      </c>
      <c r="BG159" s="12">
        <f t="shared" ca="1" si="127"/>
        <v>159</v>
      </c>
      <c r="BH159" s="12">
        <f t="shared" ca="1" si="127"/>
        <v>159</v>
      </c>
      <c r="BI159" s="12" t="str">
        <f t="shared" si="127"/>
        <v/>
      </c>
      <c r="BJ159" s="12" t="str">
        <f t="shared" si="127"/>
        <v/>
      </c>
    </row>
    <row r="160" spans="1:62" ht="23.25" customHeight="1">
      <c r="A160" s="1">
        <f ca="1">IF(COUNTIF($D160:$M160," ")=10,"",IF(VLOOKUP(MAX($A$1:A159),$A$1:C159,3,FALSE)=0,"",MAX($A$1:A159)+1))</f>
        <v>160</v>
      </c>
      <c r="B160" s="13" t="str">
        <f>$B154</f>
        <v>Динер Р.О.</v>
      </c>
      <c r="C160" s="2" t="str">
        <f ca="1">IF($B160="","",$S$7)</f>
        <v>Сб 20.06.20</v>
      </c>
      <c r="D160" s="23" t="str">
        <f t="shared" ref="D160:K160" ca="1" si="152">IF($B160&gt;"",IF(ISERROR(SEARCH($B160,T$7))," ",MID(T$7,FIND("%курс ",T$7,FIND($B160,T$7))+6,7)&amp;"
("&amp;MID(T$7,FIND("ауд.",T$7,FIND($B160,T$7))+4,FIND("№",T$7,FIND("ауд.",T$7,FIND($B160,T$7)))-(FIND("ауд.",T$7,FIND($B160,T$7))+4))&amp;")"),"")</f>
        <v xml:space="preserve"> </v>
      </c>
      <c r="E160" s="23" t="str">
        <f t="shared" ca="1" si="152"/>
        <v xml:space="preserve"> </v>
      </c>
      <c r="F160" s="23" t="str">
        <f t="shared" ca="1" si="152"/>
        <v xml:space="preserve"> </v>
      </c>
      <c r="G160" s="23" t="str">
        <f t="shared" ca="1" si="152"/>
        <v xml:space="preserve"> </v>
      </c>
      <c r="H160" s="23" t="str">
        <f t="shared" ca="1" si="152"/>
        <v xml:space="preserve"> </v>
      </c>
      <c r="I160" s="23" t="str">
        <f t="shared" ca="1" si="152"/>
        <v xml:space="preserve"> </v>
      </c>
      <c r="J160" s="23" t="str">
        <f t="shared" ca="1" si="152"/>
        <v xml:space="preserve"> </v>
      </c>
      <c r="K160" s="23" t="str">
        <f t="shared" ca="1" si="152"/>
        <v xml:space="preserve"> </v>
      </c>
      <c r="L160" s="23"/>
      <c r="M160" s="23"/>
      <c r="N160" s="25"/>
      <c r="AE160" s="20" t="str">
        <f t="shared" ca="1" si="146"/>
        <v/>
      </c>
      <c r="AF160" s="20" t="str">
        <f t="shared" ca="1" si="146"/>
        <v/>
      </c>
      <c r="AG160" s="20" t="str">
        <f t="shared" ca="1" si="146"/>
        <v/>
      </c>
      <c r="AH160" s="20" t="str">
        <f t="shared" ca="1" si="144"/>
        <v/>
      </c>
      <c r="AI160" s="20" t="str">
        <f t="shared" ca="1" si="144"/>
        <v/>
      </c>
      <c r="AJ160" s="20" t="str">
        <f t="shared" ca="1" si="144"/>
        <v/>
      </c>
      <c r="AK160" s="20" t="str">
        <f t="shared" ca="1" si="144"/>
        <v/>
      </c>
      <c r="AL160" s="20" t="str">
        <f t="shared" ca="1" si="144"/>
        <v/>
      </c>
      <c r="AM160" s="20" t="str">
        <f t="shared" si="144"/>
        <v/>
      </c>
      <c r="AN160" s="20" t="str">
        <f t="shared" si="144"/>
        <v/>
      </c>
      <c r="AO160" s="11" t="str">
        <f t="shared" ca="1" si="122"/>
        <v/>
      </c>
      <c r="AP160" s="10" t="str">
        <f t="shared" ca="1" si="129"/>
        <v/>
      </c>
      <c r="AQ160" s="10" t="str">
        <f t="shared" ca="1" si="129"/>
        <v/>
      </c>
      <c r="AR160" s="10" t="str">
        <f t="shared" ca="1" si="129"/>
        <v/>
      </c>
      <c r="AS160" s="10" t="str">
        <f t="shared" ca="1" si="129"/>
        <v/>
      </c>
      <c r="AT160" s="10" t="str">
        <f t="shared" ca="1" si="129"/>
        <v/>
      </c>
      <c r="AU160" s="10" t="str">
        <f t="shared" ca="1" si="126"/>
        <v/>
      </c>
      <c r="AV160" s="10" t="str">
        <f t="shared" ca="1" si="126"/>
        <v/>
      </c>
      <c r="AW160" s="10" t="str">
        <f t="shared" ca="1" si="126"/>
        <v/>
      </c>
      <c r="AX160" s="10" t="str">
        <f t="shared" si="126"/>
        <v/>
      </c>
      <c r="AY160" s="10" t="str">
        <f t="shared" si="126"/>
        <v/>
      </c>
      <c r="BA160" s="12" t="str">
        <f t="shared" ca="1" si="130"/>
        <v/>
      </c>
      <c r="BB160" s="12" t="str">
        <f t="shared" ca="1" si="130"/>
        <v/>
      </c>
      <c r="BC160" s="12" t="str">
        <f t="shared" ca="1" si="130"/>
        <v/>
      </c>
      <c r="BD160" s="12" t="str">
        <f t="shared" ca="1" si="130"/>
        <v/>
      </c>
      <c r="BE160" s="12" t="str">
        <f t="shared" ca="1" si="130"/>
        <v/>
      </c>
      <c r="BF160" s="12" t="str">
        <f t="shared" ca="1" si="127"/>
        <v/>
      </c>
      <c r="BG160" s="12" t="str">
        <f t="shared" ca="1" si="127"/>
        <v/>
      </c>
      <c r="BH160" s="12" t="str">
        <f t="shared" ca="1" si="127"/>
        <v/>
      </c>
      <c r="BI160" s="12" t="str">
        <f t="shared" si="127"/>
        <v/>
      </c>
      <c r="BJ160" s="12" t="str">
        <f t="shared" si="127"/>
        <v/>
      </c>
    </row>
    <row r="161" spans="1:62" ht="23.25" customHeight="1">
      <c r="A161" s="1">
        <f ca="1">IF(COUNTIF($D161:$M161," ")=10,"",IF(VLOOKUP(MAX($A$1:A160),$A$1:C160,3,FALSE)=0,"",MAX($A$1:A160)+1))</f>
        <v>161</v>
      </c>
      <c r="B161" s="13" t="str">
        <f>$B154</f>
        <v>Динер Р.О.</v>
      </c>
      <c r="C161" s="2" t="str">
        <f ca="1">IF($B161="","",$S$8)</f>
        <v>Вс 21.06.20</v>
      </c>
      <c r="D161" s="23" t="str">
        <f t="shared" ref="D161:K161" ca="1" si="153">IF($B161&gt;"",IF(ISERROR(SEARCH($B161,T$8))," ",MID(T$8,FIND("%курс ",T$8,FIND($B161,T$8))+6,7)&amp;"
("&amp;MID(T$8,FIND("ауд.",T$8,FIND($B161,T$8))+4,FIND("№",T$8,FIND("ауд.",T$8,FIND($B161,T$8)))-(FIND("ауд.",T$8,FIND($B161,T$8))+4))&amp;")"),"")</f>
        <v xml:space="preserve"> </v>
      </c>
      <c r="E161" s="23" t="str">
        <f t="shared" ca="1" si="153"/>
        <v xml:space="preserve"> </v>
      </c>
      <c r="F161" s="23" t="str">
        <f t="shared" ca="1" si="153"/>
        <v xml:space="preserve"> </v>
      </c>
      <c r="G161" s="23" t="str">
        <f t="shared" ca="1" si="153"/>
        <v xml:space="preserve"> </v>
      </c>
      <c r="H161" s="23" t="str">
        <f t="shared" ca="1" si="153"/>
        <v xml:space="preserve"> </v>
      </c>
      <c r="I161" s="23" t="str">
        <f t="shared" ca="1" si="153"/>
        <v xml:space="preserve"> </v>
      </c>
      <c r="J161" s="23" t="str">
        <f t="shared" ca="1" si="153"/>
        <v xml:space="preserve"> </v>
      </c>
      <c r="K161" s="23" t="str">
        <f t="shared" ca="1" si="153"/>
        <v xml:space="preserve"> </v>
      </c>
      <c r="L161" s="23"/>
      <c r="M161" s="23"/>
      <c r="N161" s="25"/>
      <c r="AE161" s="20" t="str">
        <f t="shared" ca="1" si="146"/>
        <v/>
      </c>
      <c r="AF161" s="20" t="str">
        <f t="shared" ca="1" si="146"/>
        <v/>
      </c>
      <c r="AG161" s="20" t="str">
        <f t="shared" ca="1" si="146"/>
        <v/>
      </c>
      <c r="AH161" s="20" t="str">
        <f t="shared" ca="1" si="144"/>
        <v/>
      </c>
      <c r="AI161" s="20" t="str">
        <f t="shared" ca="1" si="144"/>
        <v/>
      </c>
      <c r="AJ161" s="20" t="str">
        <f t="shared" ca="1" si="144"/>
        <v/>
      </c>
      <c r="AK161" s="20" t="str">
        <f t="shared" ca="1" si="144"/>
        <v/>
      </c>
      <c r="AL161" s="20" t="str">
        <f t="shared" ca="1" si="144"/>
        <v/>
      </c>
      <c r="AM161" s="20" t="str">
        <f t="shared" si="144"/>
        <v/>
      </c>
      <c r="AN161" s="20" t="str">
        <f t="shared" si="144"/>
        <v/>
      </c>
      <c r="AO161" s="11" t="str">
        <f t="shared" ca="1" si="122"/>
        <v/>
      </c>
      <c r="AP161" s="10" t="str">
        <f t="shared" ca="1" si="129"/>
        <v/>
      </c>
      <c r="AQ161" s="10" t="str">
        <f t="shared" ca="1" si="129"/>
        <v/>
      </c>
      <c r="AR161" s="10" t="str">
        <f t="shared" ca="1" si="129"/>
        <v/>
      </c>
      <c r="AS161" s="10" t="str">
        <f t="shared" ca="1" si="129"/>
        <v/>
      </c>
      <c r="AT161" s="10" t="str">
        <f t="shared" ca="1" si="129"/>
        <v/>
      </c>
      <c r="AU161" s="10" t="str">
        <f t="shared" ca="1" si="126"/>
        <v/>
      </c>
      <c r="AV161" s="10" t="str">
        <f t="shared" ca="1" si="126"/>
        <v/>
      </c>
      <c r="AW161" s="10" t="str">
        <f t="shared" ca="1" si="126"/>
        <v/>
      </c>
      <c r="AX161" s="10" t="str">
        <f t="shared" si="126"/>
        <v/>
      </c>
      <c r="AY161" s="10" t="str">
        <f t="shared" si="126"/>
        <v/>
      </c>
      <c r="BA161" s="12" t="str">
        <f t="shared" ca="1" si="130"/>
        <v/>
      </c>
      <c r="BB161" s="12" t="str">
        <f t="shared" ca="1" si="130"/>
        <v/>
      </c>
      <c r="BC161" s="12" t="str">
        <f t="shared" ca="1" si="130"/>
        <v/>
      </c>
      <c r="BD161" s="12" t="str">
        <f t="shared" ca="1" si="130"/>
        <v/>
      </c>
      <c r="BE161" s="12" t="str">
        <f t="shared" ca="1" si="130"/>
        <v/>
      </c>
      <c r="BF161" s="12" t="str">
        <f t="shared" ca="1" si="127"/>
        <v/>
      </c>
      <c r="BG161" s="12" t="str">
        <f t="shared" ca="1" si="127"/>
        <v/>
      </c>
      <c r="BH161" s="12" t="str">
        <f t="shared" ca="1" si="127"/>
        <v/>
      </c>
      <c r="BI161" s="12" t="str">
        <f t="shared" si="127"/>
        <v/>
      </c>
      <c r="BJ161" s="12" t="str">
        <f t="shared" si="127"/>
        <v/>
      </c>
    </row>
    <row r="162" spans="1:62" ht="23.25" customHeight="1">
      <c r="A162" s="1">
        <f ca="1">IF(COUNTIF($D162:$M162," ")=10,"",IF(VLOOKUP(MAX($A$1:A161),$A$1:C161,3,FALSE)=0,"",MAX($A$1:A161)+1))</f>
        <v>162</v>
      </c>
      <c r="C162" s="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17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11" t="str">
        <f t="shared" si="122"/>
        <v/>
      </c>
      <c r="AP162" s="10" t="str">
        <f t="shared" si="129"/>
        <v/>
      </c>
      <c r="AQ162" s="10" t="str">
        <f t="shared" si="129"/>
        <v/>
      </c>
      <c r="AR162" s="10" t="str">
        <f t="shared" si="129"/>
        <v/>
      </c>
      <c r="AS162" s="10" t="str">
        <f t="shared" si="129"/>
        <v/>
      </c>
      <c r="AT162" s="10" t="str">
        <f t="shared" si="129"/>
        <v/>
      </c>
      <c r="AU162" s="10" t="str">
        <f t="shared" si="126"/>
        <v/>
      </c>
      <c r="AV162" s="10" t="str">
        <f t="shared" si="126"/>
        <v/>
      </c>
      <c r="AW162" s="10" t="str">
        <f t="shared" si="126"/>
        <v/>
      </c>
      <c r="AX162" s="10" t="str">
        <f t="shared" si="126"/>
        <v/>
      </c>
      <c r="AY162" s="10" t="str">
        <f t="shared" si="126"/>
        <v/>
      </c>
      <c r="BA162" s="12" t="str">
        <f t="shared" si="130"/>
        <v/>
      </c>
      <c r="BB162" s="12" t="str">
        <f t="shared" si="130"/>
        <v/>
      </c>
      <c r="BC162" s="12" t="str">
        <f t="shared" si="130"/>
        <v/>
      </c>
      <c r="BD162" s="12" t="str">
        <f t="shared" si="130"/>
        <v/>
      </c>
      <c r="BE162" s="12" t="str">
        <f t="shared" si="130"/>
        <v/>
      </c>
      <c r="BF162" s="12" t="str">
        <f t="shared" si="127"/>
        <v/>
      </c>
      <c r="BG162" s="12" t="str">
        <f t="shared" si="127"/>
        <v/>
      </c>
      <c r="BH162" s="12" t="str">
        <f t="shared" si="127"/>
        <v/>
      </c>
      <c r="BI162" s="12" t="str">
        <f t="shared" si="127"/>
        <v/>
      </c>
      <c r="BJ162" s="12" t="str">
        <f t="shared" si="127"/>
        <v/>
      </c>
    </row>
    <row r="163" spans="1:62" ht="23.25" customHeight="1">
      <c r="A163" s="1">
        <f ca="1">IF(COUNTIF($D164:$M170," ")=70,"",MAX($A$1:A162)+1)</f>
        <v>163</v>
      </c>
      <c r="B163" s="2" t="str">
        <f>IF($C163="","",$C163)</f>
        <v>Дубинина Е.М.</v>
      </c>
      <c r="C163" s="3" t="str">
        <f>IF(ISERROR(VLOOKUP((ROW()-1)/9+1,'[1]Преподавательский состав'!$A$2:$B$180,2,FALSE)),"",VLOOKUP((ROW()-1)/9+1,'[1]Преподавательский состав'!$A$2:$B$180,2,FALSE))</f>
        <v>Дубинина Е.М.</v>
      </c>
      <c r="D163" s="3" t="str">
        <f>IF($C163="","",T(" 8.00"))</f>
        <v xml:space="preserve"> 8.00</v>
      </c>
      <c r="E163" s="3" t="str">
        <f>IF($C163="","",T(" 9.40"))</f>
        <v xml:space="preserve"> 9.40</v>
      </c>
      <c r="F163" s="3" t="str">
        <f>IF($C163="","",T("11.50"))</f>
        <v>11.50</v>
      </c>
      <c r="G163" s="4" t="str">
        <f>IF($C163="","",T(""))</f>
        <v/>
      </c>
      <c r="H163" s="4" t="str">
        <f>IF($C163="","",T("13.30"))</f>
        <v>13.30</v>
      </c>
      <c r="I163" s="4" t="str">
        <f>IF($C163="","",T("15.10"))</f>
        <v>15.10</v>
      </c>
      <c r="J163" s="3" t="str">
        <f>IF($C163="","",T("17.00"))</f>
        <v>17.00</v>
      </c>
      <c r="K163" s="3" t="str">
        <f>IF($C163="","",T("18.40"))</f>
        <v>18.40</v>
      </c>
      <c r="L163" s="3"/>
      <c r="M163" s="3"/>
      <c r="N163" s="25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11" t="str">
        <f t="shared" si="122"/>
        <v/>
      </c>
      <c r="AP163" s="10" t="str">
        <f t="shared" si="129"/>
        <v/>
      </c>
      <c r="AQ163" s="10" t="str">
        <f t="shared" si="129"/>
        <v/>
      </c>
      <c r="AR163" s="10" t="str">
        <f t="shared" si="129"/>
        <v/>
      </c>
      <c r="AS163" s="10" t="str">
        <f t="shared" si="129"/>
        <v/>
      </c>
      <c r="AT163" s="10" t="str">
        <f t="shared" si="129"/>
        <v/>
      </c>
      <c r="AU163" s="10" t="str">
        <f t="shared" si="126"/>
        <v/>
      </c>
      <c r="AV163" s="10" t="str">
        <f t="shared" si="126"/>
        <v/>
      </c>
      <c r="AW163" s="10" t="str">
        <f t="shared" si="126"/>
        <v/>
      </c>
      <c r="AX163" s="10" t="str">
        <f t="shared" si="126"/>
        <v/>
      </c>
      <c r="AY163" s="10" t="str">
        <f t="shared" si="126"/>
        <v/>
      </c>
      <c r="BA163" s="12" t="str">
        <f t="shared" si="130"/>
        <v/>
      </c>
      <c r="BB163" s="12" t="str">
        <f t="shared" si="130"/>
        <v/>
      </c>
      <c r="BC163" s="12" t="str">
        <f t="shared" si="130"/>
        <v/>
      </c>
      <c r="BD163" s="12" t="str">
        <f t="shared" si="130"/>
        <v/>
      </c>
      <c r="BE163" s="12" t="str">
        <f t="shared" si="130"/>
        <v/>
      </c>
      <c r="BF163" s="12" t="str">
        <f t="shared" si="127"/>
        <v/>
      </c>
      <c r="BG163" s="12" t="str">
        <f t="shared" si="127"/>
        <v/>
      </c>
      <c r="BH163" s="12" t="str">
        <f t="shared" si="127"/>
        <v/>
      </c>
      <c r="BI163" s="12" t="str">
        <f t="shared" si="127"/>
        <v/>
      </c>
      <c r="BJ163" s="12" t="str">
        <f t="shared" si="127"/>
        <v/>
      </c>
    </row>
    <row r="164" spans="1:62" ht="23.25" customHeight="1">
      <c r="A164" s="1">
        <f ca="1">IF(COUNTIF($D164:$M164," ")=10,"",IF(VLOOKUP(MAX($A$1:A163),$A$1:C163,3,FALSE)=0,"",MAX($A$1:A163)+1))</f>
        <v>164</v>
      </c>
      <c r="B164" s="13" t="str">
        <f>$B163</f>
        <v>Дубинина Е.М.</v>
      </c>
      <c r="C164" s="2" t="str">
        <f ca="1">IF($B164="","",$S$2)</f>
        <v>Пн 15.06.20</v>
      </c>
      <c r="D164" s="14" t="str">
        <f t="shared" ref="D164:K164" ca="1" si="154">IF($B164&gt;"",IF(ISERROR(SEARCH($B164,T$2))," ",MID(T$2,FIND("%курс ",T$2,FIND($B164,T$2))+6,7)&amp;"
("&amp;MID(T$2,FIND("ауд.",T$2,FIND($B164,T$2))+4,FIND("№",T$2,FIND("ауд.",T$2,FIND($B164,T$2)))-(FIND("ауд.",T$2,FIND($B164,T$2))+4))&amp;")"),"")</f>
        <v>П -9 -1
(П-401)</v>
      </c>
      <c r="E164" s="14" t="str">
        <f t="shared" ca="1" si="154"/>
        <v>П -9 -1
(П-)</v>
      </c>
      <c r="F164" s="14" t="str">
        <f t="shared" ca="1" si="154"/>
        <v>П -9 -1
(П-)</v>
      </c>
      <c r="G164" s="14" t="str">
        <f t="shared" ca="1" si="154"/>
        <v xml:space="preserve"> </v>
      </c>
      <c r="H164" s="14" t="str">
        <f t="shared" ca="1" si="154"/>
        <v xml:space="preserve"> </v>
      </c>
      <c r="I164" s="14" t="str">
        <f t="shared" ca="1" si="154"/>
        <v xml:space="preserve"> </v>
      </c>
      <c r="J164" s="14" t="str">
        <f t="shared" ca="1" si="154"/>
        <v xml:space="preserve"> </v>
      </c>
      <c r="K164" s="14" t="str">
        <f t="shared" ca="1" si="154"/>
        <v xml:space="preserve"> </v>
      </c>
      <c r="L164" s="14"/>
      <c r="M164" s="14"/>
      <c r="N164" s="25"/>
      <c r="AE164" s="20" t="str">
        <f t="shared" ca="1" si="146"/>
        <v>Пн 15.06.20  8.00 П-401</v>
      </c>
      <c r="AF164" s="20" t="str">
        <f t="shared" ca="1" si="146"/>
        <v>Пн 15.06.20  9.40 П-)</v>
      </c>
      <c r="AG164" s="20" t="str">
        <f t="shared" ca="1" si="146"/>
        <v>Пн 15.06.20 11.50 П-)</v>
      </c>
      <c r="AH164" s="20" t="str">
        <f t="shared" ca="1" si="144"/>
        <v/>
      </c>
      <c r="AI164" s="20" t="str">
        <f t="shared" ca="1" si="144"/>
        <v/>
      </c>
      <c r="AJ164" s="20" t="str">
        <f t="shared" ca="1" si="144"/>
        <v/>
      </c>
      <c r="AK164" s="20" t="str">
        <f t="shared" ca="1" si="144"/>
        <v/>
      </c>
      <c r="AL164" s="20" t="str">
        <f t="shared" ca="1" si="144"/>
        <v/>
      </c>
      <c r="AM164" s="20" t="str">
        <f t="shared" si="144"/>
        <v/>
      </c>
      <c r="AN164" s="20" t="str">
        <f t="shared" si="144"/>
        <v/>
      </c>
      <c r="AO164" s="11" t="str">
        <f t="shared" ca="1" si="122"/>
        <v>Дубинина</v>
      </c>
      <c r="AP164" s="10" t="str">
        <f t="shared" ca="1" si="129"/>
        <v>Пн 15.06.20  8.00 П-401 Дубинина</v>
      </c>
      <c r="AQ164" s="10" t="str">
        <f t="shared" ca="1" si="129"/>
        <v>Пн 15.06.20  9.40 П-) Дубинина</v>
      </c>
      <c r="AR164" s="10" t="str">
        <f t="shared" ca="1" si="129"/>
        <v>Пн 15.06.20 11.50 П-) Дубинина</v>
      </c>
      <c r="AS164" s="10" t="str">
        <f t="shared" ca="1" si="129"/>
        <v/>
      </c>
      <c r="AT164" s="10" t="str">
        <f t="shared" ca="1" si="129"/>
        <v/>
      </c>
      <c r="AU164" s="10" t="str">
        <f t="shared" ca="1" si="126"/>
        <v/>
      </c>
      <c r="AV164" s="10" t="str">
        <f t="shared" ca="1" si="126"/>
        <v/>
      </c>
      <c r="AW164" s="10" t="str">
        <f t="shared" ca="1" si="126"/>
        <v/>
      </c>
      <c r="AX164" s="10" t="str">
        <f t="shared" si="126"/>
        <v/>
      </c>
      <c r="AY164" s="10" t="str">
        <f t="shared" si="126"/>
        <v/>
      </c>
      <c r="BA164" s="12">
        <f t="shared" ca="1" si="130"/>
        <v>164</v>
      </c>
      <c r="BB164" s="12">
        <f t="shared" ca="1" si="130"/>
        <v>164</v>
      </c>
      <c r="BC164" s="12">
        <f t="shared" ca="1" si="130"/>
        <v>164</v>
      </c>
      <c r="BD164" s="12" t="str">
        <f t="shared" ca="1" si="130"/>
        <v/>
      </c>
      <c r="BE164" s="12" t="str">
        <f t="shared" ca="1" si="130"/>
        <v/>
      </c>
      <c r="BF164" s="12" t="str">
        <f t="shared" ca="1" si="127"/>
        <v/>
      </c>
      <c r="BG164" s="12" t="str">
        <f t="shared" ca="1" si="127"/>
        <v/>
      </c>
      <c r="BH164" s="12" t="str">
        <f t="shared" ca="1" si="127"/>
        <v/>
      </c>
      <c r="BI164" s="12" t="str">
        <f t="shared" si="127"/>
        <v/>
      </c>
      <c r="BJ164" s="12" t="str">
        <f t="shared" si="127"/>
        <v/>
      </c>
    </row>
    <row r="165" spans="1:62" ht="23.25" customHeight="1">
      <c r="A165" s="1">
        <f ca="1">IF(COUNTIF($D165:$M165," ")=10,"",IF(VLOOKUP(MAX($A$1:A164),$A$1:C164,3,FALSE)=0,"",MAX($A$1:A164)+1))</f>
        <v>165</v>
      </c>
      <c r="B165" s="13" t="str">
        <f>$B163</f>
        <v>Дубинина Е.М.</v>
      </c>
      <c r="C165" s="2" t="str">
        <f ca="1">IF($B165="","",$S$3)</f>
        <v>Вт 16.06.20</v>
      </c>
      <c r="D165" s="14" t="str">
        <f t="shared" ref="D165:K165" ca="1" si="155">IF($B165&gt;"",IF(ISERROR(SEARCH($B165,T$3))," ",MID(T$3,FIND("%курс ",T$3,FIND($B165,T$3))+6,7)&amp;"
("&amp;MID(T$3,FIND("ауд.",T$3,FIND($B165,T$3))+4,FIND("№",T$3,FIND("ауд.",T$3,FIND($B165,T$3)))-(FIND("ауд.",T$3,FIND($B165,T$3))+4))&amp;")"),"")</f>
        <v>П -9 -1
(П-)</v>
      </c>
      <c r="E165" s="14" t="str">
        <f t="shared" ca="1" si="155"/>
        <v>П -9 -1
(П-)</v>
      </c>
      <c r="F165" s="14" t="str">
        <f t="shared" ca="1" si="155"/>
        <v>П -9 -1
(П-)</v>
      </c>
      <c r="G165" s="14" t="str">
        <f t="shared" ca="1" si="155"/>
        <v xml:space="preserve"> </v>
      </c>
      <c r="H165" s="14" t="str">
        <f t="shared" ca="1" si="155"/>
        <v>П -9 -1
(П-)</v>
      </c>
      <c r="I165" s="14" t="str">
        <f t="shared" ca="1" si="155"/>
        <v xml:space="preserve"> </v>
      </c>
      <c r="J165" s="14" t="str">
        <f t="shared" ca="1" si="155"/>
        <v xml:space="preserve"> </v>
      </c>
      <c r="K165" s="14" t="str">
        <f t="shared" ca="1" si="155"/>
        <v xml:space="preserve"> </v>
      </c>
      <c r="L165" s="14"/>
      <c r="M165" s="14"/>
      <c r="N165" s="25"/>
      <c r="AE165" s="20" t="str">
        <f t="shared" ca="1" si="146"/>
        <v>Вт 16.06.20  8.00 П-)</v>
      </c>
      <c r="AF165" s="20" t="str">
        <f t="shared" ca="1" si="146"/>
        <v>Вт 16.06.20  9.40 П-)</v>
      </c>
      <c r="AG165" s="20" t="str">
        <f t="shared" ca="1" si="146"/>
        <v>Вт 16.06.20 11.50 П-)</v>
      </c>
      <c r="AH165" s="20" t="str">
        <f t="shared" ca="1" si="144"/>
        <v/>
      </c>
      <c r="AI165" s="20" t="str">
        <f t="shared" ca="1" si="144"/>
        <v>Вт 16.06.20 13.30 П-)</v>
      </c>
      <c r="AJ165" s="20" t="str">
        <f t="shared" ca="1" si="144"/>
        <v/>
      </c>
      <c r="AK165" s="20" t="str">
        <f t="shared" ca="1" si="144"/>
        <v/>
      </c>
      <c r="AL165" s="20" t="str">
        <f t="shared" ca="1" si="144"/>
        <v/>
      </c>
      <c r="AM165" s="20" t="str">
        <f t="shared" si="144"/>
        <v/>
      </c>
      <c r="AN165" s="20" t="str">
        <f t="shared" si="144"/>
        <v/>
      </c>
      <c r="AO165" s="11" t="str">
        <f t="shared" ca="1" si="122"/>
        <v>Дубинина</v>
      </c>
      <c r="AP165" s="10" t="str">
        <f t="shared" ca="1" si="129"/>
        <v>Вт 16.06.20  8.00 П-) Дубинина</v>
      </c>
      <c r="AQ165" s="10" t="str">
        <f t="shared" ca="1" si="129"/>
        <v>Вт 16.06.20  9.40 П-) Дубинина</v>
      </c>
      <c r="AR165" s="10" t="str">
        <f t="shared" ca="1" si="129"/>
        <v>Вт 16.06.20 11.50 П-) Дубинина</v>
      </c>
      <c r="AS165" s="10" t="str">
        <f t="shared" ca="1" si="129"/>
        <v/>
      </c>
      <c r="AT165" s="10" t="str">
        <f t="shared" ca="1" si="129"/>
        <v>Вт 16.06.20 13.30 П-) Дубинина</v>
      </c>
      <c r="AU165" s="10" t="str">
        <f t="shared" ca="1" si="126"/>
        <v/>
      </c>
      <c r="AV165" s="10" t="str">
        <f t="shared" ca="1" si="126"/>
        <v/>
      </c>
      <c r="AW165" s="10" t="str">
        <f t="shared" ca="1" si="126"/>
        <v/>
      </c>
      <c r="AX165" s="10" t="str">
        <f t="shared" si="126"/>
        <v/>
      </c>
      <c r="AY165" s="10" t="str">
        <f t="shared" si="126"/>
        <v/>
      </c>
      <c r="BA165" s="12">
        <f t="shared" ca="1" si="130"/>
        <v>165</v>
      </c>
      <c r="BB165" s="12">
        <f t="shared" ca="1" si="130"/>
        <v>165</v>
      </c>
      <c r="BC165" s="12">
        <f t="shared" ca="1" si="130"/>
        <v>165</v>
      </c>
      <c r="BD165" s="12" t="str">
        <f t="shared" ca="1" si="130"/>
        <v/>
      </c>
      <c r="BE165" s="12">
        <f t="shared" ca="1" si="130"/>
        <v>165</v>
      </c>
      <c r="BF165" s="12" t="str">
        <f t="shared" ca="1" si="127"/>
        <v/>
      </c>
      <c r="BG165" s="12" t="str">
        <f t="shared" ca="1" si="127"/>
        <v/>
      </c>
      <c r="BH165" s="12" t="str">
        <f t="shared" ca="1" si="127"/>
        <v/>
      </c>
      <c r="BI165" s="12" t="str">
        <f t="shared" si="127"/>
        <v/>
      </c>
      <c r="BJ165" s="12" t="str">
        <f t="shared" si="127"/>
        <v/>
      </c>
    </row>
    <row r="166" spans="1:62" ht="23.25" customHeight="1">
      <c r="A166" s="1">
        <f ca="1">IF(COUNTIF($D166:$M166," ")=10,"",IF(VLOOKUP(MAX($A$1:A165),$A$1:C165,3,FALSE)=0,"",MAX($A$1:A165)+1))</f>
        <v>166</v>
      </c>
      <c r="B166" s="13" t="str">
        <f>$B163</f>
        <v>Дубинина Е.М.</v>
      </c>
      <c r="C166" s="2" t="str">
        <f ca="1">IF($B166="","",$S$4)</f>
        <v>Ср 17.06.20</v>
      </c>
      <c r="D166" s="14" t="str">
        <f t="shared" ref="D166:K166" ca="1" si="156">IF($B166&gt;"",IF(ISERROR(SEARCH($B166,T$4))," ",MID(T$4,FIND("%курс ",T$4,FIND($B166,T$4))+6,7)&amp;"
("&amp;MID(T$4,FIND("ауд.",T$4,FIND($B166,T$4))+4,FIND("№",T$4,FIND("ауд.",T$4,FIND($B166,T$4)))-(FIND("ауд.",T$4,FIND($B166,T$4))+4))&amp;")"),"")</f>
        <v>П -9 -1
(П-)</v>
      </c>
      <c r="E166" s="14" t="str">
        <f t="shared" ca="1" si="156"/>
        <v>П -9 -1
(П-)</v>
      </c>
      <c r="F166" s="14" t="str">
        <f t="shared" ca="1" si="156"/>
        <v>П -9 -1
(П-401)</v>
      </c>
      <c r="G166" s="14" t="str">
        <f t="shared" ca="1" si="156"/>
        <v xml:space="preserve"> </v>
      </c>
      <c r="H166" s="14" t="str">
        <f t="shared" ca="1" si="156"/>
        <v>П -9 -1
(П-)</v>
      </c>
      <c r="I166" s="14" t="str">
        <f t="shared" ca="1" si="156"/>
        <v xml:space="preserve"> </v>
      </c>
      <c r="J166" s="14" t="str">
        <f t="shared" ca="1" si="156"/>
        <v xml:space="preserve"> </v>
      </c>
      <c r="K166" s="14" t="str">
        <f t="shared" ca="1" si="156"/>
        <v xml:space="preserve"> </v>
      </c>
      <c r="L166" s="14"/>
      <c r="M166" s="14"/>
      <c r="N166" s="25"/>
      <c r="AE166" s="20" t="str">
        <f t="shared" ca="1" si="146"/>
        <v>Ср 17.06.20  8.00 П-)</v>
      </c>
      <c r="AF166" s="20" t="str">
        <f t="shared" ca="1" si="146"/>
        <v>Ср 17.06.20  9.40 П-)</v>
      </c>
      <c r="AG166" s="20" t="str">
        <f t="shared" ca="1" si="146"/>
        <v>Ср 17.06.20 11.50 П-401</v>
      </c>
      <c r="AH166" s="20" t="str">
        <f t="shared" ca="1" si="144"/>
        <v/>
      </c>
      <c r="AI166" s="20" t="str">
        <f t="shared" ca="1" si="144"/>
        <v>Ср 17.06.20 13.30 П-)</v>
      </c>
      <c r="AJ166" s="20" t="str">
        <f t="shared" ca="1" si="144"/>
        <v/>
      </c>
      <c r="AK166" s="20" t="str">
        <f t="shared" ca="1" si="144"/>
        <v/>
      </c>
      <c r="AL166" s="20" t="str">
        <f t="shared" ca="1" si="144"/>
        <v/>
      </c>
      <c r="AM166" s="20" t="str">
        <f t="shared" si="144"/>
        <v/>
      </c>
      <c r="AN166" s="20" t="str">
        <f t="shared" si="144"/>
        <v/>
      </c>
      <c r="AO166" s="11" t="str">
        <f t="shared" ca="1" si="122"/>
        <v>Дубинина</v>
      </c>
      <c r="AP166" s="10" t="str">
        <f t="shared" ca="1" si="129"/>
        <v>Ср 17.06.20  8.00 П-) Дубинина</v>
      </c>
      <c r="AQ166" s="10" t="str">
        <f t="shared" ca="1" si="129"/>
        <v>Ср 17.06.20  9.40 П-) Дубинина</v>
      </c>
      <c r="AR166" s="10" t="str">
        <f t="shared" ca="1" si="129"/>
        <v>Ср 17.06.20 11.50 П-401 Дубинина</v>
      </c>
      <c r="AS166" s="10" t="str">
        <f t="shared" ca="1" si="129"/>
        <v/>
      </c>
      <c r="AT166" s="10" t="str">
        <f t="shared" ca="1" si="129"/>
        <v>Ср 17.06.20 13.30 П-) Дубинина</v>
      </c>
      <c r="AU166" s="10" t="str">
        <f t="shared" ca="1" si="126"/>
        <v/>
      </c>
      <c r="AV166" s="10" t="str">
        <f t="shared" ca="1" si="126"/>
        <v/>
      </c>
      <c r="AW166" s="10" t="str">
        <f t="shared" ca="1" si="126"/>
        <v/>
      </c>
      <c r="AX166" s="10" t="str">
        <f t="shared" si="126"/>
        <v/>
      </c>
      <c r="AY166" s="10" t="str">
        <f t="shared" si="126"/>
        <v/>
      </c>
      <c r="BA166" s="12">
        <f t="shared" ca="1" si="130"/>
        <v>166</v>
      </c>
      <c r="BB166" s="12">
        <f t="shared" ca="1" si="130"/>
        <v>166</v>
      </c>
      <c r="BC166" s="12">
        <f t="shared" ca="1" si="130"/>
        <v>166</v>
      </c>
      <c r="BD166" s="12" t="str">
        <f t="shared" ca="1" si="130"/>
        <v/>
      </c>
      <c r="BE166" s="12">
        <f t="shared" ca="1" si="130"/>
        <v>166</v>
      </c>
      <c r="BF166" s="12" t="str">
        <f t="shared" ca="1" si="127"/>
        <v/>
      </c>
      <c r="BG166" s="12" t="str">
        <f t="shared" ca="1" si="127"/>
        <v/>
      </c>
      <c r="BH166" s="12" t="str">
        <f t="shared" ca="1" si="127"/>
        <v/>
      </c>
      <c r="BI166" s="12" t="str">
        <f t="shared" si="127"/>
        <v/>
      </c>
      <c r="BJ166" s="12" t="str">
        <f t="shared" si="127"/>
        <v/>
      </c>
    </row>
    <row r="167" spans="1:62" ht="23.25" customHeight="1">
      <c r="A167" s="1">
        <f ca="1">IF(COUNTIF($D167:$M167," ")=10,"",IF(VLOOKUP(MAX($A$1:A166),$A$1:C166,3,FALSE)=0,"",MAX($A$1:A166)+1))</f>
        <v>167</v>
      </c>
      <c r="B167" s="13" t="str">
        <f>$B163</f>
        <v>Дубинина Е.М.</v>
      </c>
      <c r="C167" s="2" t="str">
        <f ca="1">IF($B167="","",$S$5)</f>
        <v>Чт 18.06.20</v>
      </c>
      <c r="D167" s="23" t="str">
        <f t="shared" ref="D167:K167" ca="1" si="157">IF($B167&gt;"",IF(ISERROR(SEARCH($B167,T$5))," ",MID(T$5,FIND("%курс ",T$5,FIND($B167,T$5))+6,7)&amp;"
("&amp;MID(T$5,FIND("ауд.",T$5,FIND($B167,T$5))+4,FIND("№",T$5,FIND("ауд.",T$5,FIND($B167,T$5)))-(FIND("ауд.",T$5,FIND($B167,T$5))+4))&amp;")"),"")</f>
        <v>П -9 -1
(П-401)</v>
      </c>
      <c r="E167" s="23" t="str">
        <f t="shared" ca="1" si="157"/>
        <v>П -9 -1
(П-)</v>
      </c>
      <c r="F167" s="23" t="str">
        <f t="shared" ca="1" si="157"/>
        <v>П -9 -1
(П-)</v>
      </c>
      <c r="G167" s="23" t="str">
        <f t="shared" ca="1" si="157"/>
        <v xml:space="preserve"> </v>
      </c>
      <c r="H167" s="23" t="str">
        <f t="shared" ca="1" si="157"/>
        <v xml:space="preserve"> </v>
      </c>
      <c r="I167" s="23" t="str">
        <f t="shared" ca="1" si="157"/>
        <v xml:space="preserve"> </v>
      </c>
      <c r="J167" s="23" t="str">
        <f t="shared" ca="1" si="157"/>
        <v xml:space="preserve"> </v>
      </c>
      <c r="K167" s="23" t="str">
        <f t="shared" ca="1" si="157"/>
        <v xml:space="preserve"> </v>
      </c>
      <c r="L167" s="23"/>
      <c r="M167" s="23"/>
      <c r="N167" s="25"/>
      <c r="AE167" s="20" t="str">
        <f t="shared" ca="1" si="146"/>
        <v>Чт 18.06.20  8.00 П-401</v>
      </c>
      <c r="AF167" s="20" t="str">
        <f t="shared" ca="1" si="146"/>
        <v>Чт 18.06.20  9.40 П-)</v>
      </c>
      <c r="AG167" s="20" t="str">
        <f t="shared" ca="1" si="146"/>
        <v>Чт 18.06.20 11.50 П-)</v>
      </c>
      <c r="AH167" s="20" t="str">
        <f t="shared" ca="1" si="144"/>
        <v/>
      </c>
      <c r="AI167" s="20" t="str">
        <f t="shared" ca="1" si="144"/>
        <v/>
      </c>
      <c r="AJ167" s="20" t="str">
        <f t="shared" ca="1" si="144"/>
        <v/>
      </c>
      <c r="AK167" s="20" t="str">
        <f t="shared" ca="1" si="144"/>
        <v/>
      </c>
      <c r="AL167" s="20" t="str">
        <f t="shared" ca="1" si="144"/>
        <v/>
      </c>
      <c r="AM167" s="20" t="str">
        <f t="shared" si="144"/>
        <v/>
      </c>
      <c r="AN167" s="20" t="str">
        <f t="shared" si="144"/>
        <v/>
      </c>
      <c r="AO167" s="11" t="str">
        <f t="shared" ca="1" si="122"/>
        <v>Дубинина</v>
      </c>
      <c r="AP167" s="10" t="str">
        <f t="shared" ca="1" si="129"/>
        <v>Чт 18.06.20  8.00 П-401 Дубинина</v>
      </c>
      <c r="AQ167" s="10" t="str">
        <f t="shared" ca="1" si="129"/>
        <v>Чт 18.06.20  9.40 П-) Дубинина</v>
      </c>
      <c r="AR167" s="10" t="str">
        <f t="shared" ca="1" si="129"/>
        <v>Чт 18.06.20 11.50 П-) Дубинина</v>
      </c>
      <c r="AS167" s="10" t="str">
        <f t="shared" ca="1" si="129"/>
        <v/>
      </c>
      <c r="AT167" s="10" t="str">
        <f t="shared" ca="1" si="129"/>
        <v/>
      </c>
      <c r="AU167" s="10" t="str">
        <f t="shared" ca="1" si="126"/>
        <v/>
      </c>
      <c r="AV167" s="10" t="str">
        <f t="shared" ca="1" si="126"/>
        <v/>
      </c>
      <c r="AW167" s="10" t="str">
        <f t="shared" ca="1" si="126"/>
        <v/>
      </c>
      <c r="AX167" s="10" t="str">
        <f t="shared" si="126"/>
        <v/>
      </c>
      <c r="AY167" s="10" t="str">
        <f t="shared" si="126"/>
        <v/>
      </c>
      <c r="BA167" s="12">
        <f t="shared" ca="1" si="130"/>
        <v>167</v>
      </c>
      <c r="BB167" s="12">
        <f t="shared" ca="1" si="130"/>
        <v>167</v>
      </c>
      <c r="BC167" s="12">
        <f t="shared" ca="1" si="130"/>
        <v>167</v>
      </c>
      <c r="BD167" s="12" t="str">
        <f t="shared" ca="1" si="130"/>
        <v/>
      </c>
      <c r="BE167" s="12" t="str">
        <f t="shared" ca="1" si="130"/>
        <v/>
      </c>
      <c r="BF167" s="12" t="str">
        <f t="shared" ca="1" si="127"/>
        <v/>
      </c>
      <c r="BG167" s="12" t="str">
        <f t="shared" ca="1" si="127"/>
        <v/>
      </c>
      <c r="BH167" s="12" t="str">
        <f t="shared" ca="1" si="127"/>
        <v/>
      </c>
      <c r="BI167" s="12" t="str">
        <f t="shared" si="127"/>
        <v/>
      </c>
      <c r="BJ167" s="12" t="str">
        <f t="shared" si="127"/>
        <v/>
      </c>
    </row>
    <row r="168" spans="1:62" ht="23.25" customHeight="1">
      <c r="A168" s="1">
        <f ca="1">IF(COUNTIF($D168:$M168," ")=10,"",IF(VLOOKUP(MAX($A$1:A167),$A$1:C167,3,FALSE)=0,"",MAX($A$1:A167)+1))</f>
        <v>168</v>
      </c>
      <c r="B168" s="13" t="str">
        <f>$B163</f>
        <v>Дубинина Е.М.</v>
      </c>
      <c r="C168" s="2" t="str">
        <f ca="1">IF($B168="","",$S$6)</f>
        <v>Пт 19.06.20</v>
      </c>
      <c r="D168" s="23" t="str">
        <f t="shared" ref="D168:K168" ca="1" si="158">IF($B168&gt;"",IF(ISERROR(SEARCH($B168,T$6))," ",MID(T$6,FIND("%курс ",T$6,FIND($B168,T$6))+6,7)&amp;"
("&amp;MID(T$6,FIND("ауд.",T$6,FIND($B168,T$6))+4,FIND("№",T$6,FIND("ауд.",T$6,FIND($B168,T$6)))-(FIND("ауд.",T$6,FIND($B168,T$6))+4))&amp;")"),"")</f>
        <v>П -9 -1
(П-)</v>
      </c>
      <c r="E168" s="23" t="str">
        <f t="shared" ca="1" si="158"/>
        <v>П -9 -1
(П-)</v>
      </c>
      <c r="F168" s="23" t="str">
        <f t="shared" ca="1" si="158"/>
        <v>П -9 -1
(П-)</v>
      </c>
      <c r="G168" s="23" t="str">
        <f t="shared" ca="1" si="158"/>
        <v xml:space="preserve"> </v>
      </c>
      <c r="H168" s="23" t="str">
        <f t="shared" ca="1" si="158"/>
        <v xml:space="preserve"> </v>
      </c>
      <c r="I168" s="23" t="str">
        <f t="shared" ca="1" si="158"/>
        <v xml:space="preserve"> </v>
      </c>
      <c r="J168" s="23" t="str">
        <f t="shared" ca="1" si="158"/>
        <v xml:space="preserve"> </v>
      </c>
      <c r="K168" s="23" t="str">
        <f t="shared" ca="1" si="158"/>
        <v xml:space="preserve"> </v>
      </c>
      <c r="L168" s="23"/>
      <c r="M168" s="23"/>
      <c r="N168" s="25"/>
      <c r="AE168" s="20" t="str">
        <f t="shared" ca="1" si="146"/>
        <v>Пт 19.06.20  8.00 П-)</v>
      </c>
      <c r="AF168" s="20" t="str">
        <f t="shared" ca="1" si="146"/>
        <v>Пт 19.06.20  9.40 П-)</v>
      </c>
      <c r="AG168" s="20" t="str">
        <f t="shared" ca="1" si="146"/>
        <v>Пт 19.06.20 11.50 П-)</v>
      </c>
      <c r="AH168" s="20" t="str">
        <f t="shared" ca="1" si="144"/>
        <v/>
      </c>
      <c r="AI168" s="20" t="str">
        <f t="shared" ca="1" si="144"/>
        <v/>
      </c>
      <c r="AJ168" s="20" t="str">
        <f t="shared" ca="1" si="144"/>
        <v/>
      </c>
      <c r="AK168" s="20" t="str">
        <f t="shared" ca="1" si="144"/>
        <v/>
      </c>
      <c r="AL168" s="20" t="str">
        <f t="shared" ca="1" si="144"/>
        <v/>
      </c>
      <c r="AM168" s="20" t="str">
        <f t="shared" si="144"/>
        <v/>
      </c>
      <c r="AN168" s="20" t="str">
        <f t="shared" si="144"/>
        <v/>
      </c>
      <c r="AO168" s="11" t="str">
        <f t="shared" ca="1" si="122"/>
        <v>Дубинина</v>
      </c>
      <c r="AP168" s="10" t="str">
        <f t="shared" ca="1" si="129"/>
        <v>Пт 19.06.20  8.00 П-) Дубинина</v>
      </c>
      <c r="AQ168" s="10" t="str">
        <f t="shared" ca="1" si="129"/>
        <v>Пт 19.06.20  9.40 П-) Дубинина</v>
      </c>
      <c r="AR168" s="10" t="str">
        <f t="shared" ca="1" si="129"/>
        <v>Пт 19.06.20 11.50 П-) Дубинина</v>
      </c>
      <c r="AS168" s="10" t="str">
        <f t="shared" ca="1" si="129"/>
        <v/>
      </c>
      <c r="AT168" s="10" t="str">
        <f t="shared" ca="1" si="129"/>
        <v/>
      </c>
      <c r="AU168" s="10" t="str">
        <f t="shared" ca="1" si="126"/>
        <v/>
      </c>
      <c r="AV168" s="10" t="str">
        <f t="shared" ca="1" si="126"/>
        <v/>
      </c>
      <c r="AW168" s="10" t="str">
        <f t="shared" ca="1" si="126"/>
        <v/>
      </c>
      <c r="AX168" s="10" t="str">
        <f t="shared" si="126"/>
        <v/>
      </c>
      <c r="AY168" s="10" t="str">
        <f t="shared" si="126"/>
        <v/>
      </c>
      <c r="BA168" s="12">
        <f t="shared" ca="1" si="130"/>
        <v>168</v>
      </c>
      <c r="BB168" s="12">
        <f t="shared" ca="1" si="130"/>
        <v>168</v>
      </c>
      <c r="BC168" s="12">
        <f t="shared" ca="1" si="130"/>
        <v>168</v>
      </c>
      <c r="BD168" s="12" t="str">
        <f t="shared" ca="1" si="130"/>
        <v/>
      </c>
      <c r="BE168" s="12" t="str">
        <f t="shared" ca="1" si="130"/>
        <v/>
      </c>
      <c r="BF168" s="12" t="str">
        <f t="shared" ca="1" si="127"/>
        <v/>
      </c>
      <c r="BG168" s="12" t="str">
        <f t="shared" ca="1" si="127"/>
        <v/>
      </c>
      <c r="BH168" s="12" t="str">
        <f t="shared" ca="1" si="127"/>
        <v/>
      </c>
      <c r="BI168" s="12" t="str">
        <f t="shared" si="127"/>
        <v/>
      </c>
      <c r="BJ168" s="12" t="str">
        <f t="shared" si="127"/>
        <v/>
      </c>
    </row>
    <row r="169" spans="1:62" ht="23.25" customHeight="1">
      <c r="A169" s="1">
        <f ca="1">IF(COUNTIF($D169:$M169," ")=10,"",IF(VLOOKUP(MAX($A$1:A168),$A$1:C168,3,FALSE)=0,"",MAX($A$1:A168)+1))</f>
        <v>169</v>
      </c>
      <c r="B169" s="13" t="str">
        <f>$B163</f>
        <v>Дубинина Е.М.</v>
      </c>
      <c r="C169" s="2" t="str">
        <f ca="1">IF($B169="","",$S$7)</f>
        <v>Сб 20.06.20</v>
      </c>
      <c r="D169" s="23" t="str">
        <f t="shared" ref="D169:K169" ca="1" si="159">IF($B169&gt;"",IF(ISERROR(SEARCH($B169,T$7))," ",MID(T$7,FIND("%курс ",T$7,FIND($B169,T$7))+6,7)&amp;"
("&amp;MID(T$7,FIND("ауд.",T$7,FIND($B169,T$7))+4,FIND("№",T$7,FIND("ауд.",T$7,FIND($B169,T$7)))-(FIND("ауд.",T$7,FIND($B169,T$7))+4))&amp;")"),"")</f>
        <v>П -9 -1
(П-)</v>
      </c>
      <c r="E169" s="23" t="str">
        <f t="shared" ca="1" si="159"/>
        <v>П -9 -1
(П-)</v>
      </c>
      <c r="F169" s="23" t="str">
        <f t="shared" ca="1" si="159"/>
        <v>П -9 -1
(П-)</v>
      </c>
      <c r="G169" s="23" t="str">
        <f t="shared" ca="1" si="159"/>
        <v xml:space="preserve"> </v>
      </c>
      <c r="H169" s="23" t="str">
        <f t="shared" ca="1" si="159"/>
        <v xml:space="preserve"> </v>
      </c>
      <c r="I169" s="23" t="str">
        <f t="shared" ca="1" si="159"/>
        <v xml:space="preserve"> </v>
      </c>
      <c r="J169" s="23" t="str">
        <f t="shared" ca="1" si="159"/>
        <v xml:space="preserve"> </v>
      </c>
      <c r="K169" s="23" t="str">
        <f t="shared" ca="1" si="159"/>
        <v xml:space="preserve"> </v>
      </c>
      <c r="L169" s="23"/>
      <c r="M169" s="23"/>
      <c r="N169" s="25"/>
      <c r="AE169" s="20" t="str">
        <f t="shared" ca="1" si="146"/>
        <v>Сб 20.06.20  8.00 П-)</v>
      </c>
      <c r="AF169" s="20" t="str">
        <f t="shared" ca="1" si="146"/>
        <v>Сб 20.06.20  9.40 П-)</v>
      </c>
      <c r="AG169" s="20" t="str">
        <f t="shared" ca="1" si="146"/>
        <v>Сб 20.06.20 11.50 П-)</v>
      </c>
      <c r="AH169" s="20" t="str">
        <f t="shared" ca="1" si="144"/>
        <v/>
      </c>
      <c r="AI169" s="20" t="str">
        <f t="shared" ca="1" si="144"/>
        <v/>
      </c>
      <c r="AJ169" s="20" t="str">
        <f t="shared" ca="1" si="144"/>
        <v/>
      </c>
      <c r="AK169" s="20" t="str">
        <f t="shared" ca="1" si="144"/>
        <v/>
      </c>
      <c r="AL169" s="20" t="str">
        <f t="shared" ca="1" si="144"/>
        <v/>
      </c>
      <c r="AM169" s="20" t="str">
        <f t="shared" si="144"/>
        <v/>
      </c>
      <c r="AN169" s="20" t="str">
        <f t="shared" si="144"/>
        <v/>
      </c>
      <c r="AO169" s="11" t="str">
        <f t="shared" ca="1" si="122"/>
        <v>Дубинина</v>
      </c>
      <c r="AP169" s="10" t="str">
        <f t="shared" ca="1" si="129"/>
        <v>Сб 20.06.20  8.00 П-) Дубинина</v>
      </c>
      <c r="AQ169" s="10" t="str">
        <f t="shared" ca="1" si="129"/>
        <v>Сб 20.06.20  9.40 П-) Дубинина</v>
      </c>
      <c r="AR169" s="10" t="str">
        <f t="shared" ca="1" si="129"/>
        <v>Сб 20.06.20 11.50 П-) Дубинина</v>
      </c>
      <c r="AS169" s="10" t="str">
        <f t="shared" ca="1" si="129"/>
        <v/>
      </c>
      <c r="AT169" s="10" t="str">
        <f t="shared" ca="1" si="129"/>
        <v/>
      </c>
      <c r="AU169" s="10" t="str">
        <f t="shared" ca="1" si="126"/>
        <v/>
      </c>
      <c r="AV169" s="10" t="str">
        <f t="shared" ca="1" si="126"/>
        <v/>
      </c>
      <c r="AW169" s="10" t="str">
        <f t="shared" ca="1" si="126"/>
        <v/>
      </c>
      <c r="AX169" s="10" t="str">
        <f t="shared" si="126"/>
        <v/>
      </c>
      <c r="AY169" s="10" t="str">
        <f t="shared" si="126"/>
        <v/>
      </c>
      <c r="BA169" s="12">
        <f t="shared" ca="1" si="130"/>
        <v>169</v>
      </c>
      <c r="BB169" s="12">
        <f t="shared" ca="1" si="130"/>
        <v>169</v>
      </c>
      <c r="BC169" s="12">
        <f t="shared" ca="1" si="130"/>
        <v>169</v>
      </c>
      <c r="BD169" s="12" t="str">
        <f t="shared" ca="1" si="130"/>
        <v/>
      </c>
      <c r="BE169" s="12" t="str">
        <f t="shared" ca="1" si="130"/>
        <v/>
      </c>
      <c r="BF169" s="12" t="str">
        <f t="shared" ca="1" si="127"/>
        <v/>
      </c>
      <c r="BG169" s="12" t="str">
        <f t="shared" ca="1" si="127"/>
        <v/>
      </c>
      <c r="BH169" s="12" t="str">
        <f t="shared" ca="1" si="127"/>
        <v/>
      </c>
      <c r="BI169" s="12" t="str">
        <f t="shared" si="127"/>
        <v/>
      </c>
      <c r="BJ169" s="12" t="str">
        <f t="shared" si="127"/>
        <v/>
      </c>
    </row>
    <row r="170" spans="1:62" ht="23.25" customHeight="1">
      <c r="A170" s="1">
        <f ca="1">IF(COUNTIF($D170:$M170," ")=10,"",IF(VLOOKUP(MAX($A$1:A169),$A$1:C169,3,FALSE)=0,"",MAX($A$1:A169)+1))</f>
        <v>170</v>
      </c>
      <c r="B170" s="13" t="str">
        <f>$B163</f>
        <v>Дубинина Е.М.</v>
      </c>
      <c r="C170" s="2" t="str">
        <f ca="1">IF($B170="","",$S$8)</f>
        <v>Вс 21.06.20</v>
      </c>
      <c r="D170" s="23" t="str">
        <f t="shared" ref="D170:K170" ca="1" si="160">IF($B170&gt;"",IF(ISERROR(SEARCH($B170,T$8))," ",MID(T$8,FIND("%курс ",T$8,FIND($B170,T$8))+6,7)&amp;"
("&amp;MID(T$8,FIND("ауд.",T$8,FIND($B170,T$8))+4,FIND("№",T$8,FIND("ауд.",T$8,FIND($B170,T$8)))-(FIND("ауд.",T$8,FIND($B170,T$8))+4))&amp;")"),"")</f>
        <v xml:space="preserve"> </v>
      </c>
      <c r="E170" s="23" t="str">
        <f t="shared" ca="1" si="160"/>
        <v xml:space="preserve"> </v>
      </c>
      <c r="F170" s="23" t="str">
        <f t="shared" ca="1" si="160"/>
        <v xml:space="preserve"> </v>
      </c>
      <c r="G170" s="23" t="str">
        <f t="shared" ca="1" si="160"/>
        <v xml:space="preserve"> </v>
      </c>
      <c r="H170" s="23" t="str">
        <f t="shared" ca="1" si="160"/>
        <v xml:space="preserve"> </v>
      </c>
      <c r="I170" s="23" t="str">
        <f t="shared" ca="1" si="160"/>
        <v xml:space="preserve"> </v>
      </c>
      <c r="J170" s="23" t="str">
        <f t="shared" ca="1" si="160"/>
        <v xml:space="preserve"> </v>
      </c>
      <c r="K170" s="23" t="str">
        <f t="shared" ca="1" si="160"/>
        <v xml:space="preserve"> </v>
      </c>
      <c r="L170" s="23"/>
      <c r="M170" s="23"/>
      <c r="N170" s="17"/>
      <c r="AE170" s="20" t="str">
        <f t="shared" ca="1" si="146"/>
        <v/>
      </c>
      <c r="AF170" s="20" t="str">
        <f t="shared" ca="1" si="146"/>
        <v/>
      </c>
      <c r="AG170" s="20" t="str">
        <f t="shared" ca="1" si="146"/>
        <v/>
      </c>
      <c r="AH170" s="20" t="str">
        <f t="shared" ca="1" si="144"/>
        <v/>
      </c>
      <c r="AI170" s="20" t="str">
        <f t="shared" ca="1" si="144"/>
        <v/>
      </c>
      <c r="AJ170" s="20" t="str">
        <f t="shared" ca="1" si="144"/>
        <v/>
      </c>
      <c r="AK170" s="20" t="str">
        <f t="shared" ca="1" si="144"/>
        <v/>
      </c>
      <c r="AL170" s="20" t="str">
        <f t="shared" ca="1" si="144"/>
        <v/>
      </c>
      <c r="AM170" s="20" t="str">
        <f t="shared" si="144"/>
        <v/>
      </c>
      <c r="AN170" s="20" t="str">
        <f t="shared" si="144"/>
        <v/>
      </c>
      <c r="AO170" s="11" t="str">
        <f t="shared" ca="1" si="122"/>
        <v/>
      </c>
      <c r="AP170" s="10" t="str">
        <f t="shared" ca="1" si="129"/>
        <v/>
      </c>
      <c r="AQ170" s="10" t="str">
        <f t="shared" ca="1" si="129"/>
        <v/>
      </c>
      <c r="AR170" s="10" t="str">
        <f t="shared" ca="1" si="129"/>
        <v/>
      </c>
      <c r="AS170" s="10" t="str">
        <f t="shared" ca="1" si="129"/>
        <v/>
      </c>
      <c r="AT170" s="10" t="str">
        <f t="shared" ca="1" si="129"/>
        <v/>
      </c>
      <c r="AU170" s="10" t="str">
        <f t="shared" ca="1" si="126"/>
        <v/>
      </c>
      <c r="AV170" s="10" t="str">
        <f t="shared" ca="1" si="126"/>
        <v/>
      </c>
      <c r="AW170" s="10" t="str">
        <f t="shared" ca="1" si="126"/>
        <v/>
      </c>
      <c r="AX170" s="10" t="str">
        <f t="shared" si="126"/>
        <v/>
      </c>
      <c r="AY170" s="10" t="str">
        <f t="shared" si="126"/>
        <v/>
      </c>
      <c r="BA170" s="12" t="str">
        <f t="shared" ca="1" si="130"/>
        <v/>
      </c>
      <c r="BB170" s="12" t="str">
        <f t="shared" ca="1" si="130"/>
        <v/>
      </c>
      <c r="BC170" s="12" t="str">
        <f t="shared" ca="1" si="130"/>
        <v/>
      </c>
      <c r="BD170" s="12" t="str">
        <f t="shared" ca="1" si="130"/>
        <v/>
      </c>
      <c r="BE170" s="12" t="str">
        <f t="shared" ca="1" si="130"/>
        <v/>
      </c>
      <c r="BF170" s="12" t="str">
        <f t="shared" ca="1" si="127"/>
        <v/>
      </c>
      <c r="BG170" s="12" t="str">
        <f t="shared" ca="1" si="127"/>
        <v/>
      </c>
      <c r="BH170" s="12" t="str">
        <f t="shared" ca="1" si="127"/>
        <v/>
      </c>
      <c r="BI170" s="12" t="str">
        <f t="shared" si="127"/>
        <v/>
      </c>
      <c r="BJ170" s="12" t="str">
        <f t="shared" si="127"/>
        <v/>
      </c>
    </row>
    <row r="171" spans="1:62" ht="23.25" customHeight="1">
      <c r="A171" s="1">
        <f ca="1">IF(COUNTIF($D171:$M171," ")=10,"",IF(VLOOKUP(MAX($A$1:A170),$A$1:C170,3,FALSE)=0,"",MAX($A$1:A170)+1))</f>
        <v>171</v>
      </c>
      <c r="C171" s="2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5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11" t="str">
        <f t="shared" si="122"/>
        <v/>
      </c>
      <c r="AP171" s="10" t="str">
        <f t="shared" si="129"/>
        <v/>
      </c>
      <c r="AQ171" s="10" t="str">
        <f t="shared" si="129"/>
        <v/>
      </c>
      <c r="AR171" s="10" t="str">
        <f t="shared" si="129"/>
        <v/>
      </c>
      <c r="AS171" s="10" t="str">
        <f t="shared" si="129"/>
        <v/>
      </c>
      <c r="AT171" s="10" t="str">
        <f t="shared" si="129"/>
        <v/>
      </c>
      <c r="AU171" s="10" t="str">
        <f t="shared" si="126"/>
        <v/>
      </c>
      <c r="AV171" s="10" t="str">
        <f t="shared" si="126"/>
        <v/>
      </c>
      <c r="AW171" s="10" t="str">
        <f t="shared" si="126"/>
        <v/>
      </c>
      <c r="AX171" s="10" t="str">
        <f t="shared" si="126"/>
        <v/>
      </c>
      <c r="AY171" s="10" t="str">
        <f t="shared" si="126"/>
        <v/>
      </c>
      <c r="BA171" s="12" t="str">
        <f t="shared" si="130"/>
        <v/>
      </c>
      <c r="BB171" s="12" t="str">
        <f t="shared" si="130"/>
        <v/>
      </c>
      <c r="BC171" s="12" t="str">
        <f t="shared" si="130"/>
        <v/>
      </c>
      <c r="BD171" s="12" t="str">
        <f t="shared" si="130"/>
        <v/>
      </c>
      <c r="BE171" s="12" t="str">
        <f t="shared" si="130"/>
        <v/>
      </c>
      <c r="BF171" s="12" t="str">
        <f t="shared" si="127"/>
        <v/>
      </c>
      <c r="BG171" s="12" t="str">
        <f t="shared" si="127"/>
        <v/>
      </c>
      <c r="BH171" s="12" t="str">
        <f t="shared" si="127"/>
        <v/>
      </c>
      <c r="BI171" s="12" t="str">
        <f t="shared" si="127"/>
        <v/>
      </c>
      <c r="BJ171" s="12" t="str">
        <f t="shared" si="127"/>
        <v/>
      </c>
    </row>
    <row r="172" spans="1:62" ht="23.25" customHeight="1">
      <c r="A172" s="1">
        <f ca="1">IF(COUNTIF($D173:$M179," ")=70,"",MAX($A$1:A171)+1)</f>
        <v>172</v>
      </c>
      <c r="B172" s="2" t="str">
        <f>IF($C172="","",$C172)</f>
        <v>Жилякова К.В.</v>
      </c>
      <c r="C172" s="3" t="str">
        <f>IF(ISERROR(VLOOKUP((ROW()-1)/9+1,'[1]Преподавательский состав'!$A$2:$B$180,2,FALSE)),"",VLOOKUP((ROW()-1)/9+1,'[1]Преподавательский состав'!$A$2:$B$180,2,FALSE))</f>
        <v>Жилякова К.В.</v>
      </c>
      <c r="D172" s="3" t="str">
        <f>IF($C172="","",T(" 8.00"))</f>
        <v xml:space="preserve"> 8.00</v>
      </c>
      <c r="E172" s="3" t="str">
        <f>IF($C172="","",T(" 9.40"))</f>
        <v xml:space="preserve"> 9.40</v>
      </c>
      <c r="F172" s="3" t="str">
        <f>IF($C172="","",T("11.50"))</f>
        <v>11.50</v>
      </c>
      <c r="G172" s="4" t="str">
        <f>IF($C172="","",T(""))</f>
        <v/>
      </c>
      <c r="H172" s="4" t="str">
        <f>IF($C172="","",T("13.30"))</f>
        <v>13.30</v>
      </c>
      <c r="I172" s="4" t="str">
        <f>IF($C172="","",T("15.10"))</f>
        <v>15.10</v>
      </c>
      <c r="J172" s="3" t="str">
        <f>IF($C172="","",T("17.00"))</f>
        <v>17.00</v>
      </c>
      <c r="K172" s="3" t="str">
        <f>IF($C172="","",T("18.40"))</f>
        <v>18.40</v>
      </c>
      <c r="L172" s="3"/>
      <c r="M172" s="3"/>
      <c r="N172" s="25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11" t="str">
        <f t="shared" si="122"/>
        <v/>
      </c>
      <c r="AP172" s="10" t="str">
        <f t="shared" si="129"/>
        <v/>
      </c>
      <c r="AQ172" s="10" t="str">
        <f t="shared" si="129"/>
        <v/>
      </c>
      <c r="AR172" s="10" t="str">
        <f t="shared" si="129"/>
        <v/>
      </c>
      <c r="AS172" s="10" t="str">
        <f t="shared" si="129"/>
        <v/>
      </c>
      <c r="AT172" s="10" t="str">
        <f t="shared" si="129"/>
        <v/>
      </c>
      <c r="AU172" s="10" t="str">
        <f t="shared" si="126"/>
        <v/>
      </c>
      <c r="AV172" s="10" t="str">
        <f t="shared" si="126"/>
        <v/>
      </c>
      <c r="AW172" s="10" t="str">
        <f t="shared" si="126"/>
        <v/>
      </c>
      <c r="AX172" s="10" t="str">
        <f t="shared" si="126"/>
        <v/>
      </c>
      <c r="AY172" s="10" t="str">
        <f t="shared" si="126"/>
        <v/>
      </c>
      <c r="BA172" s="12" t="str">
        <f t="shared" si="130"/>
        <v/>
      </c>
      <c r="BB172" s="12" t="str">
        <f t="shared" si="130"/>
        <v/>
      </c>
      <c r="BC172" s="12" t="str">
        <f t="shared" si="130"/>
        <v/>
      </c>
      <c r="BD172" s="12" t="str">
        <f t="shared" si="130"/>
        <v/>
      </c>
      <c r="BE172" s="12" t="str">
        <f t="shared" si="130"/>
        <v/>
      </c>
      <c r="BF172" s="12" t="str">
        <f t="shared" si="127"/>
        <v/>
      </c>
      <c r="BG172" s="12" t="str">
        <f t="shared" si="127"/>
        <v/>
      </c>
      <c r="BH172" s="12" t="str">
        <f t="shared" si="127"/>
        <v/>
      </c>
      <c r="BI172" s="12" t="str">
        <f t="shared" si="127"/>
        <v/>
      </c>
      <c r="BJ172" s="12" t="str">
        <f t="shared" si="127"/>
        <v/>
      </c>
    </row>
    <row r="173" spans="1:62" ht="23.25" customHeight="1">
      <c r="A173" s="1">
        <f ca="1">IF(COUNTIF($D173:$M173," ")=10,"",IF(VLOOKUP(MAX($A$1:A172),$A$1:C172,3,FALSE)=0,"",MAX($A$1:A172)+1))</f>
        <v>173</v>
      </c>
      <c r="B173" s="13" t="str">
        <f>$B172</f>
        <v>Жилякова К.В.</v>
      </c>
      <c r="C173" s="2" t="str">
        <f ca="1">IF($B173="","",$S$2)</f>
        <v>Пн 15.06.20</v>
      </c>
      <c r="D173" s="14" t="str">
        <f t="shared" ref="D173:K173" ca="1" si="161">IF($B173&gt;"",IF(ISERROR(SEARCH($B173,T$2))," ",MID(T$2,FIND("%курс ",T$2,FIND($B173,T$2))+6,7)&amp;"
("&amp;MID(T$2,FIND("ауд.",T$2,FIND($B173,T$2))+4,FIND("№",T$2,FIND("ауд.",T$2,FIND($B173,T$2)))-(FIND("ауд.",T$2,FIND($B173,T$2))+4))&amp;")"),"")</f>
        <v xml:space="preserve"> </v>
      </c>
      <c r="E173" s="14" t="str">
        <f t="shared" ca="1" si="161"/>
        <v xml:space="preserve"> </v>
      </c>
      <c r="F173" s="14" t="str">
        <f t="shared" ca="1" si="161"/>
        <v xml:space="preserve"> </v>
      </c>
      <c r="G173" s="14" t="str">
        <f t="shared" ca="1" si="161"/>
        <v xml:space="preserve"> </v>
      </c>
      <c r="H173" s="14" t="str">
        <f t="shared" ca="1" si="161"/>
        <v xml:space="preserve"> </v>
      </c>
      <c r="I173" s="14" t="str">
        <f t="shared" ca="1" si="161"/>
        <v xml:space="preserve"> </v>
      </c>
      <c r="J173" s="14" t="str">
        <f t="shared" ca="1" si="161"/>
        <v xml:space="preserve"> </v>
      </c>
      <c r="K173" s="14" t="str">
        <f t="shared" ca="1" si="161"/>
        <v xml:space="preserve"> </v>
      </c>
      <c r="L173" s="14"/>
      <c r="M173" s="14"/>
      <c r="N173" s="25"/>
      <c r="AE173" s="20" t="str">
        <f t="shared" ca="1" si="146"/>
        <v/>
      </c>
      <c r="AF173" s="20" t="str">
        <f t="shared" ca="1" si="146"/>
        <v/>
      </c>
      <c r="AG173" s="20" t="str">
        <f t="shared" ca="1" si="146"/>
        <v/>
      </c>
      <c r="AH173" s="20" t="str">
        <f t="shared" ca="1" si="144"/>
        <v/>
      </c>
      <c r="AI173" s="20" t="str">
        <f t="shared" ca="1" si="144"/>
        <v/>
      </c>
      <c r="AJ173" s="20" t="str">
        <f t="shared" ca="1" si="144"/>
        <v/>
      </c>
      <c r="AK173" s="20" t="str">
        <f t="shared" ca="1" si="144"/>
        <v/>
      </c>
      <c r="AL173" s="20" t="str">
        <f t="shared" ca="1" si="144"/>
        <v/>
      </c>
      <c r="AM173" s="20" t="str">
        <f t="shared" si="144"/>
        <v/>
      </c>
      <c r="AN173" s="20" t="str">
        <f t="shared" si="144"/>
        <v/>
      </c>
      <c r="AO173" s="11" t="str">
        <f t="shared" ca="1" si="122"/>
        <v/>
      </c>
      <c r="AP173" s="10" t="str">
        <f t="shared" ca="1" si="129"/>
        <v/>
      </c>
      <c r="AQ173" s="10" t="str">
        <f t="shared" ca="1" si="129"/>
        <v/>
      </c>
      <c r="AR173" s="10" t="str">
        <f t="shared" ca="1" si="129"/>
        <v/>
      </c>
      <c r="AS173" s="10" t="str">
        <f t="shared" ca="1" si="129"/>
        <v/>
      </c>
      <c r="AT173" s="10" t="str">
        <f t="shared" ca="1" si="129"/>
        <v/>
      </c>
      <c r="AU173" s="10" t="str">
        <f t="shared" ca="1" si="126"/>
        <v/>
      </c>
      <c r="AV173" s="10" t="str">
        <f t="shared" ca="1" si="126"/>
        <v/>
      </c>
      <c r="AW173" s="10" t="str">
        <f t="shared" ca="1" si="126"/>
        <v/>
      </c>
      <c r="AX173" s="10" t="str">
        <f t="shared" si="126"/>
        <v/>
      </c>
      <c r="AY173" s="10" t="str">
        <f t="shared" si="126"/>
        <v/>
      </c>
      <c r="BA173" s="12" t="str">
        <f t="shared" ca="1" si="130"/>
        <v/>
      </c>
      <c r="BB173" s="12" t="str">
        <f t="shared" ca="1" si="130"/>
        <v/>
      </c>
      <c r="BC173" s="12" t="str">
        <f t="shared" ca="1" si="130"/>
        <v/>
      </c>
      <c r="BD173" s="12" t="str">
        <f t="shared" ca="1" si="130"/>
        <v/>
      </c>
      <c r="BE173" s="12" t="str">
        <f t="shared" ca="1" si="130"/>
        <v/>
      </c>
      <c r="BF173" s="12" t="str">
        <f t="shared" ca="1" si="127"/>
        <v/>
      </c>
      <c r="BG173" s="12" t="str">
        <f t="shared" ca="1" si="127"/>
        <v/>
      </c>
      <c r="BH173" s="12" t="str">
        <f t="shared" ca="1" si="127"/>
        <v/>
      </c>
      <c r="BI173" s="12" t="str">
        <f t="shared" si="127"/>
        <v/>
      </c>
      <c r="BJ173" s="12" t="str">
        <f t="shared" si="127"/>
        <v/>
      </c>
    </row>
    <row r="174" spans="1:62" ht="23.25" customHeight="1">
      <c r="A174" s="1">
        <f ca="1">IF(COUNTIF($D174:$M174," ")=10,"",IF(VLOOKUP(MAX($A$1:A173),$A$1:C173,3,FALSE)=0,"",MAX($A$1:A173)+1))</f>
        <v>174</v>
      </c>
      <c r="B174" s="13" t="str">
        <f>$B172</f>
        <v>Жилякова К.В.</v>
      </c>
      <c r="C174" s="2" t="str">
        <f ca="1">IF($B174="","",$S$3)</f>
        <v>Вт 16.06.20</v>
      </c>
      <c r="D174" s="14" t="str">
        <f t="shared" ref="D174:K174" ca="1" si="162">IF($B174&gt;"",IF(ISERROR(SEARCH($B174,T$3))," ",MID(T$3,FIND("%курс ",T$3,FIND($B174,T$3))+6,7)&amp;"
("&amp;MID(T$3,FIND("ауд.",T$3,FIND($B174,T$3))+4,FIND("№",T$3,FIND("ауд.",T$3,FIND($B174,T$3)))-(FIND("ауд.",T$3,FIND($B174,T$3))+4))&amp;")"),"")</f>
        <v xml:space="preserve"> </v>
      </c>
      <c r="E174" s="14" t="str">
        <f t="shared" ca="1" si="162"/>
        <v xml:space="preserve"> </v>
      </c>
      <c r="F174" s="14" t="str">
        <f t="shared" ca="1" si="162"/>
        <v xml:space="preserve"> </v>
      </c>
      <c r="G174" s="14" t="str">
        <f t="shared" ca="1" si="162"/>
        <v xml:space="preserve"> </v>
      </c>
      <c r="H174" s="14" t="str">
        <f t="shared" ca="1" si="162"/>
        <v xml:space="preserve"> </v>
      </c>
      <c r="I174" s="14" t="str">
        <f t="shared" ca="1" si="162"/>
        <v xml:space="preserve"> </v>
      </c>
      <c r="J174" s="14" t="str">
        <f t="shared" ca="1" si="162"/>
        <v xml:space="preserve"> </v>
      </c>
      <c r="K174" s="14" t="str">
        <f t="shared" ca="1" si="162"/>
        <v xml:space="preserve"> </v>
      </c>
      <c r="L174" s="14"/>
      <c r="M174" s="14"/>
      <c r="N174" s="25"/>
      <c r="AE174" s="20" t="str">
        <f t="shared" ca="1" si="146"/>
        <v/>
      </c>
      <c r="AF174" s="20" t="str">
        <f t="shared" ca="1" si="146"/>
        <v/>
      </c>
      <c r="AG174" s="20" t="str">
        <f t="shared" ca="1" si="146"/>
        <v/>
      </c>
      <c r="AH174" s="20" t="str">
        <f t="shared" ca="1" si="144"/>
        <v/>
      </c>
      <c r="AI174" s="20" t="str">
        <f t="shared" ca="1" si="144"/>
        <v/>
      </c>
      <c r="AJ174" s="20" t="str">
        <f t="shared" ca="1" si="144"/>
        <v/>
      </c>
      <c r="AK174" s="20" t="str">
        <f t="shared" ca="1" si="144"/>
        <v/>
      </c>
      <c r="AL174" s="20" t="str">
        <f t="shared" ca="1" si="144"/>
        <v/>
      </c>
      <c r="AM174" s="20" t="str">
        <f t="shared" si="144"/>
        <v/>
      </c>
      <c r="AN174" s="20" t="str">
        <f t="shared" si="144"/>
        <v/>
      </c>
      <c r="AO174" s="11" t="str">
        <f t="shared" ca="1" si="122"/>
        <v/>
      </c>
      <c r="AP174" s="10" t="str">
        <f t="shared" ca="1" si="129"/>
        <v/>
      </c>
      <c r="AQ174" s="10" t="str">
        <f t="shared" ca="1" si="129"/>
        <v/>
      </c>
      <c r="AR174" s="10" t="str">
        <f t="shared" ca="1" si="129"/>
        <v/>
      </c>
      <c r="AS174" s="10" t="str">
        <f t="shared" ca="1" si="129"/>
        <v/>
      </c>
      <c r="AT174" s="10" t="str">
        <f t="shared" ca="1" si="129"/>
        <v/>
      </c>
      <c r="AU174" s="10" t="str">
        <f t="shared" ca="1" si="126"/>
        <v/>
      </c>
      <c r="AV174" s="10" t="str">
        <f t="shared" ca="1" si="126"/>
        <v/>
      </c>
      <c r="AW174" s="10" t="str">
        <f t="shared" ca="1" si="126"/>
        <v/>
      </c>
      <c r="AX174" s="10" t="str">
        <f t="shared" si="126"/>
        <v/>
      </c>
      <c r="AY174" s="10" t="str">
        <f t="shared" si="126"/>
        <v/>
      </c>
      <c r="BA174" s="12" t="str">
        <f t="shared" ca="1" si="130"/>
        <v/>
      </c>
      <c r="BB174" s="12" t="str">
        <f t="shared" ca="1" si="130"/>
        <v/>
      </c>
      <c r="BC174" s="12" t="str">
        <f t="shared" ca="1" si="130"/>
        <v/>
      </c>
      <c r="BD174" s="12" t="str">
        <f t="shared" ca="1" si="130"/>
        <v/>
      </c>
      <c r="BE174" s="12" t="str">
        <f t="shared" ca="1" si="130"/>
        <v/>
      </c>
      <c r="BF174" s="12" t="str">
        <f t="shared" ca="1" si="127"/>
        <v/>
      </c>
      <c r="BG174" s="12" t="str">
        <f t="shared" ca="1" si="127"/>
        <v/>
      </c>
      <c r="BH174" s="12" t="str">
        <f t="shared" ca="1" si="127"/>
        <v/>
      </c>
      <c r="BI174" s="12" t="str">
        <f t="shared" si="127"/>
        <v/>
      </c>
      <c r="BJ174" s="12" t="str">
        <f t="shared" si="127"/>
        <v/>
      </c>
    </row>
    <row r="175" spans="1:62" ht="23.25" customHeight="1">
      <c r="A175" s="1">
        <f ca="1">IF(COUNTIF($D175:$M175," ")=10,"",IF(VLOOKUP(MAX($A$1:A174),$A$1:C174,3,FALSE)=0,"",MAX($A$1:A174)+1))</f>
        <v>175</v>
      </c>
      <c r="B175" s="13" t="str">
        <f>$B172</f>
        <v>Жилякова К.В.</v>
      </c>
      <c r="C175" s="2" t="str">
        <f ca="1">IF($B175="","",$S$4)</f>
        <v>Ср 17.06.20</v>
      </c>
      <c r="D175" s="14" t="str">
        <f t="shared" ref="D175:K175" ca="1" si="163">IF($B175&gt;"",IF(ISERROR(SEARCH($B175,T$4))," ",MID(T$4,FIND("%курс ",T$4,FIND($B175,T$4))+6,7)&amp;"
("&amp;MID(T$4,FIND("ауд.",T$4,FIND($B175,T$4))+4,FIND("№",T$4,FIND("ауд.",T$4,FIND($B175,T$4)))-(FIND("ауд.",T$4,FIND($B175,T$4))+4))&amp;")"),"")</f>
        <v xml:space="preserve"> </v>
      </c>
      <c r="E175" s="14" t="str">
        <f t="shared" ca="1" si="163"/>
        <v xml:space="preserve"> </v>
      </c>
      <c r="F175" s="14" t="str">
        <f t="shared" ca="1" si="163"/>
        <v xml:space="preserve"> </v>
      </c>
      <c r="G175" s="14" t="str">
        <f t="shared" ca="1" si="163"/>
        <v xml:space="preserve"> </v>
      </c>
      <c r="H175" s="14" t="str">
        <f t="shared" ca="1" si="163"/>
        <v xml:space="preserve"> </v>
      </c>
      <c r="I175" s="14" t="str">
        <f t="shared" ca="1" si="163"/>
        <v xml:space="preserve"> </v>
      </c>
      <c r="J175" s="14" t="str">
        <f t="shared" ca="1" si="163"/>
        <v xml:space="preserve"> </v>
      </c>
      <c r="K175" s="14" t="str">
        <f t="shared" ca="1" si="163"/>
        <v xml:space="preserve"> </v>
      </c>
      <c r="L175" s="14"/>
      <c r="M175" s="14"/>
      <c r="N175" s="25"/>
      <c r="AE175" s="20" t="str">
        <f t="shared" ca="1" si="146"/>
        <v/>
      </c>
      <c r="AF175" s="20" t="str">
        <f t="shared" ca="1" si="146"/>
        <v/>
      </c>
      <c r="AG175" s="20" t="str">
        <f t="shared" ca="1" si="146"/>
        <v/>
      </c>
      <c r="AH175" s="20" t="str">
        <f t="shared" ca="1" si="144"/>
        <v/>
      </c>
      <c r="AI175" s="20" t="str">
        <f t="shared" ca="1" si="144"/>
        <v/>
      </c>
      <c r="AJ175" s="20" t="str">
        <f t="shared" ca="1" si="144"/>
        <v/>
      </c>
      <c r="AK175" s="20" t="str">
        <f t="shared" ca="1" si="144"/>
        <v/>
      </c>
      <c r="AL175" s="20" t="str">
        <f t="shared" ca="1" si="144"/>
        <v/>
      </c>
      <c r="AM175" s="20" t="str">
        <f t="shared" si="144"/>
        <v/>
      </c>
      <c r="AN175" s="20" t="str">
        <f t="shared" si="144"/>
        <v/>
      </c>
      <c r="AO175" s="11" t="str">
        <f t="shared" ca="1" si="122"/>
        <v/>
      </c>
      <c r="AP175" s="10" t="str">
        <f t="shared" ca="1" si="129"/>
        <v/>
      </c>
      <c r="AQ175" s="10" t="str">
        <f t="shared" ca="1" si="129"/>
        <v/>
      </c>
      <c r="AR175" s="10" t="str">
        <f t="shared" ca="1" si="129"/>
        <v/>
      </c>
      <c r="AS175" s="10" t="str">
        <f t="shared" ca="1" si="129"/>
        <v/>
      </c>
      <c r="AT175" s="10" t="str">
        <f t="shared" ca="1" si="129"/>
        <v/>
      </c>
      <c r="AU175" s="10" t="str">
        <f t="shared" ca="1" si="126"/>
        <v/>
      </c>
      <c r="AV175" s="10" t="str">
        <f t="shared" ca="1" si="126"/>
        <v/>
      </c>
      <c r="AW175" s="10" t="str">
        <f t="shared" ca="1" si="126"/>
        <v/>
      </c>
      <c r="AX175" s="10" t="str">
        <f t="shared" si="126"/>
        <v/>
      </c>
      <c r="AY175" s="10" t="str">
        <f t="shared" si="126"/>
        <v/>
      </c>
      <c r="BA175" s="12" t="str">
        <f t="shared" ca="1" si="130"/>
        <v/>
      </c>
      <c r="BB175" s="12" t="str">
        <f t="shared" ca="1" si="130"/>
        <v/>
      </c>
      <c r="BC175" s="12" t="str">
        <f t="shared" ca="1" si="130"/>
        <v/>
      </c>
      <c r="BD175" s="12" t="str">
        <f t="shared" ca="1" si="130"/>
        <v/>
      </c>
      <c r="BE175" s="12" t="str">
        <f t="shared" ca="1" si="130"/>
        <v/>
      </c>
      <c r="BF175" s="12" t="str">
        <f t="shared" ca="1" si="127"/>
        <v/>
      </c>
      <c r="BG175" s="12" t="str">
        <f t="shared" ca="1" si="127"/>
        <v/>
      </c>
      <c r="BH175" s="12" t="str">
        <f t="shared" ca="1" si="127"/>
        <v/>
      </c>
      <c r="BI175" s="12" t="str">
        <f t="shared" si="127"/>
        <v/>
      </c>
      <c r="BJ175" s="12" t="str">
        <f t="shared" si="127"/>
        <v/>
      </c>
    </row>
    <row r="176" spans="1:62" ht="23.25" customHeight="1">
      <c r="A176" s="1">
        <f ca="1">IF(COUNTIF($D176:$M176," ")=10,"",IF(VLOOKUP(MAX($A$1:A175),$A$1:C175,3,FALSE)=0,"",MAX($A$1:A175)+1))</f>
        <v>176</v>
      </c>
      <c r="B176" s="13" t="str">
        <f>$B172</f>
        <v>Жилякова К.В.</v>
      </c>
      <c r="C176" s="2" t="str">
        <f ca="1">IF($B176="","",$S$5)</f>
        <v>Чт 18.06.20</v>
      </c>
      <c r="D176" s="23" t="str">
        <f t="shared" ref="D176:K176" ca="1" si="164">IF($B176&gt;"",IF(ISERROR(SEARCH($B176,T$5))," ",MID(T$5,FIND("%курс ",T$5,FIND($B176,T$5))+6,7)&amp;"
("&amp;MID(T$5,FIND("ауд.",T$5,FIND($B176,T$5))+4,FIND("№",T$5,FIND("ауд.",T$5,FIND($B176,T$5)))-(FIND("ауд.",T$5,FIND($B176,T$5))+4))&amp;")"),"")</f>
        <v xml:space="preserve"> </v>
      </c>
      <c r="E176" s="23" t="str">
        <f t="shared" ca="1" si="164"/>
        <v xml:space="preserve"> </v>
      </c>
      <c r="F176" s="23" t="str">
        <f t="shared" ca="1" si="164"/>
        <v xml:space="preserve"> </v>
      </c>
      <c r="G176" s="23" t="str">
        <f t="shared" ca="1" si="164"/>
        <v xml:space="preserve"> </v>
      </c>
      <c r="H176" s="23" t="str">
        <f t="shared" ca="1" si="164"/>
        <v xml:space="preserve"> </v>
      </c>
      <c r="I176" s="23" t="str">
        <f t="shared" ca="1" si="164"/>
        <v xml:space="preserve"> </v>
      </c>
      <c r="J176" s="23" t="str">
        <f t="shared" ca="1" si="164"/>
        <v xml:space="preserve"> </v>
      </c>
      <c r="K176" s="23" t="str">
        <f t="shared" ca="1" si="164"/>
        <v xml:space="preserve"> </v>
      </c>
      <c r="L176" s="23"/>
      <c r="M176" s="23"/>
      <c r="N176" s="25"/>
      <c r="AE176" s="20" t="str">
        <f t="shared" ca="1" si="146"/>
        <v/>
      </c>
      <c r="AF176" s="20" t="str">
        <f t="shared" ca="1" si="146"/>
        <v/>
      </c>
      <c r="AG176" s="20" t="str">
        <f t="shared" ca="1" si="146"/>
        <v/>
      </c>
      <c r="AH176" s="20" t="str">
        <f t="shared" ca="1" si="144"/>
        <v/>
      </c>
      <c r="AI176" s="20" t="str">
        <f t="shared" ca="1" si="144"/>
        <v/>
      </c>
      <c r="AJ176" s="20" t="str">
        <f t="shared" ca="1" si="144"/>
        <v/>
      </c>
      <c r="AK176" s="20" t="str">
        <f t="shared" ca="1" si="144"/>
        <v/>
      </c>
      <c r="AL176" s="20" t="str">
        <f t="shared" ca="1" si="144"/>
        <v/>
      </c>
      <c r="AM176" s="20" t="str">
        <f t="shared" si="144"/>
        <v/>
      </c>
      <c r="AN176" s="20" t="str">
        <f t="shared" si="144"/>
        <v/>
      </c>
      <c r="AO176" s="11" t="str">
        <f t="shared" ca="1" si="122"/>
        <v/>
      </c>
      <c r="AP176" s="10" t="str">
        <f t="shared" ca="1" si="129"/>
        <v/>
      </c>
      <c r="AQ176" s="10" t="str">
        <f t="shared" ca="1" si="129"/>
        <v/>
      </c>
      <c r="AR176" s="10" t="str">
        <f t="shared" ca="1" si="129"/>
        <v/>
      </c>
      <c r="AS176" s="10" t="str">
        <f t="shared" ca="1" si="129"/>
        <v/>
      </c>
      <c r="AT176" s="10" t="str">
        <f t="shared" ca="1" si="129"/>
        <v/>
      </c>
      <c r="AU176" s="10" t="str">
        <f t="shared" ca="1" si="126"/>
        <v/>
      </c>
      <c r="AV176" s="10" t="str">
        <f t="shared" ca="1" si="126"/>
        <v/>
      </c>
      <c r="AW176" s="10" t="str">
        <f t="shared" ca="1" si="126"/>
        <v/>
      </c>
      <c r="AX176" s="10" t="str">
        <f t="shared" si="126"/>
        <v/>
      </c>
      <c r="AY176" s="10" t="str">
        <f t="shared" si="126"/>
        <v/>
      </c>
      <c r="BA176" s="12" t="str">
        <f t="shared" ca="1" si="130"/>
        <v/>
      </c>
      <c r="BB176" s="12" t="str">
        <f t="shared" ca="1" si="130"/>
        <v/>
      </c>
      <c r="BC176" s="12" t="str">
        <f t="shared" ca="1" si="130"/>
        <v/>
      </c>
      <c r="BD176" s="12" t="str">
        <f t="shared" ca="1" si="130"/>
        <v/>
      </c>
      <c r="BE176" s="12" t="str">
        <f t="shared" ca="1" si="130"/>
        <v/>
      </c>
      <c r="BF176" s="12" t="str">
        <f t="shared" ca="1" si="127"/>
        <v/>
      </c>
      <c r="BG176" s="12" t="str">
        <f t="shared" ca="1" si="127"/>
        <v/>
      </c>
      <c r="BH176" s="12" t="str">
        <f t="shared" ca="1" si="127"/>
        <v/>
      </c>
      <c r="BI176" s="12" t="str">
        <f t="shared" si="127"/>
        <v/>
      </c>
      <c r="BJ176" s="12" t="str">
        <f t="shared" si="127"/>
        <v/>
      </c>
    </row>
    <row r="177" spans="1:62" ht="23.25" customHeight="1">
      <c r="A177" s="1">
        <f ca="1">IF(COUNTIF($D177:$M177," ")=10,"",IF(VLOOKUP(MAX($A$1:A176),$A$1:C176,3,FALSE)=0,"",MAX($A$1:A176)+1))</f>
        <v>177</v>
      </c>
      <c r="B177" s="13" t="str">
        <f>$B172</f>
        <v>Жилякова К.В.</v>
      </c>
      <c r="C177" s="2" t="str">
        <f ca="1">IF($B177="","",$S$6)</f>
        <v>Пт 19.06.20</v>
      </c>
      <c r="D177" s="23" t="str">
        <f t="shared" ref="D177:K177" ca="1" si="165">IF($B177&gt;"",IF(ISERROR(SEARCH($B177,T$6))," ",MID(T$6,FIND("%курс ",T$6,FIND($B177,T$6))+6,7)&amp;"
("&amp;MID(T$6,FIND("ауд.",T$6,FIND($B177,T$6))+4,FIND("№",T$6,FIND("ауд.",T$6,FIND($B177,T$6)))-(FIND("ауд.",T$6,FIND($B177,T$6))+4))&amp;")"),"")</f>
        <v xml:space="preserve"> </v>
      </c>
      <c r="E177" s="23" t="str">
        <f t="shared" ca="1" si="165"/>
        <v xml:space="preserve"> </v>
      </c>
      <c r="F177" s="23" t="str">
        <f t="shared" ca="1" si="165"/>
        <v xml:space="preserve"> </v>
      </c>
      <c r="G177" s="23" t="str">
        <f t="shared" ca="1" si="165"/>
        <v xml:space="preserve"> </v>
      </c>
      <c r="H177" s="23" t="str">
        <f t="shared" ca="1" si="165"/>
        <v xml:space="preserve"> </v>
      </c>
      <c r="I177" s="23" t="str">
        <f t="shared" ca="1" si="165"/>
        <v xml:space="preserve"> </v>
      </c>
      <c r="J177" s="23" t="str">
        <f t="shared" ca="1" si="165"/>
        <v xml:space="preserve"> </v>
      </c>
      <c r="K177" s="23" t="str">
        <f t="shared" ca="1" si="165"/>
        <v xml:space="preserve"> </v>
      </c>
      <c r="L177" s="23"/>
      <c r="M177" s="23"/>
      <c r="N177" s="25"/>
      <c r="AE177" s="20" t="str">
        <f t="shared" ca="1" si="146"/>
        <v/>
      </c>
      <c r="AF177" s="20" t="str">
        <f t="shared" ca="1" si="146"/>
        <v/>
      </c>
      <c r="AG177" s="20" t="str">
        <f t="shared" ca="1" si="146"/>
        <v/>
      </c>
      <c r="AH177" s="20" t="str">
        <f t="shared" ca="1" si="144"/>
        <v/>
      </c>
      <c r="AI177" s="20" t="str">
        <f t="shared" ca="1" si="144"/>
        <v/>
      </c>
      <c r="AJ177" s="20" t="str">
        <f t="shared" ca="1" si="144"/>
        <v/>
      </c>
      <c r="AK177" s="20" t="str">
        <f t="shared" ca="1" si="144"/>
        <v/>
      </c>
      <c r="AL177" s="20" t="str">
        <f t="shared" ca="1" si="144"/>
        <v/>
      </c>
      <c r="AM177" s="20" t="str">
        <f t="shared" si="144"/>
        <v/>
      </c>
      <c r="AN177" s="20" t="str">
        <f t="shared" si="144"/>
        <v/>
      </c>
      <c r="AO177" s="11" t="str">
        <f t="shared" ca="1" si="122"/>
        <v/>
      </c>
      <c r="AP177" s="10" t="str">
        <f t="shared" ca="1" si="129"/>
        <v/>
      </c>
      <c r="AQ177" s="10" t="str">
        <f t="shared" ca="1" si="129"/>
        <v/>
      </c>
      <c r="AR177" s="10" t="str">
        <f t="shared" ca="1" si="129"/>
        <v/>
      </c>
      <c r="AS177" s="10" t="str">
        <f t="shared" ca="1" si="129"/>
        <v/>
      </c>
      <c r="AT177" s="10" t="str">
        <f t="shared" ca="1" si="129"/>
        <v/>
      </c>
      <c r="AU177" s="10" t="str">
        <f t="shared" ca="1" si="126"/>
        <v/>
      </c>
      <c r="AV177" s="10" t="str">
        <f t="shared" ca="1" si="126"/>
        <v/>
      </c>
      <c r="AW177" s="10" t="str">
        <f t="shared" ca="1" si="126"/>
        <v/>
      </c>
      <c r="AX177" s="10" t="str">
        <f t="shared" si="126"/>
        <v/>
      </c>
      <c r="AY177" s="10" t="str">
        <f t="shared" si="126"/>
        <v/>
      </c>
      <c r="BA177" s="12" t="str">
        <f t="shared" ca="1" si="130"/>
        <v/>
      </c>
      <c r="BB177" s="12" t="str">
        <f t="shared" ca="1" si="130"/>
        <v/>
      </c>
      <c r="BC177" s="12" t="str">
        <f t="shared" ca="1" si="130"/>
        <v/>
      </c>
      <c r="BD177" s="12" t="str">
        <f t="shared" ca="1" si="130"/>
        <v/>
      </c>
      <c r="BE177" s="12" t="str">
        <f t="shared" ca="1" si="130"/>
        <v/>
      </c>
      <c r="BF177" s="12" t="str">
        <f t="shared" ca="1" si="127"/>
        <v/>
      </c>
      <c r="BG177" s="12" t="str">
        <f t="shared" ca="1" si="127"/>
        <v/>
      </c>
      <c r="BH177" s="12" t="str">
        <f t="shared" ca="1" si="127"/>
        <v/>
      </c>
      <c r="BI177" s="12" t="str">
        <f t="shared" si="127"/>
        <v/>
      </c>
      <c r="BJ177" s="12" t="str">
        <f t="shared" si="127"/>
        <v/>
      </c>
    </row>
    <row r="178" spans="1:62" ht="23.25" customHeight="1">
      <c r="A178" s="1">
        <f ca="1">IF(COUNTIF($D178:$M178," ")=10,"",IF(VLOOKUP(MAX($A$1:A177),$A$1:C177,3,FALSE)=0,"",MAX($A$1:A177)+1))</f>
        <v>178</v>
      </c>
      <c r="B178" s="13" t="str">
        <f>$B172</f>
        <v>Жилякова К.В.</v>
      </c>
      <c r="C178" s="2" t="str">
        <f ca="1">IF($B178="","",$S$7)</f>
        <v>Сб 20.06.20</v>
      </c>
      <c r="D178" s="23" t="str">
        <f t="shared" ref="D178:K178" ca="1" si="166">IF($B178&gt;"",IF(ISERROR(SEARCH($B178,T$7))," ",MID(T$7,FIND("%курс ",T$7,FIND($B178,T$7))+6,7)&amp;"
("&amp;MID(T$7,FIND("ауд.",T$7,FIND($B178,T$7))+4,FIND("№",T$7,FIND("ауд.",T$7,FIND($B178,T$7)))-(FIND("ауд.",T$7,FIND($B178,T$7))+4))&amp;")"),"")</f>
        <v xml:space="preserve"> </v>
      </c>
      <c r="E178" s="23" t="str">
        <f t="shared" ca="1" si="166"/>
        <v xml:space="preserve"> </v>
      </c>
      <c r="F178" s="23" t="str">
        <f t="shared" ca="1" si="166"/>
        <v xml:space="preserve"> </v>
      </c>
      <c r="G178" s="23" t="str">
        <f t="shared" ca="1" si="166"/>
        <v xml:space="preserve"> </v>
      </c>
      <c r="H178" s="23" t="str">
        <f t="shared" ca="1" si="166"/>
        <v xml:space="preserve"> </v>
      </c>
      <c r="I178" s="23" t="str">
        <f t="shared" ca="1" si="166"/>
        <v xml:space="preserve"> </v>
      </c>
      <c r="J178" s="23" t="str">
        <f t="shared" ca="1" si="166"/>
        <v xml:space="preserve"> </v>
      </c>
      <c r="K178" s="23" t="str">
        <f t="shared" ca="1" si="166"/>
        <v xml:space="preserve"> </v>
      </c>
      <c r="L178" s="23"/>
      <c r="M178" s="23"/>
      <c r="N178" s="17"/>
      <c r="AE178" s="20" t="str">
        <f t="shared" ca="1" si="146"/>
        <v/>
      </c>
      <c r="AF178" s="20" t="str">
        <f t="shared" ca="1" si="146"/>
        <v/>
      </c>
      <c r="AG178" s="20" t="str">
        <f t="shared" ca="1" si="146"/>
        <v/>
      </c>
      <c r="AH178" s="20" t="str">
        <f t="shared" ca="1" si="144"/>
        <v/>
      </c>
      <c r="AI178" s="20" t="str">
        <f t="shared" ca="1" si="144"/>
        <v/>
      </c>
      <c r="AJ178" s="20" t="str">
        <f t="shared" ca="1" si="144"/>
        <v/>
      </c>
      <c r="AK178" s="20" t="str">
        <f t="shared" ca="1" si="144"/>
        <v/>
      </c>
      <c r="AL178" s="20" t="str">
        <f t="shared" ca="1" si="144"/>
        <v/>
      </c>
      <c r="AM178" s="20" t="str">
        <f t="shared" si="144"/>
        <v/>
      </c>
      <c r="AN178" s="20" t="str">
        <f t="shared" si="144"/>
        <v/>
      </c>
      <c r="AO178" s="11" t="str">
        <f t="shared" ca="1" si="122"/>
        <v/>
      </c>
      <c r="AP178" s="10" t="str">
        <f t="shared" ca="1" si="129"/>
        <v/>
      </c>
      <c r="AQ178" s="10" t="str">
        <f t="shared" ca="1" si="129"/>
        <v/>
      </c>
      <c r="AR178" s="10" t="str">
        <f t="shared" ca="1" si="129"/>
        <v/>
      </c>
      <c r="AS178" s="10" t="str">
        <f t="shared" ca="1" si="129"/>
        <v/>
      </c>
      <c r="AT178" s="10" t="str">
        <f t="shared" ca="1" si="129"/>
        <v/>
      </c>
      <c r="AU178" s="10" t="str">
        <f t="shared" ca="1" si="126"/>
        <v/>
      </c>
      <c r="AV178" s="10" t="str">
        <f t="shared" ca="1" si="126"/>
        <v/>
      </c>
      <c r="AW178" s="10" t="str">
        <f t="shared" ca="1" si="126"/>
        <v/>
      </c>
      <c r="AX178" s="10" t="str">
        <f t="shared" si="126"/>
        <v/>
      </c>
      <c r="AY178" s="10" t="str">
        <f t="shared" si="126"/>
        <v/>
      </c>
      <c r="BA178" s="12" t="str">
        <f t="shared" ca="1" si="130"/>
        <v/>
      </c>
      <c r="BB178" s="12" t="str">
        <f t="shared" ca="1" si="130"/>
        <v/>
      </c>
      <c r="BC178" s="12" t="str">
        <f t="shared" ca="1" si="130"/>
        <v/>
      </c>
      <c r="BD178" s="12" t="str">
        <f t="shared" ca="1" si="130"/>
        <v/>
      </c>
      <c r="BE178" s="12" t="str">
        <f t="shared" ca="1" si="130"/>
        <v/>
      </c>
      <c r="BF178" s="12" t="str">
        <f t="shared" ca="1" si="127"/>
        <v/>
      </c>
      <c r="BG178" s="12" t="str">
        <f t="shared" ca="1" si="127"/>
        <v/>
      </c>
      <c r="BH178" s="12" t="str">
        <f t="shared" ca="1" si="127"/>
        <v/>
      </c>
      <c r="BI178" s="12" t="str">
        <f t="shared" si="127"/>
        <v/>
      </c>
      <c r="BJ178" s="12" t="str">
        <f t="shared" si="127"/>
        <v/>
      </c>
    </row>
    <row r="179" spans="1:62" ht="23.25" customHeight="1">
      <c r="A179" s="1">
        <f ca="1">IF(COUNTIF($D179:$M179," ")=10,"",IF(VLOOKUP(MAX($A$1:A178),$A$1:C178,3,FALSE)=0,"",MAX($A$1:A178)+1))</f>
        <v>179</v>
      </c>
      <c r="B179" s="13" t="str">
        <f>$B172</f>
        <v>Жилякова К.В.</v>
      </c>
      <c r="C179" s="2" t="str">
        <f ca="1">IF($B179="","",$S$8)</f>
        <v>Вс 21.06.20</v>
      </c>
      <c r="D179" s="23" t="str">
        <f t="shared" ref="D179:K179" ca="1" si="167">IF($B179&gt;"",IF(ISERROR(SEARCH($B179,T$8))," ",MID(T$8,FIND("%курс ",T$8,FIND($B179,T$8))+6,7)&amp;"
("&amp;MID(T$8,FIND("ауд.",T$8,FIND($B179,T$8))+4,FIND("№",T$8,FIND("ауд.",T$8,FIND($B179,T$8)))-(FIND("ауд.",T$8,FIND($B179,T$8))+4))&amp;")"),"")</f>
        <v xml:space="preserve"> </v>
      </c>
      <c r="E179" s="23" t="str">
        <f t="shared" ca="1" si="167"/>
        <v xml:space="preserve"> </v>
      </c>
      <c r="F179" s="23" t="str">
        <f t="shared" ca="1" si="167"/>
        <v xml:space="preserve"> </v>
      </c>
      <c r="G179" s="23" t="str">
        <f t="shared" ca="1" si="167"/>
        <v xml:space="preserve"> </v>
      </c>
      <c r="H179" s="23" t="str">
        <f t="shared" ca="1" si="167"/>
        <v xml:space="preserve"> </v>
      </c>
      <c r="I179" s="23" t="str">
        <f t="shared" ca="1" si="167"/>
        <v xml:space="preserve"> </v>
      </c>
      <c r="J179" s="23" t="str">
        <f t="shared" ca="1" si="167"/>
        <v xml:space="preserve"> </v>
      </c>
      <c r="K179" s="23" t="str">
        <f t="shared" ca="1" si="167"/>
        <v xml:space="preserve"> </v>
      </c>
      <c r="L179" s="23"/>
      <c r="M179" s="23"/>
      <c r="N179" s="25"/>
      <c r="AE179" s="20" t="str">
        <f t="shared" ca="1" si="146"/>
        <v/>
      </c>
      <c r="AF179" s="20" t="str">
        <f t="shared" ca="1" si="146"/>
        <v/>
      </c>
      <c r="AG179" s="20" t="str">
        <f t="shared" ca="1" si="146"/>
        <v/>
      </c>
      <c r="AH179" s="20" t="str">
        <f t="shared" ca="1" si="144"/>
        <v/>
      </c>
      <c r="AI179" s="20" t="str">
        <f t="shared" ca="1" si="144"/>
        <v/>
      </c>
      <c r="AJ179" s="20" t="str">
        <f t="shared" ca="1" si="144"/>
        <v/>
      </c>
      <c r="AK179" s="20" t="str">
        <f t="shared" ca="1" si="144"/>
        <v/>
      </c>
      <c r="AL179" s="20" t="str">
        <f t="shared" ca="1" si="144"/>
        <v/>
      </c>
      <c r="AM179" s="20" t="str">
        <f t="shared" si="144"/>
        <v/>
      </c>
      <c r="AN179" s="20" t="str">
        <f t="shared" si="144"/>
        <v/>
      </c>
      <c r="AO179" s="11" t="str">
        <f t="shared" ca="1" si="122"/>
        <v/>
      </c>
      <c r="AP179" s="10" t="str">
        <f t="shared" ca="1" si="129"/>
        <v/>
      </c>
      <c r="AQ179" s="10" t="str">
        <f t="shared" ca="1" si="129"/>
        <v/>
      </c>
      <c r="AR179" s="10" t="str">
        <f t="shared" ca="1" si="129"/>
        <v/>
      </c>
      <c r="AS179" s="10" t="str">
        <f t="shared" ca="1" si="129"/>
        <v/>
      </c>
      <c r="AT179" s="10" t="str">
        <f t="shared" ca="1" si="129"/>
        <v/>
      </c>
      <c r="AU179" s="10" t="str">
        <f t="shared" ca="1" si="126"/>
        <v/>
      </c>
      <c r="AV179" s="10" t="str">
        <f t="shared" ca="1" si="126"/>
        <v/>
      </c>
      <c r="AW179" s="10" t="str">
        <f t="shared" ca="1" si="126"/>
        <v/>
      </c>
      <c r="AX179" s="10" t="str">
        <f t="shared" si="126"/>
        <v/>
      </c>
      <c r="AY179" s="10" t="str">
        <f t="shared" si="126"/>
        <v/>
      </c>
      <c r="BA179" s="12" t="str">
        <f t="shared" ca="1" si="130"/>
        <v/>
      </c>
      <c r="BB179" s="12" t="str">
        <f t="shared" ca="1" si="130"/>
        <v/>
      </c>
      <c r="BC179" s="12" t="str">
        <f t="shared" ca="1" si="130"/>
        <v/>
      </c>
      <c r="BD179" s="12" t="str">
        <f t="shared" ca="1" si="130"/>
        <v/>
      </c>
      <c r="BE179" s="12" t="str">
        <f t="shared" ca="1" si="130"/>
        <v/>
      </c>
      <c r="BF179" s="12" t="str">
        <f t="shared" ca="1" si="127"/>
        <v/>
      </c>
      <c r="BG179" s="12" t="str">
        <f t="shared" ca="1" si="127"/>
        <v/>
      </c>
      <c r="BH179" s="12" t="str">
        <f t="shared" ca="1" si="127"/>
        <v/>
      </c>
      <c r="BI179" s="12" t="str">
        <f t="shared" si="127"/>
        <v/>
      </c>
      <c r="BJ179" s="12" t="str">
        <f t="shared" si="127"/>
        <v/>
      </c>
    </row>
    <row r="180" spans="1:62" ht="23.25" customHeight="1">
      <c r="A180" s="1">
        <f ca="1">IF(COUNTIF($D180:$M180," ")=10,"",IF(VLOOKUP(MAX($A$1:A179),$A$1:C179,3,FALSE)=0,"",MAX($A$1:A179)+1))</f>
        <v>180</v>
      </c>
      <c r="C180" s="2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5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11" t="str">
        <f t="shared" si="122"/>
        <v/>
      </c>
      <c r="AP180" s="10" t="str">
        <f t="shared" si="129"/>
        <v/>
      </c>
      <c r="AQ180" s="10" t="str">
        <f t="shared" si="129"/>
        <v/>
      </c>
      <c r="AR180" s="10" t="str">
        <f t="shared" si="129"/>
        <v/>
      </c>
      <c r="AS180" s="10" t="str">
        <f t="shared" si="129"/>
        <v/>
      </c>
      <c r="AT180" s="10" t="str">
        <f t="shared" si="129"/>
        <v/>
      </c>
      <c r="AU180" s="10" t="str">
        <f t="shared" si="126"/>
        <v/>
      </c>
      <c r="AV180" s="10" t="str">
        <f t="shared" si="126"/>
        <v/>
      </c>
      <c r="AW180" s="10" t="str">
        <f t="shared" si="126"/>
        <v/>
      </c>
      <c r="AX180" s="10" t="str">
        <f t="shared" si="126"/>
        <v/>
      </c>
      <c r="AY180" s="10" t="str">
        <f t="shared" si="126"/>
        <v/>
      </c>
      <c r="BA180" s="12" t="str">
        <f t="shared" si="130"/>
        <v/>
      </c>
      <c r="BB180" s="12" t="str">
        <f t="shared" si="130"/>
        <v/>
      </c>
      <c r="BC180" s="12" t="str">
        <f t="shared" si="130"/>
        <v/>
      </c>
      <c r="BD180" s="12" t="str">
        <f t="shared" si="130"/>
        <v/>
      </c>
      <c r="BE180" s="12" t="str">
        <f t="shared" si="130"/>
        <v/>
      </c>
      <c r="BF180" s="12" t="str">
        <f t="shared" si="127"/>
        <v/>
      </c>
      <c r="BG180" s="12" t="str">
        <f t="shared" si="127"/>
        <v/>
      </c>
      <c r="BH180" s="12" t="str">
        <f t="shared" si="127"/>
        <v/>
      </c>
      <c r="BI180" s="12" t="str">
        <f t="shared" si="127"/>
        <v/>
      </c>
      <c r="BJ180" s="12" t="str">
        <f t="shared" si="127"/>
        <v/>
      </c>
    </row>
    <row r="181" spans="1:62" ht="23.25" customHeight="1">
      <c r="A181" s="1">
        <f ca="1">IF(COUNTIF($D182:$M188," ")=70,"",MAX($A$1:A180)+1)</f>
        <v>181</v>
      </c>
      <c r="B181" s="2" t="str">
        <f>IF($C181="","",$C181)</f>
        <v>Завьялова Н.Н.</v>
      </c>
      <c r="C181" s="3" t="str">
        <f>IF(ISERROR(VLOOKUP((ROW()-1)/9+1,'[1]Преподавательский состав'!$A$2:$B$180,2,FALSE)),"",VLOOKUP((ROW()-1)/9+1,'[1]Преподавательский состав'!$A$2:$B$180,2,FALSE))</f>
        <v>Завьялова Н.Н.</v>
      </c>
      <c r="D181" s="3" t="str">
        <f>IF($C181="","",T(" 8.00"))</f>
        <v xml:space="preserve"> 8.00</v>
      </c>
      <c r="E181" s="3" t="str">
        <f>IF($C181="","",T(" 9.40"))</f>
        <v xml:space="preserve"> 9.40</v>
      </c>
      <c r="F181" s="3" t="str">
        <f>IF($C181="","",T("11.50"))</f>
        <v>11.50</v>
      </c>
      <c r="G181" s="4" t="str">
        <f>IF($C181="","",T(""))</f>
        <v/>
      </c>
      <c r="H181" s="4" t="str">
        <f>IF($C181="","",T("13.30"))</f>
        <v>13.30</v>
      </c>
      <c r="I181" s="4" t="str">
        <f>IF($C181="","",T("15.10"))</f>
        <v>15.10</v>
      </c>
      <c r="J181" s="3" t="str">
        <f>IF($C181="","",T("17.00"))</f>
        <v>17.00</v>
      </c>
      <c r="K181" s="3" t="str">
        <f>IF($C181="","",T("18.40"))</f>
        <v>18.40</v>
      </c>
      <c r="L181" s="3"/>
      <c r="M181" s="3"/>
      <c r="N181" s="25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11" t="str">
        <f t="shared" si="122"/>
        <v/>
      </c>
      <c r="AP181" s="10" t="str">
        <f t="shared" si="129"/>
        <v/>
      </c>
      <c r="AQ181" s="10" t="str">
        <f t="shared" si="129"/>
        <v/>
      </c>
      <c r="AR181" s="10" t="str">
        <f t="shared" si="129"/>
        <v/>
      </c>
      <c r="AS181" s="10" t="str">
        <f t="shared" si="129"/>
        <v/>
      </c>
      <c r="AT181" s="10" t="str">
        <f t="shared" si="129"/>
        <v/>
      </c>
      <c r="AU181" s="10" t="str">
        <f t="shared" si="126"/>
        <v/>
      </c>
      <c r="AV181" s="10" t="str">
        <f t="shared" si="126"/>
        <v/>
      </c>
      <c r="AW181" s="10" t="str">
        <f t="shared" si="126"/>
        <v/>
      </c>
      <c r="AX181" s="10" t="str">
        <f t="shared" si="126"/>
        <v/>
      </c>
      <c r="AY181" s="10" t="str">
        <f t="shared" si="126"/>
        <v/>
      </c>
      <c r="BA181" s="12" t="str">
        <f t="shared" si="130"/>
        <v/>
      </c>
      <c r="BB181" s="12" t="str">
        <f t="shared" si="130"/>
        <v/>
      </c>
      <c r="BC181" s="12" t="str">
        <f t="shared" si="130"/>
        <v/>
      </c>
      <c r="BD181" s="12" t="str">
        <f t="shared" si="130"/>
        <v/>
      </c>
      <c r="BE181" s="12" t="str">
        <f t="shared" si="130"/>
        <v/>
      </c>
      <c r="BF181" s="12" t="str">
        <f t="shared" si="127"/>
        <v/>
      </c>
      <c r="BG181" s="12" t="str">
        <f t="shared" si="127"/>
        <v/>
      </c>
      <c r="BH181" s="12" t="str">
        <f t="shared" si="127"/>
        <v/>
      </c>
      <c r="BI181" s="12" t="str">
        <f t="shared" si="127"/>
        <v/>
      </c>
      <c r="BJ181" s="12" t="str">
        <f t="shared" si="127"/>
        <v/>
      </c>
    </row>
    <row r="182" spans="1:62" ht="23.25" customHeight="1">
      <c r="A182" s="1">
        <f ca="1">IF(COUNTIF($D182:$M182," ")=10,"",IF(VLOOKUP(MAX($A$1:A181),$A$1:C181,3,FALSE)=0,"",MAX($A$1:A181)+1))</f>
        <v>182</v>
      </c>
      <c r="B182" s="13" t="str">
        <f>$B181</f>
        <v>Завьялова Н.Н.</v>
      </c>
      <c r="C182" s="2" t="str">
        <f ca="1">IF($B182="","",$S$2)</f>
        <v>Пн 15.06.20</v>
      </c>
      <c r="D182" s="14" t="str">
        <f t="shared" ref="D182:K182" ca="1" si="168">IF($B182&gt;"",IF(ISERROR(SEARCH($B182,T$2))," ",MID(T$2,FIND("%курс ",T$2,FIND($B182,T$2))+6,7)&amp;"
("&amp;MID(T$2,FIND("ауд.",T$2,FIND($B182,T$2))+4,FIND("№",T$2,FIND("ауд.",T$2,FIND($B182,T$2)))-(FIND("ауд.",T$2,FIND($B182,T$2))+4))&amp;")"),"")</f>
        <v>С -9 -1
(П-)</v>
      </c>
      <c r="E182" s="14" t="str">
        <f t="shared" ca="1" si="168"/>
        <v>СА-11-1
(П-)</v>
      </c>
      <c r="F182" s="14" t="str">
        <f t="shared" ca="1" si="168"/>
        <v>СА-11-1
(П-)</v>
      </c>
      <c r="G182" s="14" t="str">
        <f t="shared" ca="1" si="168"/>
        <v xml:space="preserve"> </v>
      </c>
      <c r="H182" s="14" t="str">
        <f t="shared" ca="1" si="168"/>
        <v xml:space="preserve"> </v>
      </c>
      <c r="I182" s="14" t="str">
        <f t="shared" ca="1" si="168"/>
        <v xml:space="preserve"> </v>
      </c>
      <c r="J182" s="14" t="str">
        <f t="shared" ca="1" si="168"/>
        <v xml:space="preserve"> </v>
      </c>
      <c r="K182" s="14" t="str">
        <f t="shared" ca="1" si="168"/>
        <v xml:space="preserve"> </v>
      </c>
      <c r="L182" s="14"/>
      <c r="M182" s="14"/>
      <c r="N182" s="25"/>
      <c r="AE182" s="20" t="str">
        <f t="shared" ca="1" si="146"/>
        <v>Пн 15.06.20  8.00 П-)</v>
      </c>
      <c r="AF182" s="20" t="str">
        <f t="shared" ca="1" si="146"/>
        <v>Пн 15.06.20  9.40 П-)</v>
      </c>
      <c r="AG182" s="20" t="str">
        <f t="shared" ca="1" si="146"/>
        <v>Пн 15.06.20 11.50 П-)</v>
      </c>
      <c r="AH182" s="20" t="str">
        <f t="shared" ca="1" si="144"/>
        <v/>
      </c>
      <c r="AI182" s="20" t="str">
        <f t="shared" ca="1" si="144"/>
        <v/>
      </c>
      <c r="AJ182" s="20" t="str">
        <f t="shared" ca="1" si="144"/>
        <v/>
      </c>
      <c r="AK182" s="20" t="str">
        <f t="shared" ca="1" si="144"/>
        <v/>
      </c>
      <c r="AL182" s="20" t="str">
        <f t="shared" ca="1" si="144"/>
        <v/>
      </c>
      <c r="AM182" s="20" t="str">
        <f t="shared" si="144"/>
        <v/>
      </c>
      <c r="AN182" s="20" t="str">
        <f t="shared" si="144"/>
        <v/>
      </c>
      <c r="AO182" s="11" t="str">
        <f t="shared" ca="1" si="122"/>
        <v>Завьялова</v>
      </c>
      <c r="AP182" s="10" t="str">
        <f t="shared" ca="1" si="129"/>
        <v>Пн 15.06.20  8.00 П-) Завьялова</v>
      </c>
      <c r="AQ182" s="10" t="str">
        <f t="shared" ca="1" si="129"/>
        <v>Пн 15.06.20  9.40 П-) Завьялова</v>
      </c>
      <c r="AR182" s="10" t="str">
        <f t="shared" ca="1" si="129"/>
        <v>Пн 15.06.20 11.50 П-) Завьялова</v>
      </c>
      <c r="AS182" s="10" t="str">
        <f t="shared" ca="1" si="129"/>
        <v/>
      </c>
      <c r="AT182" s="10" t="str">
        <f t="shared" ca="1" si="129"/>
        <v/>
      </c>
      <c r="AU182" s="10" t="str">
        <f t="shared" ca="1" si="126"/>
        <v/>
      </c>
      <c r="AV182" s="10" t="str">
        <f t="shared" ca="1" si="126"/>
        <v/>
      </c>
      <c r="AW182" s="10" t="str">
        <f t="shared" ca="1" si="126"/>
        <v/>
      </c>
      <c r="AX182" s="10" t="str">
        <f t="shared" si="126"/>
        <v/>
      </c>
      <c r="AY182" s="10" t="str">
        <f t="shared" si="126"/>
        <v/>
      </c>
      <c r="BA182" s="12">
        <f t="shared" ca="1" si="130"/>
        <v>182</v>
      </c>
      <c r="BB182" s="12">
        <f t="shared" ca="1" si="130"/>
        <v>182</v>
      </c>
      <c r="BC182" s="12">
        <f t="shared" ca="1" si="130"/>
        <v>182</v>
      </c>
      <c r="BD182" s="12" t="str">
        <f t="shared" ca="1" si="130"/>
        <v/>
      </c>
      <c r="BE182" s="12" t="str">
        <f t="shared" ca="1" si="130"/>
        <v/>
      </c>
      <c r="BF182" s="12" t="str">
        <f t="shared" ca="1" si="127"/>
        <v/>
      </c>
      <c r="BG182" s="12" t="str">
        <f t="shared" ca="1" si="127"/>
        <v/>
      </c>
      <c r="BH182" s="12" t="str">
        <f t="shared" ca="1" si="127"/>
        <v/>
      </c>
      <c r="BI182" s="12" t="str">
        <f t="shared" si="127"/>
        <v/>
      </c>
      <c r="BJ182" s="12" t="str">
        <f t="shared" si="127"/>
        <v/>
      </c>
    </row>
    <row r="183" spans="1:62" ht="23.25" customHeight="1">
      <c r="A183" s="1">
        <f ca="1">IF(COUNTIF($D183:$M183," ")=10,"",IF(VLOOKUP(MAX($A$1:A182),$A$1:C182,3,FALSE)=0,"",MAX($A$1:A182)+1))</f>
        <v>183</v>
      </c>
      <c r="B183" s="13" t="str">
        <f>$B181</f>
        <v>Завьялова Н.Н.</v>
      </c>
      <c r="C183" s="2" t="str">
        <f ca="1">IF($B183="","",$S$3)</f>
        <v>Вт 16.06.20</v>
      </c>
      <c r="D183" s="14" t="str">
        <f t="shared" ref="D183:K183" ca="1" si="169">IF($B183&gt;"",IF(ISERROR(SEARCH($B183,T$3))," ",MID(T$3,FIND("%курс ",T$3,FIND($B183,T$3))+6,7)&amp;"
("&amp;MID(T$3,FIND("ауд.",T$3,FIND($B183,T$3))+4,FIND("№",T$3,FIND("ауд.",T$3,FIND($B183,T$3)))-(FIND("ауд.",T$3,FIND($B183,T$3))+4))&amp;")"),"")</f>
        <v xml:space="preserve"> </v>
      </c>
      <c r="E183" s="14" t="str">
        <f t="shared" ca="1" si="169"/>
        <v xml:space="preserve"> </v>
      </c>
      <c r="F183" s="14" t="str">
        <f t="shared" ca="1" si="169"/>
        <v>ЗИ-9-11
(П-)</v>
      </c>
      <c r="G183" s="14" t="str">
        <f t="shared" ca="1" si="169"/>
        <v xml:space="preserve"> </v>
      </c>
      <c r="H183" s="14" t="str">
        <f t="shared" ca="1" si="169"/>
        <v xml:space="preserve"> </v>
      </c>
      <c r="I183" s="14" t="str">
        <f t="shared" ca="1" si="169"/>
        <v xml:space="preserve"> </v>
      </c>
      <c r="J183" s="14" t="str">
        <f t="shared" ca="1" si="169"/>
        <v xml:space="preserve"> </v>
      </c>
      <c r="K183" s="14" t="str">
        <f t="shared" ca="1" si="169"/>
        <v xml:space="preserve"> </v>
      </c>
      <c r="L183" s="14"/>
      <c r="M183" s="14"/>
      <c r="N183" s="25"/>
      <c r="AE183" s="20" t="str">
        <f t="shared" ca="1" si="146"/>
        <v/>
      </c>
      <c r="AF183" s="20" t="str">
        <f t="shared" ca="1" si="146"/>
        <v/>
      </c>
      <c r="AG183" s="20" t="str">
        <f t="shared" ca="1" si="146"/>
        <v>Вт 16.06.20 11.50 П-)</v>
      </c>
      <c r="AH183" s="20" t="str">
        <f t="shared" ca="1" si="144"/>
        <v/>
      </c>
      <c r="AI183" s="20" t="str">
        <f t="shared" ca="1" si="144"/>
        <v/>
      </c>
      <c r="AJ183" s="20" t="str">
        <f t="shared" ca="1" si="144"/>
        <v/>
      </c>
      <c r="AK183" s="20" t="str">
        <f t="shared" ca="1" si="144"/>
        <v/>
      </c>
      <c r="AL183" s="20" t="str">
        <f t="shared" ca="1" si="144"/>
        <v/>
      </c>
      <c r="AM183" s="20" t="str">
        <f t="shared" si="144"/>
        <v/>
      </c>
      <c r="AN183" s="20" t="str">
        <f t="shared" si="144"/>
        <v/>
      </c>
      <c r="AO183" s="11" t="str">
        <f t="shared" ca="1" si="122"/>
        <v>Завьялова</v>
      </c>
      <c r="AP183" s="10" t="str">
        <f t="shared" ca="1" si="129"/>
        <v/>
      </c>
      <c r="AQ183" s="10" t="str">
        <f t="shared" ca="1" si="129"/>
        <v/>
      </c>
      <c r="AR183" s="10" t="str">
        <f t="shared" ca="1" si="129"/>
        <v>Вт 16.06.20 11.50 П-) Завьялова</v>
      </c>
      <c r="AS183" s="10" t="str">
        <f t="shared" ca="1" si="129"/>
        <v/>
      </c>
      <c r="AT183" s="10" t="str">
        <f t="shared" ca="1" si="129"/>
        <v/>
      </c>
      <c r="AU183" s="10" t="str">
        <f t="shared" ca="1" si="126"/>
        <v/>
      </c>
      <c r="AV183" s="10" t="str">
        <f t="shared" ca="1" si="126"/>
        <v/>
      </c>
      <c r="AW183" s="10" t="str">
        <f t="shared" ca="1" si="126"/>
        <v/>
      </c>
      <c r="AX183" s="10" t="str">
        <f t="shared" si="126"/>
        <v/>
      </c>
      <c r="AY183" s="10" t="str">
        <f t="shared" si="126"/>
        <v/>
      </c>
      <c r="BA183" s="12" t="str">
        <f t="shared" ca="1" si="130"/>
        <v/>
      </c>
      <c r="BB183" s="12" t="str">
        <f t="shared" ca="1" si="130"/>
        <v/>
      </c>
      <c r="BC183" s="12">
        <f t="shared" ca="1" si="130"/>
        <v>183</v>
      </c>
      <c r="BD183" s="12" t="str">
        <f t="shared" ca="1" si="130"/>
        <v/>
      </c>
      <c r="BE183" s="12" t="str">
        <f t="shared" ca="1" si="130"/>
        <v/>
      </c>
      <c r="BF183" s="12" t="str">
        <f t="shared" ca="1" si="127"/>
        <v/>
      </c>
      <c r="BG183" s="12" t="str">
        <f t="shared" ca="1" si="127"/>
        <v/>
      </c>
      <c r="BH183" s="12" t="str">
        <f t="shared" ca="1" si="127"/>
        <v/>
      </c>
      <c r="BI183" s="12" t="str">
        <f t="shared" si="127"/>
        <v/>
      </c>
      <c r="BJ183" s="12" t="str">
        <f t="shared" si="127"/>
        <v/>
      </c>
    </row>
    <row r="184" spans="1:62" ht="23.25" customHeight="1">
      <c r="A184" s="1">
        <f ca="1">IF(COUNTIF($D184:$M184," ")=10,"",IF(VLOOKUP(MAX($A$1:A183),$A$1:C183,3,FALSE)=0,"",MAX($A$1:A183)+1))</f>
        <v>184</v>
      </c>
      <c r="B184" s="13" t="str">
        <f>$B181</f>
        <v>Завьялова Н.Н.</v>
      </c>
      <c r="C184" s="2" t="str">
        <f ca="1">IF($B184="","",$S$4)</f>
        <v>Ср 17.06.20</v>
      </c>
      <c r="D184" s="14" t="str">
        <f t="shared" ref="D184:K184" ca="1" si="170">IF($B184&gt;"",IF(ISERROR(SEARCH($B184,T$4))," ",MID(T$4,FIND("%курс ",T$4,FIND($B184,T$4))+6,7)&amp;"
("&amp;MID(T$4,FIND("ауд.",T$4,FIND($B184,T$4))+4,FIND("№",T$4,FIND("ауд.",T$4,FIND($B184,T$4)))-(FIND("ауд.",T$4,FIND($B184,T$4))+4))&amp;")"),"")</f>
        <v>С -9 -1
(П-)</v>
      </c>
      <c r="E184" s="14" t="str">
        <f t="shared" ca="1" si="170"/>
        <v xml:space="preserve"> </v>
      </c>
      <c r="F184" s="14" t="str">
        <f t="shared" ca="1" si="170"/>
        <v xml:space="preserve"> </v>
      </c>
      <c r="G184" s="14" t="str">
        <f t="shared" ca="1" si="170"/>
        <v xml:space="preserve"> </v>
      </c>
      <c r="H184" s="14" t="str">
        <f t="shared" ca="1" si="170"/>
        <v xml:space="preserve"> </v>
      </c>
      <c r="I184" s="14" t="str">
        <f t="shared" ca="1" si="170"/>
        <v xml:space="preserve"> </v>
      </c>
      <c r="J184" s="14" t="str">
        <f t="shared" ca="1" si="170"/>
        <v xml:space="preserve"> </v>
      </c>
      <c r="K184" s="14" t="str">
        <f t="shared" ca="1" si="170"/>
        <v xml:space="preserve"> </v>
      </c>
      <c r="L184" s="14"/>
      <c r="M184" s="14"/>
      <c r="N184" s="25"/>
      <c r="AE184" s="20" t="str">
        <f t="shared" ca="1" si="146"/>
        <v>Ср 17.06.20  8.00 П-)</v>
      </c>
      <c r="AF184" s="20" t="str">
        <f t="shared" ca="1" si="146"/>
        <v/>
      </c>
      <c r="AG184" s="20" t="str">
        <f t="shared" ca="1" si="146"/>
        <v/>
      </c>
      <c r="AH184" s="20" t="str">
        <f t="shared" ca="1" si="144"/>
        <v/>
      </c>
      <c r="AI184" s="20" t="str">
        <f t="shared" ca="1" si="144"/>
        <v/>
      </c>
      <c r="AJ184" s="20" t="str">
        <f t="shared" ca="1" si="144"/>
        <v/>
      </c>
      <c r="AK184" s="20" t="str">
        <f t="shared" ca="1" si="144"/>
        <v/>
      </c>
      <c r="AL184" s="20" t="str">
        <f t="shared" ca="1" si="144"/>
        <v/>
      </c>
      <c r="AM184" s="20" t="str">
        <f t="shared" si="144"/>
        <v/>
      </c>
      <c r="AN184" s="20" t="str">
        <f t="shared" si="144"/>
        <v/>
      </c>
      <c r="AO184" s="11" t="str">
        <f t="shared" ca="1" si="122"/>
        <v>Завьялова</v>
      </c>
      <c r="AP184" s="10" t="str">
        <f t="shared" ca="1" si="129"/>
        <v>Ср 17.06.20  8.00 П-) Завьялова</v>
      </c>
      <c r="AQ184" s="10" t="str">
        <f t="shared" ca="1" si="129"/>
        <v/>
      </c>
      <c r="AR184" s="10" t="str">
        <f t="shared" ca="1" si="129"/>
        <v/>
      </c>
      <c r="AS184" s="10" t="str">
        <f t="shared" ca="1" si="129"/>
        <v/>
      </c>
      <c r="AT184" s="10" t="str">
        <f t="shared" ca="1" si="129"/>
        <v/>
      </c>
      <c r="AU184" s="10" t="str">
        <f t="shared" ref="AU184:AY247" ca="1" si="171">IF(AJ184="","",CONCATENATE(AJ184," ",$AO184))</f>
        <v/>
      </c>
      <c r="AV184" s="10" t="str">
        <f t="shared" ca="1" si="171"/>
        <v/>
      </c>
      <c r="AW184" s="10" t="str">
        <f t="shared" ca="1" si="171"/>
        <v/>
      </c>
      <c r="AX184" s="10" t="str">
        <f t="shared" si="171"/>
        <v/>
      </c>
      <c r="AY184" s="10" t="str">
        <f t="shared" si="171"/>
        <v/>
      </c>
      <c r="BA184" s="12">
        <f t="shared" ca="1" si="130"/>
        <v>184</v>
      </c>
      <c r="BB184" s="12" t="str">
        <f t="shared" ca="1" si="130"/>
        <v/>
      </c>
      <c r="BC184" s="12" t="str">
        <f t="shared" ca="1" si="130"/>
        <v/>
      </c>
      <c r="BD184" s="12" t="str">
        <f t="shared" ca="1" si="130"/>
        <v/>
      </c>
      <c r="BE184" s="12" t="str">
        <f t="shared" ca="1" si="130"/>
        <v/>
      </c>
      <c r="BF184" s="12" t="str">
        <f t="shared" ref="BF184:BJ247" ca="1" si="172">IF(AJ184="","",ROW())</f>
        <v/>
      </c>
      <c r="BG184" s="12" t="str">
        <f t="shared" ca="1" si="172"/>
        <v/>
      </c>
      <c r="BH184" s="12" t="str">
        <f t="shared" ca="1" si="172"/>
        <v/>
      </c>
      <c r="BI184" s="12" t="str">
        <f t="shared" si="172"/>
        <v/>
      </c>
      <c r="BJ184" s="12" t="str">
        <f t="shared" si="172"/>
        <v/>
      </c>
    </row>
    <row r="185" spans="1:62" ht="23.25" customHeight="1">
      <c r="A185" s="1">
        <f ca="1">IF(COUNTIF($D185:$M185," ")=10,"",IF(VLOOKUP(MAX($A$1:A184),$A$1:C184,3,FALSE)=0,"",MAX($A$1:A184)+1))</f>
        <v>185</v>
      </c>
      <c r="B185" s="13" t="str">
        <f>$B181</f>
        <v>Завьялова Н.Н.</v>
      </c>
      <c r="C185" s="2" t="str">
        <f ca="1">IF($B185="","",$S$5)</f>
        <v>Чт 18.06.20</v>
      </c>
      <c r="D185" s="23" t="str">
        <f t="shared" ref="D185:K185" ca="1" si="173">IF($B185&gt;"",IF(ISERROR(SEARCH($B185,T$5))," ",MID(T$5,FIND("%курс ",T$5,FIND($B185,T$5))+6,7)&amp;"
("&amp;MID(T$5,FIND("ауд.",T$5,FIND($B185,T$5))+4,FIND("№",T$5,FIND("ауд.",T$5,FIND($B185,T$5)))-(FIND("ауд.",T$5,FIND($B185,T$5))+4))&amp;")"),"")</f>
        <v xml:space="preserve"> </v>
      </c>
      <c r="E185" s="23" t="str">
        <f t="shared" ca="1" si="173"/>
        <v xml:space="preserve"> </v>
      </c>
      <c r="F185" s="23" t="str">
        <f t="shared" ca="1" si="173"/>
        <v>СА-11-1
(П-201)</v>
      </c>
      <c r="G185" s="23" t="str">
        <f t="shared" ca="1" si="173"/>
        <v xml:space="preserve"> </v>
      </c>
      <c r="H185" s="23" t="str">
        <f t="shared" ca="1" si="173"/>
        <v xml:space="preserve"> </v>
      </c>
      <c r="I185" s="23" t="str">
        <f t="shared" ca="1" si="173"/>
        <v xml:space="preserve"> </v>
      </c>
      <c r="J185" s="23" t="str">
        <f t="shared" ca="1" si="173"/>
        <v xml:space="preserve"> </v>
      </c>
      <c r="K185" s="23" t="str">
        <f t="shared" ca="1" si="173"/>
        <v xml:space="preserve"> </v>
      </c>
      <c r="L185" s="23"/>
      <c r="M185" s="23"/>
      <c r="N185" s="25"/>
      <c r="AE185" s="20" t="str">
        <f t="shared" ca="1" si="146"/>
        <v/>
      </c>
      <c r="AF185" s="20" t="str">
        <f t="shared" ca="1" si="146"/>
        <v/>
      </c>
      <c r="AG185" s="20" t="str">
        <f t="shared" ca="1" si="146"/>
        <v>Чт 18.06.20 11.50 П-201</v>
      </c>
      <c r="AH185" s="20" t="str">
        <f t="shared" ca="1" si="144"/>
        <v/>
      </c>
      <c r="AI185" s="20" t="str">
        <f t="shared" ca="1" si="144"/>
        <v/>
      </c>
      <c r="AJ185" s="20" t="str">
        <f t="shared" ca="1" si="144"/>
        <v/>
      </c>
      <c r="AK185" s="20" t="str">
        <f t="shared" ca="1" si="144"/>
        <v/>
      </c>
      <c r="AL185" s="20" t="str">
        <f t="shared" ca="1" si="144"/>
        <v/>
      </c>
      <c r="AM185" s="20" t="str">
        <f t="shared" si="144"/>
        <v/>
      </c>
      <c r="AN185" s="20" t="str">
        <f t="shared" si="144"/>
        <v/>
      </c>
      <c r="AO185" s="11" t="str">
        <f t="shared" ca="1" si="122"/>
        <v>Завьялова</v>
      </c>
      <c r="AP185" s="10" t="str">
        <f t="shared" ref="AP185:AT248" ca="1" si="174">IF(AE185="","",CONCATENATE(AE185," ",$AO185))</f>
        <v/>
      </c>
      <c r="AQ185" s="10" t="str">
        <f t="shared" ca="1" si="174"/>
        <v/>
      </c>
      <c r="AR185" s="10" t="str">
        <f t="shared" ca="1" si="174"/>
        <v>Чт 18.06.20 11.50 П-201 Завьялова</v>
      </c>
      <c r="AS185" s="10" t="str">
        <f t="shared" ca="1" si="174"/>
        <v/>
      </c>
      <c r="AT185" s="10" t="str">
        <f t="shared" ca="1" si="174"/>
        <v/>
      </c>
      <c r="AU185" s="10" t="str">
        <f t="shared" ca="1" si="171"/>
        <v/>
      </c>
      <c r="AV185" s="10" t="str">
        <f t="shared" ca="1" si="171"/>
        <v/>
      </c>
      <c r="AW185" s="10" t="str">
        <f t="shared" ca="1" si="171"/>
        <v/>
      </c>
      <c r="AX185" s="10" t="str">
        <f t="shared" si="171"/>
        <v/>
      </c>
      <c r="AY185" s="10" t="str">
        <f t="shared" si="171"/>
        <v/>
      </c>
      <c r="BA185" s="12" t="str">
        <f t="shared" ref="BA185:BE248" ca="1" si="175">IF(AE185="","",ROW())</f>
        <v/>
      </c>
      <c r="BB185" s="12" t="str">
        <f t="shared" ca="1" si="175"/>
        <v/>
      </c>
      <c r="BC185" s="12">
        <f t="shared" ca="1" si="175"/>
        <v>185</v>
      </c>
      <c r="BD185" s="12" t="str">
        <f t="shared" ca="1" si="175"/>
        <v/>
      </c>
      <c r="BE185" s="12" t="str">
        <f t="shared" ca="1" si="175"/>
        <v/>
      </c>
      <c r="BF185" s="12" t="str">
        <f t="shared" ca="1" si="172"/>
        <v/>
      </c>
      <c r="BG185" s="12" t="str">
        <f t="shared" ca="1" si="172"/>
        <v/>
      </c>
      <c r="BH185" s="12" t="str">
        <f t="shared" ca="1" si="172"/>
        <v/>
      </c>
      <c r="BI185" s="12" t="str">
        <f t="shared" si="172"/>
        <v/>
      </c>
      <c r="BJ185" s="12" t="str">
        <f t="shared" si="172"/>
        <v/>
      </c>
    </row>
    <row r="186" spans="1:62" ht="23.25" customHeight="1">
      <c r="A186" s="1">
        <f ca="1">IF(COUNTIF($D186:$M186," ")=10,"",IF(VLOOKUP(MAX($A$1:A185),$A$1:C185,3,FALSE)=0,"",MAX($A$1:A185)+1))</f>
        <v>186</v>
      </c>
      <c r="B186" s="13" t="str">
        <f>$B181</f>
        <v>Завьялова Н.Н.</v>
      </c>
      <c r="C186" s="2" t="str">
        <f ca="1">IF($B186="","",$S$6)</f>
        <v>Пт 19.06.20</v>
      </c>
      <c r="D186" s="23" t="str">
        <f t="shared" ref="D186:K186" ca="1" si="176">IF($B186&gt;"",IF(ISERROR(SEARCH($B186,T$6))," ",MID(T$6,FIND("%курс ",T$6,FIND($B186,T$6))+6,7)&amp;"
("&amp;MID(T$6,FIND("ауд.",T$6,FIND($B186,T$6))+4,FIND("№",T$6,FIND("ауд.",T$6,FIND($B186,T$6)))-(FIND("ауд.",T$6,FIND($B186,T$6))+4))&amp;")"),"")</f>
        <v>С -9 -1
(П-)</v>
      </c>
      <c r="E186" s="23" t="str">
        <f t="shared" ca="1" si="176"/>
        <v>СА-11-1
(П-)</v>
      </c>
      <c r="F186" s="23" t="str">
        <f t="shared" ca="1" si="176"/>
        <v>СА-11-1
(П-)</v>
      </c>
      <c r="G186" s="23" t="str">
        <f t="shared" ca="1" si="176"/>
        <v xml:space="preserve"> </v>
      </c>
      <c r="H186" s="23" t="str">
        <f t="shared" ca="1" si="176"/>
        <v>ЗИ-9-11
(П-)</v>
      </c>
      <c r="I186" s="23" t="str">
        <f t="shared" ca="1" si="176"/>
        <v xml:space="preserve"> </v>
      </c>
      <c r="J186" s="23" t="str">
        <f t="shared" ca="1" si="176"/>
        <v xml:space="preserve"> </v>
      </c>
      <c r="K186" s="23" t="str">
        <f t="shared" ca="1" si="176"/>
        <v xml:space="preserve"> </v>
      </c>
      <c r="L186" s="23"/>
      <c r="M186" s="23"/>
      <c r="N186" s="17"/>
      <c r="AE186" s="20" t="str">
        <f t="shared" ca="1" si="146"/>
        <v>Пт 19.06.20  8.00 П-)</v>
      </c>
      <c r="AF186" s="20" t="str">
        <f t="shared" ca="1" si="146"/>
        <v>Пт 19.06.20  9.40 П-)</v>
      </c>
      <c r="AG186" s="20" t="str">
        <f t="shared" ca="1" si="146"/>
        <v>Пт 19.06.20 11.50 П-)</v>
      </c>
      <c r="AH186" s="20" t="str">
        <f t="shared" ca="1" si="144"/>
        <v/>
      </c>
      <c r="AI186" s="20" t="str">
        <f t="shared" ca="1" si="144"/>
        <v>Пт 19.06.20 13.30 П-)</v>
      </c>
      <c r="AJ186" s="20" t="str">
        <f t="shared" ca="1" si="144"/>
        <v/>
      </c>
      <c r="AK186" s="20" t="str">
        <f t="shared" ca="1" si="144"/>
        <v/>
      </c>
      <c r="AL186" s="20" t="str">
        <f t="shared" ca="1" si="144"/>
        <v/>
      </c>
      <c r="AM186" s="20" t="str">
        <f t="shared" si="144"/>
        <v/>
      </c>
      <c r="AN186" s="20" t="str">
        <f t="shared" si="144"/>
        <v/>
      </c>
      <c r="AO186" s="11" t="str">
        <f t="shared" ca="1" si="122"/>
        <v>Завьялова</v>
      </c>
      <c r="AP186" s="10" t="str">
        <f t="shared" ca="1" si="174"/>
        <v>Пт 19.06.20  8.00 П-) Завьялова</v>
      </c>
      <c r="AQ186" s="10" t="str">
        <f t="shared" ca="1" si="174"/>
        <v>Пт 19.06.20  9.40 П-) Завьялова</v>
      </c>
      <c r="AR186" s="10" t="str">
        <f t="shared" ca="1" si="174"/>
        <v>Пт 19.06.20 11.50 П-) Завьялова</v>
      </c>
      <c r="AS186" s="10" t="str">
        <f t="shared" ca="1" si="174"/>
        <v/>
      </c>
      <c r="AT186" s="10" t="str">
        <f t="shared" ca="1" si="174"/>
        <v>Пт 19.06.20 13.30 П-) Завьялова</v>
      </c>
      <c r="AU186" s="10" t="str">
        <f t="shared" ca="1" si="171"/>
        <v/>
      </c>
      <c r="AV186" s="10" t="str">
        <f t="shared" ca="1" si="171"/>
        <v/>
      </c>
      <c r="AW186" s="10" t="str">
        <f t="shared" ca="1" si="171"/>
        <v/>
      </c>
      <c r="AX186" s="10" t="str">
        <f t="shared" si="171"/>
        <v/>
      </c>
      <c r="AY186" s="10" t="str">
        <f t="shared" si="171"/>
        <v/>
      </c>
      <c r="BA186" s="12">
        <f t="shared" ca="1" si="175"/>
        <v>186</v>
      </c>
      <c r="BB186" s="12">
        <f t="shared" ca="1" si="175"/>
        <v>186</v>
      </c>
      <c r="BC186" s="12">
        <f t="shared" ca="1" si="175"/>
        <v>186</v>
      </c>
      <c r="BD186" s="12" t="str">
        <f t="shared" ca="1" si="175"/>
        <v/>
      </c>
      <c r="BE186" s="12">
        <f t="shared" ca="1" si="175"/>
        <v>186</v>
      </c>
      <c r="BF186" s="12" t="str">
        <f t="shared" ca="1" si="172"/>
        <v/>
      </c>
      <c r="BG186" s="12" t="str">
        <f t="shared" ca="1" si="172"/>
        <v/>
      </c>
      <c r="BH186" s="12" t="str">
        <f t="shared" ca="1" si="172"/>
        <v/>
      </c>
      <c r="BI186" s="12" t="str">
        <f t="shared" si="172"/>
        <v/>
      </c>
      <c r="BJ186" s="12" t="str">
        <f t="shared" si="172"/>
        <v/>
      </c>
    </row>
    <row r="187" spans="1:62" ht="23.25" customHeight="1">
      <c r="A187" s="1">
        <f ca="1">IF(COUNTIF($D187:$M187," ")=10,"",IF(VLOOKUP(MAX($A$1:A186),$A$1:C186,3,FALSE)=0,"",MAX($A$1:A186)+1))</f>
        <v>187</v>
      </c>
      <c r="B187" s="13" t="str">
        <f>$B181</f>
        <v>Завьялова Н.Н.</v>
      </c>
      <c r="C187" s="2" t="str">
        <f ca="1">IF($B187="","",$S$7)</f>
        <v>Сб 20.06.20</v>
      </c>
      <c r="D187" s="23" t="str">
        <f t="shared" ref="D187:K187" ca="1" si="177">IF($B187&gt;"",IF(ISERROR(SEARCH($B187,T$7))," ",MID(T$7,FIND("%курс ",T$7,FIND($B187,T$7))+6,7)&amp;"
("&amp;MID(T$7,FIND("ауд.",T$7,FIND($B187,T$7))+4,FIND("№",T$7,FIND("ауд.",T$7,FIND($B187,T$7)))-(FIND("ауд.",T$7,FIND($B187,T$7))+4))&amp;")"),"")</f>
        <v xml:space="preserve"> </v>
      </c>
      <c r="E187" s="23" t="str">
        <f t="shared" ca="1" si="177"/>
        <v>СА-11-1
(П-201)</v>
      </c>
      <c r="F187" s="23" t="str">
        <f t="shared" ca="1" si="177"/>
        <v>СА -9-2
(П-)</v>
      </c>
      <c r="G187" s="23" t="str">
        <f t="shared" ca="1" si="177"/>
        <v xml:space="preserve"> </v>
      </c>
      <c r="H187" s="23" t="str">
        <f t="shared" ca="1" si="177"/>
        <v xml:space="preserve"> </v>
      </c>
      <c r="I187" s="23" t="str">
        <f t="shared" ca="1" si="177"/>
        <v xml:space="preserve"> </v>
      </c>
      <c r="J187" s="23" t="str">
        <f t="shared" ca="1" si="177"/>
        <v xml:space="preserve"> </v>
      </c>
      <c r="K187" s="23" t="str">
        <f t="shared" ca="1" si="177"/>
        <v xml:space="preserve"> </v>
      </c>
      <c r="L187" s="23"/>
      <c r="M187" s="23"/>
      <c r="N187" s="25"/>
      <c r="AE187" s="20" t="str">
        <f t="shared" ca="1" si="146"/>
        <v/>
      </c>
      <c r="AF187" s="20" t="str">
        <f t="shared" ca="1" si="146"/>
        <v>Сб 20.06.20  9.40 П-201</v>
      </c>
      <c r="AG187" s="20" t="str">
        <f t="shared" ca="1" si="146"/>
        <v>Сб 20.06.20 11.50 П-)</v>
      </c>
      <c r="AH187" s="20" t="str">
        <f t="shared" ca="1" si="144"/>
        <v/>
      </c>
      <c r="AI187" s="20" t="str">
        <f t="shared" ca="1" si="144"/>
        <v/>
      </c>
      <c r="AJ187" s="20" t="str">
        <f t="shared" ca="1" si="144"/>
        <v/>
      </c>
      <c r="AK187" s="20" t="str">
        <f t="shared" ca="1" si="144"/>
        <v/>
      </c>
      <c r="AL187" s="20" t="str">
        <f t="shared" ca="1" si="144"/>
        <v/>
      </c>
      <c r="AM187" s="20" t="str">
        <f t="shared" si="144"/>
        <v/>
      </c>
      <c r="AN187" s="20" t="str">
        <f t="shared" si="144"/>
        <v/>
      </c>
      <c r="AO187" s="11" t="str">
        <f t="shared" ca="1" si="122"/>
        <v>Завьялова</v>
      </c>
      <c r="AP187" s="10" t="str">
        <f t="shared" ca="1" si="174"/>
        <v/>
      </c>
      <c r="AQ187" s="10" t="str">
        <f t="shared" ca="1" si="174"/>
        <v>Сб 20.06.20  9.40 П-201 Завьялова</v>
      </c>
      <c r="AR187" s="10" t="str">
        <f t="shared" ca="1" si="174"/>
        <v>Сб 20.06.20 11.50 П-) Завьялова</v>
      </c>
      <c r="AS187" s="10" t="str">
        <f t="shared" ca="1" si="174"/>
        <v/>
      </c>
      <c r="AT187" s="10" t="str">
        <f t="shared" ca="1" si="174"/>
        <v/>
      </c>
      <c r="AU187" s="10" t="str">
        <f t="shared" ca="1" si="171"/>
        <v/>
      </c>
      <c r="AV187" s="10" t="str">
        <f t="shared" ca="1" si="171"/>
        <v/>
      </c>
      <c r="AW187" s="10" t="str">
        <f t="shared" ca="1" si="171"/>
        <v/>
      </c>
      <c r="AX187" s="10" t="str">
        <f t="shared" si="171"/>
        <v/>
      </c>
      <c r="AY187" s="10" t="str">
        <f t="shared" si="171"/>
        <v/>
      </c>
      <c r="BA187" s="12" t="str">
        <f t="shared" ca="1" si="175"/>
        <v/>
      </c>
      <c r="BB187" s="12">
        <f t="shared" ca="1" si="175"/>
        <v>187</v>
      </c>
      <c r="BC187" s="12">
        <f t="shared" ca="1" si="175"/>
        <v>187</v>
      </c>
      <c r="BD187" s="12" t="str">
        <f t="shared" ca="1" si="175"/>
        <v/>
      </c>
      <c r="BE187" s="12" t="str">
        <f t="shared" ca="1" si="175"/>
        <v/>
      </c>
      <c r="BF187" s="12" t="str">
        <f t="shared" ca="1" si="172"/>
        <v/>
      </c>
      <c r="BG187" s="12" t="str">
        <f t="shared" ca="1" si="172"/>
        <v/>
      </c>
      <c r="BH187" s="12" t="str">
        <f t="shared" ca="1" si="172"/>
        <v/>
      </c>
      <c r="BI187" s="12" t="str">
        <f t="shared" si="172"/>
        <v/>
      </c>
      <c r="BJ187" s="12" t="str">
        <f t="shared" si="172"/>
        <v/>
      </c>
    </row>
    <row r="188" spans="1:62" ht="23.25" customHeight="1">
      <c r="A188" s="1">
        <f ca="1">IF(COUNTIF($D188:$M188," ")=10,"",IF(VLOOKUP(MAX($A$1:A187),$A$1:C187,3,FALSE)=0,"",MAX($A$1:A187)+1))</f>
        <v>188</v>
      </c>
      <c r="B188" s="13" t="str">
        <f>$B181</f>
        <v>Завьялова Н.Н.</v>
      </c>
      <c r="C188" s="2" t="str">
        <f ca="1">IF($B188="","",$S$8)</f>
        <v>Вс 21.06.20</v>
      </c>
      <c r="D188" s="23" t="str">
        <f t="shared" ref="D188:K188" ca="1" si="178">IF($B188&gt;"",IF(ISERROR(SEARCH($B188,T$8))," ",MID(T$8,FIND("%курс ",T$8,FIND($B188,T$8))+6,7)&amp;"
("&amp;MID(T$8,FIND("ауд.",T$8,FIND($B188,T$8))+4,FIND("№",T$8,FIND("ауд.",T$8,FIND($B188,T$8)))-(FIND("ауд.",T$8,FIND($B188,T$8))+4))&amp;")"),"")</f>
        <v xml:space="preserve"> </v>
      </c>
      <c r="E188" s="23" t="str">
        <f t="shared" ca="1" si="178"/>
        <v xml:space="preserve"> </v>
      </c>
      <c r="F188" s="23" t="str">
        <f t="shared" ca="1" si="178"/>
        <v xml:space="preserve"> </v>
      </c>
      <c r="G188" s="23" t="str">
        <f t="shared" ca="1" si="178"/>
        <v xml:space="preserve"> </v>
      </c>
      <c r="H188" s="23" t="str">
        <f t="shared" ca="1" si="178"/>
        <v xml:space="preserve"> </v>
      </c>
      <c r="I188" s="23" t="str">
        <f t="shared" ca="1" si="178"/>
        <v xml:space="preserve"> </v>
      </c>
      <c r="J188" s="23" t="str">
        <f t="shared" ca="1" si="178"/>
        <v xml:space="preserve"> </v>
      </c>
      <c r="K188" s="23" t="str">
        <f t="shared" ca="1" si="178"/>
        <v xml:space="preserve"> </v>
      </c>
      <c r="L188" s="23"/>
      <c r="M188" s="23"/>
      <c r="N188" s="25"/>
      <c r="AE188" s="20" t="str">
        <f t="shared" ca="1" si="146"/>
        <v/>
      </c>
      <c r="AF188" s="20" t="str">
        <f t="shared" ca="1" si="146"/>
        <v/>
      </c>
      <c r="AG188" s="20" t="str">
        <f t="shared" ca="1" si="146"/>
        <v/>
      </c>
      <c r="AH188" s="20" t="str">
        <f t="shared" ca="1" si="144"/>
        <v/>
      </c>
      <c r="AI188" s="20" t="str">
        <f t="shared" ca="1" si="144"/>
        <v/>
      </c>
      <c r="AJ188" s="20" t="str">
        <f t="shared" ca="1" si="144"/>
        <v/>
      </c>
      <c r="AK188" s="20" t="str">
        <f t="shared" ca="1" si="144"/>
        <v/>
      </c>
      <c r="AL188" s="20" t="str">
        <f t="shared" ca="1" si="144"/>
        <v/>
      </c>
      <c r="AM188" s="20" t="str">
        <f t="shared" si="144"/>
        <v/>
      </c>
      <c r="AN188" s="20" t="str">
        <f t="shared" si="144"/>
        <v/>
      </c>
      <c r="AO188" s="11" t="str">
        <f t="shared" ca="1" si="122"/>
        <v/>
      </c>
      <c r="AP188" s="10" t="str">
        <f t="shared" ca="1" si="174"/>
        <v/>
      </c>
      <c r="AQ188" s="10" t="str">
        <f t="shared" ca="1" si="174"/>
        <v/>
      </c>
      <c r="AR188" s="10" t="str">
        <f t="shared" ca="1" si="174"/>
        <v/>
      </c>
      <c r="AS188" s="10" t="str">
        <f t="shared" ca="1" si="174"/>
        <v/>
      </c>
      <c r="AT188" s="10" t="str">
        <f t="shared" ca="1" si="174"/>
        <v/>
      </c>
      <c r="AU188" s="10" t="str">
        <f t="shared" ca="1" si="171"/>
        <v/>
      </c>
      <c r="AV188" s="10" t="str">
        <f t="shared" ca="1" si="171"/>
        <v/>
      </c>
      <c r="AW188" s="10" t="str">
        <f t="shared" ca="1" si="171"/>
        <v/>
      </c>
      <c r="AX188" s="10" t="str">
        <f t="shared" si="171"/>
        <v/>
      </c>
      <c r="AY188" s="10" t="str">
        <f t="shared" si="171"/>
        <v/>
      </c>
      <c r="BA188" s="12" t="str">
        <f t="shared" ca="1" si="175"/>
        <v/>
      </c>
      <c r="BB188" s="12" t="str">
        <f t="shared" ca="1" si="175"/>
        <v/>
      </c>
      <c r="BC188" s="12" t="str">
        <f t="shared" ca="1" si="175"/>
        <v/>
      </c>
      <c r="BD188" s="12" t="str">
        <f t="shared" ca="1" si="175"/>
        <v/>
      </c>
      <c r="BE188" s="12" t="str">
        <f t="shared" ca="1" si="175"/>
        <v/>
      </c>
      <c r="BF188" s="12" t="str">
        <f t="shared" ca="1" si="172"/>
        <v/>
      </c>
      <c r="BG188" s="12" t="str">
        <f t="shared" ca="1" si="172"/>
        <v/>
      </c>
      <c r="BH188" s="12" t="str">
        <f t="shared" ca="1" si="172"/>
        <v/>
      </c>
      <c r="BI188" s="12" t="str">
        <f t="shared" si="172"/>
        <v/>
      </c>
      <c r="BJ188" s="12" t="str">
        <f t="shared" si="172"/>
        <v/>
      </c>
    </row>
    <row r="189" spans="1:62" ht="23.25" customHeight="1">
      <c r="A189" s="1">
        <f ca="1">IF(COUNTIF($D189:$M189," ")=10,"",IF(VLOOKUP(MAX($A$1:A188),$A$1:C188,3,FALSE)=0,"",MAX($A$1:A188)+1))</f>
        <v>189</v>
      </c>
      <c r="C189" s="2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5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11" t="str">
        <f t="shared" si="122"/>
        <v/>
      </c>
      <c r="AP189" s="10" t="str">
        <f t="shared" si="174"/>
        <v/>
      </c>
      <c r="AQ189" s="10" t="str">
        <f t="shared" si="174"/>
        <v/>
      </c>
      <c r="AR189" s="10" t="str">
        <f t="shared" si="174"/>
        <v/>
      </c>
      <c r="AS189" s="10" t="str">
        <f t="shared" si="174"/>
        <v/>
      </c>
      <c r="AT189" s="10" t="str">
        <f t="shared" si="174"/>
        <v/>
      </c>
      <c r="AU189" s="10" t="str">
        <f t="shared" si="171"/>
        <v/>
      </c>
      <c r="AV189" s="10" t="str">
        <f t="shared" si="171"/>
        <v/>
      </c>
      <c r="AW189" s="10" t="str">
        <f t="shared" si="171"/>
        <v/>
      </c>
      <c r="AX189" s="10" t="str">
        <f t="shared" si="171"/>
        <v/>
      </c>
      <c r="AY189" s="10" t="str">
        <f t="shared" si="171"/>
        <v/>
      </c>
      <c r="BA189" s="12" t="str">
        <f t="shared" si="175"/>
        <v/>
      </c>
      <c r="BB189" s="12" t="str">
        <f t="shared" si="175"/>
        <v/>
      </c>
      <c r="BC189" s="12" t="str">
        <f t="shared" si="175"/>
        <v/>
      </c>
      <c r="BD189" s="12" t="str">
        <f t="shared" si="175"/>
        <v/>
      </c>
      <c r="BE189" s="12" t="str">
        <f t="shared" si="175"/>
        <v/>
      </c>
      <c r="BF189" s="12" t="str">
        <f t="shared" si="172"/>
        <v/>
      </c>
      <c r="BG189" s="12" t="str">
        <f t="shared" si="172"/>
        <v/>
      </c>
      <c r="BH189" s="12" t="str">
        <f t="shared" si="172"/>
        <v/>
      </c>
      <c r="BI189" s="12" t="str">
        <f t="shared" si="172"/>
        <v/>
      </c>
      <c r="BJ189" s="12" t="str">
        <f t="shared" si="172"/>
        <v/>
      </c>
    </row>
    <row r="190" spans="1:62" ht="23.25" customHeight="1">
      <c r="A190" s="1">
        <f ca="1">IF(COUNTIF($D191:$M197," ")=70,"",MAX($A$1:A189)+1)</f>
        <v>190</v>
      </c>
      <c r="B190" s="2" t="str">
        <f>IF($C190="","",$C190)</f>
        <v>Корнеева Л.К.</v>
      </c>
      <c r="C190" s="3" t="str">
        <f>IF(ISERROR(VLOOKUP((ROW()-1)/9+1,'[1]Преподавательский состав'!$A$2:$B$180,2,FALSE)),"",VLOOKUP((ROW()-1)/9+1,'[1]Преподавательский состав'!$A$2:$B$180,2,FALSE))</f>
        <v>Корнеева Л.К.</v>
      </c>
      <c r="D190" s="3" t="str">
        <f>IF($C190="","",T(" 8.00"))</f>
        <v xml:space="preserve"> 8.00</v>
      </c>
      <c r="E190" s="3" t="str">
        <f>IF($C190="","",T(" 9.40"))</f>
        <v xml:space="preserve"> 9.40</v>
      </c>
      <c r="F190" s="3" t="str">
        <f>IF($C190="","",T("11.50"))</f>
        <v>11.50</v>
      </c>
      <c r="G190" s="4" t="str">
        <f>IF($C190="","",T(""))</f>
        <v/>
      </c>
      <c r="H190" s="4" t="str">
        <f>IF($C190="","",T("13.30"))</f>
        <v>13.30</v>
      </c>
      <c r="I190" s="4" t="str">
        <f>IF($C190="","",T("15.10"))</f>
        <v>15.10</v>
      </c>
      <c r="J190" s="3" t="str">
        <f>IF($C190="","",T("17.00"))</f>
        <v>17.00</v>
      </c>
      <c r="K190" s="3" t="str">
        <f>IF($C190="","",T("18.40"))</f>
        <v>18.40</v>
      </c>
      <c r="L190" s="3"/>
      <c r="M190" s="3"/>
      <c r="N190" s="25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11" t="str">
        <f t="shared" si="122"/>
        <v/>
      </c>
      <c r="AP190" s="10" t="str">
        <f t="shared" si="174"/>
        <v/>
      </c>
      <c r="AQ190" s="10" t="str">
        <f t="shared" si="174"/>
        <v/>
      </c>
      <c r="AR190" s="10" t="str">
        <f t="shared" si="174"/>
        <v/>
      </c>
      <c r="AS190" s="10" t="str">
        <f t="shared" si="174"/>
        <v/>
      </c>
      <c r="AT190" s="10" t="str">
        <f t="shared" si="174"/>
        <v/>
      </c>
      <c r="AU190" s="10" t="str">
        <f t="shared" si="171"/>
        <v/>
      </c>
      <c r="AV190" s="10" t="str">
        <f t="shared" si="171"/>
        <v/>
      </c>
      <c r="AW190" s="10" t="str">
        <f t="shared" si="171"/>
        <v/>
      </c>
      <c r="AX190" s="10" t="str">
        <f t="shared" si="171"/>
        <v/>
      </c>
      <c r="AY190" s="10" t="str">
        <f t="shared" si="171"/>
        <v/>
      </c>
      <c r="BA190" s="12" t="str">
        <f t="shared" si="175"/>
        <v/>
      </c>
      <c r="BB190" s="12" t="str">
        <f t="shared" si="175"/>
        <v/>
      </c>
      <c r="BC190" s="12" t="str">
        <f t="shared" si="175"/>
        <v/>
      </c>
      <c r="BD190" s="12" t="str">
        <f t="shared" si="175"/>
        <v/>
      </c>
      <c r="BE190" s="12" t="str">
        <f t="shared" si="175"/>
        <v/>
      </c>
      <c r="BF190" s="12" t="str">
        <f t="shared" si="172"/>
        <v/>
      </c>
      <c r="BG190" s="12" t="str">
        <f t="shared" si="172"/>
        <v/>
      </c>
      <c r="BH190" s="12" t="str">
        <f t="shared" si="172"/>
        <v/>
      </c>
      <c r="BI190" s="12" t="str">
        <f t="shared" si="172"/>
        <v/>
      </c>
      <c r="BJ190" s="12" t="str">
        <f t="shared" si="172"/>
        <v/>
      </c>
    </row>
    <row r="191" spans="1:62" ht="23.25" customHeight="1">
      <c r="A191" s="1">
        <f ca="1">IF(COUNTIF($D191:$M191," ")=10,"",IF(VLOOKUP(MAX($A$1:A190),$A$1:C190,3,FALSE)=0,"",MAX($A$1:A190)+1))</f>
        <v>191</v>
      </c>
      <c r="B191" s="13" t="str">
        <f>$B190</f>
        <v>Корнеева Л.К.</v>
      </c>
      <c r="C191" s="2" t="str">
        <f ca="1">IF($B191="","",$S$2)</f>
        <v>Пн 15.06.20</v>
      </c>
      <c r="D191" s="14" t="str">
        <f t="shared" ref="D191:K191" ca="1" si="179">IF($B191&gt;"",IF(ISERROR(SEARCH($B191,T$2))," ",MID(T$2,FIND("%курс ",T$2,FIND($B191,T$2))+6,7)&amp;"
("&amp;MID(T$2,FIND("ауд.",T$2,FIND($B191,T$2))+4,FIND("№",T$2,FIND("ауд.",T$2,FIND($B191,T$2)))-(FIND("ауд.",T$2,FIND($B191,T$2))+4))&amp;")"),"")</f>
        <v xml:space="preserve"> </v>
      </c>
      <c r="E191" s="14" t="str">
        <f t="shared" ca="1" si="179"/>
        <v xml:space="preserve"> </v>
      </c>
      <c r="F191" s="14" t="str">
        <f t="shared" ca="1" si="179"/>
        <v xml:space="preserve"> </v>
      </c>
      <c r="G191" s="14" t="str">
        <f t="shared" ca="1" si="179"/>
        <v xml:space="preserve"> </v>
      </c>
      <c r="H191" s="14" t="str">
        <f t="shared" ca="1" si="179"/>
        <v xml:space="preserve"> </v>
      </c>
      <c r="I191" s="14" t="str">
        <f t="shared" ca="1" si="179"/>
        <v xml:space="preserve"> </v>
      </c>
      <c r="J191" s="14" t="str">
        <f t="shared" ca="1" si="179"/>
        <v xml:space="preserve"> </v>
      </c>
      <c r="K191" s="14" t="str">
        <f t="shared" ca="1" si="179"/>
        <v xml:space="preserve"> </v>
      </c>
      <c r="L191" s="14"/>
      <c r="M191" s="14"/>
      <c r="N191" s="25"/>
      <c r="AE191" s="20" t="str">
        <f t="shared" ca="1" si="146"/>
        <v/>
      </c>
      <c r="AF191" s="20" t="str">
        <f t="shared" ca="1" si="146"/>
        <v/>
      </c>
      <c r="AG191" s="20" t="str">
        <f t="shared" ca="1" si="146"/>
        <v/>
      </c>
      <c r="AH191" s="20" t="str">
        <f t="shared" ca="1" si="144"/>
        <v/>
      </c>
      <c r="AI191" s="20" t="str">
        <f t="shared" ca="1" si="144"/>
        <v/>
      </c>
      <c r="AJ191" s="20" t="str">
        <f t="shared" ca="1" si="144"/>
        <v/>
      </c>
      <c r="AK191" s="20" t="str">
        <f t="shared" ca="1" si="144"/>
        <v/>
      </c>
      <c r="AL191" s="20" t="str">
        <f t="shared" ca="1" si="144"/>
        <v/>
      </c>
      <c r="AM191" s="20" t="str">
        <f t="shared" si="144"/>
        <v/>
      </c>
      <c r="AN191" s="20" t="str">
        <f t="shared" si="144"/>
        <v/>
      </c>
      <c r="AO191" s="11" t="str">
        <f t="shared" ca="1" si="122"/>
        <v/>
      </c>
      <c r="AP191" s="10" t="str">
        <f t="shared" ca="1" si="174"/>
        <v/>
      </c>
      <c r="AQ191" s="10" t="str">
        <f t="shared" ca="1" si="174"/>
        <v/>
      </c>
      <c r="AR191" s="10" t="str">
        <f t="shared" ca="1" si="174"/>
        <v/>
      </c>
      <c r="AS191" s="10" t="str">
        <f t="shared" ca="1" si="174"/>
        <v/>
      </c>
      <c r="AT191" s="10" t="str">
        <f t="shared" ca="1" si="174"/>
        <v/>
      </c>
      <c r="AU191" s="10" t="str">
        <f t="shared" ca="1" si="171"/>
        <v/>
      </c>
      <c r="AV191" s="10" t="str">
        <f t="shared" ca="1" si="171"/>
        <v/>
      </c>
      <c r="AW191" s="10" t="str">
        <f t="shared" ca="1" si="171"/>
        <v/>
      </c>
      <c r="AX191" s="10" t="str">
        <f t="shared" si="171"/>
        <v/>
      </c>
      <c r="AY191" s="10" t="str">
        <f t="shared" si="171"/>
        <v/>
      </c>
      <c r="BA191" s="12" t="str">
        <f t="shared" ca="1" si="175"/>
        <v/>
      </c>
      <c r="BB191" s="12" t="str">
        <f t="shared" ca="1" si="175"/>
        <v/>
      </c>
      <c r="BC191" s="12" t="str">
        <f t="shared" ca="1" si="175"/>
        <v/>
      </c>
      <c r="BD191" s="12" t="str">
        <f t="shared" ca="1" si="175"/>
        <v/>
      </c>
      <c r="BE191" s="12" t="str">
        <f t="shared" ca="1" si="175"/>
        <v/>
      </c>
      <c r="BF191" s="12" t="str">
        <f t="shared" ca="1" si="172"/>
        <v/>
      </c>
      <c r="BG191" s="12" t="str">
        <f t="shared" ca="1" si="172"/>
        <v/>
      </c>
      <c r="BH191" s="12" t="str">
        <f t="shared" ca="1" si="172"/>
        <v/>
      </c>
      <c r="BI191" s="12" t="str">
        <f t="shared" si="172"/>
        <v/>
      </c>
      <c r="BJ191" s="12" t="str">
        <f t="shared" si="172"/>
        <v/>
      </c>
    </row>
    <row r="192" spans="1:62" ht="23.25" customHeight="1">
      <c r="A192" s="1">
        <f ca="1">IF(COUNTIF($D192:$M192," ")=10,"",IF(VLOOKUP(MAX($A$1:A191),$A$1:C191,3,FALSE)=0,"",MAX($A$1:A191)+1))</f>
        <v>192</v>
      </c>
      <c r="B192" s="13" t="str">
        <f>$B190</f>
        <v>Корнеева Л.К.</v>
      </c>
      <c r="C192" s="2" t="str">
        <f ca="1">IF($B192="","",$S$3)</f>
        <v>Вт 16.06.20</v>
      </c>
      <c r="D192" s="14" t="str">
        <f t="shared" ref="D192:K192" ca="1" si="180">IF($B192&gt;"",IF(ISERROR(SEARCH($B192,T$3))," ",MID(T$3,FIND("%курс ",T$3,FIND($B192,T$3))+6,7)&amp;"
("&amp;MID(T$3,FIND("ауд.",T$3,FIND($B192,T$3))+4,FIND("№",T$3,FIND("ауд.",T$3,FIND($B192,T$3)))-(FIND("ауд.",T$3,FIND($B192,T$3))+4))&amp;")"),"")</f>
        <v>П -11-1
(П-)</v>
      </c>
      <c r="E192" s="14" t="str">
        <f t="shared" ca="1" si="180"/>
        <v xml:space="preserve"> </v>
      </c>
      <c r="F192" s="14" t="str">
        <f t="shared" ca="1" si="180"/>
        <v>П -11-1
(П-)</v>
      </c>
      <c r="G192" s="14" t="str">
        <f t="shared" ca="1" si="180"/>
        <v xml:space="preserve"> </v>
      </c>
      <c r="H192" s="14" t="str">
        <f t="shared" ca="1" si="180"/>
        <v xml:space="preserve"> </v>
      </c>
      <c r="I192" s="14" t="str">
        <f t="shared" ca="1" si="180"/>
        <v xml:space="preserve"> </v>
      </c>
      <c r="J192" s="14" t="str">
        <f t="shared" ca="1" si="180"/>
        <v xml:space="preserve"> </v>
      </c>
      <c r="K192" s="14" t="str">
        <f t="shared" ca="1" si="180"/>
        <v xml:space="preserve"> </v>
      </c>
      <c r="L192" s="14"/>
      <c r="M192" s="14"/>
      <c r="N192" s="25"/>
      <c r="AE192" s="20" t="str">
        <f t="shared" ca="1" si="146"/>
        <v>Вт 16.06.20  8.00 П-)</v>
      </c>
      <c r="AF192" s="20" t="str">
        <f t="shared" ca="1" si="146"/>
        <v/>
      </c>
      <c r="AG192" s="20" t="str">
        <f t="shared" ca="1" si="146"/>
        <v>Вт 16.06.20 11.50 П-)</v>
      </c>
      <c r="AH192" s="20" t="str">
        <f t="shared" ca="1" si="144"/>
        <v/>
      </c>
      <c r="AI192" s="20" t="str">
        <f t="shared" ca="1" si="144"/>
        <v/>
      </c>
      <c r="AJ192" s="20" t="str">
        <f t="shared" ca="1" si="144"/>
        <v/>
      </c>
      <c r="AK192" s="20" t="str">
        <f t="shared" ca="1" si="144"/>
        <v/>
      </c>
      <c r="AL192" s="20" t="str">
        <f t="shared" ca="1" si="144"/>
        <v/>
      </c>
      <c r="AM192" s="20" t="str">
        <f t="shared" si="144"/>
        <v/>
      </c>
      <c r="AN192" s="20" t="str">
        <f t="shared" si="144"/>
        <v/>
      </c>
      <c r="AO192" s="11" t="str">
        <f t="shared" ca="1" si="122"/>
        <v>Корнеева</v>
      </c>
      <c r="AP192" s="10" t="str">
        <f t="shared" ca="1" si="174"/>
        <v>Вт 16.06.20  8.00 П-) Корнеева</v>
      </c>
      <c r="AQ192" s="10" t="str">
        <f t="shared" ca="1" si="174"/>
        <v/>
      </c>
      <c r="AR192" s="10" t="str">
        <f t="shared" ca="1" si="174"/>
        <v>Вт 16.06.20 11.50 П-) Корнеева</v>
      </c>
      <c r="AS192" s="10" t="str">
        <f t="shared" ca="1" si="174"/>
        <v/>
      </c>
      <c r="AT192" s="10" t="str">
        <f t="shared" ca="1" si="174"/>
        <v/>
      </c>
      <c r="AU192" s="10" t="str">
        <f t="shared" ca="1" si="171"/>
        <v/>
      </c>
      <c r="AV192" s="10" t="str">
        <f t="shared" ca="1" si="171"/>
        <v/>
      </c>
      <c r="AW192" s="10" t="str">
        <f t="shared" ca="1" si="171"/>
        <v/>
      </c>
      <c r="AX192" s="10" t="str">
        <f t="shared" si="171"/>
        <v/>
      </c>
      <c r="AY192" s="10" t="str">
        <f t="shared" si="171"/>
        <v/>
      </c>
      <c r="BA192" s="12">
        <f t="shared" ca="1" si="175"/>
        <v>192</v>
      </c>
      <c r="BB192" s="12" t="str">
        <f t="shared" ca="1" si="175"/>
        <v/>
      </c>
      <c r="BC192" s="12">
        <f t="shared" ca="1" si="175"/>
        <v>192</v>
      </c>
      <c r="BD192" s="12" t="str">
        <f t="shared" ca="1" si="175"/>
        <v/>
      </c>
      <c r="BE192" s="12" t="str">
        <f t="shared" ca="1" si="175"/>
        <v/>
      </c>
      <c r="BF192" s="12" t="str">
        <f t="shared" ca="1" si="172"/>
        <v/>
      </c>
      <c r="BG192" s="12" t="str">
        <f t="shared" ca="1" si="172"/>
        <v/>
      </c>
      <c r="BH192" s="12" t="str">
        <f t="shared" ca="1" si="172"/>
        <v/>
      </c>
      <c r="BI192" s="12" t="str">
        <f t="shared" si="172"/>
        <v/>
      </c>
      <c r="BJ192" s="12" t="str">
        <f t="shared" si="172"/>
        <v/>
      </c>
    </row>
    <row r="193" spans="1:62" ht="23.25" customHeight="1">
      <c r="A193" s="1">
        <f ca="1">IF(COUNTIF($D193:$M193," ")=10,"",IF(VLOOKUP(MAX($A$1:A192),$A$1:C192,3,FALSE)=0,"",MAX($A$1:A192)+1))</f>
        <v>193</v>
      </c>
      <c r="B193" s="13" t="str">
        <f>$B190</f>
        <v>Корнеева Л.К.</v>
      </c>
      <c r="C193" s="2" t="str">
        <f ca="1">IF($B193="","",$S$4)</f>
        <v>Ср 17.06.20</v>
      </c>
      <c r="D193" s="14" t="str">
        <f t="shared" ref="D193:K193" ca="1" si="181">IF($B193&gt;"",IF(ISERROR(SEARCH($B193,T$4))," ",MID(T$4,FIND("%курс ",T$4,FIND($B193,T$4))+6,7)&amp;"
("&amp;MID(T$4,FIND("ауд.",T$4,FIND($B193,T$4))+4,FIND("№",T$4,FIND("ауд.",T$4,FIND($B193,T$4)))-(FIND("ауд.",T$4,FIND($B193,T$4))+4))&amp;")"),"")</f>
        <v xml:space="preserve"> </v>
      </c>
      <c r="E193" s="14" t="str">
        <f t="shared" ca="1" si="181"/>
        <v xml:space="preserve"> </v>
      </c>
      <c r="F193" s="14" t="str">
        <f t="shared" ca="1" si="181"/>
        <v xml:space="preserve"> </v>
      </c>
      <c r="G193" s="14" t="str">
        <f t="shared" ca="1" si="181"/>
        <v xml:space="preserve"> </v>
      </c>
      <c r="H193" s="14" t="str">
        <f t="shared" ca="1" si="181"/>
        <v xml:space="preserve"> </v>
      </c>
      <c r="I193" s="14" t="str">
        <f t="shared" ca="1" si="181"/>
        <v xml:space="preserve"> </v>
      </c>
      <c r="J193" s="14" t="str">
        <f t="shared" ca="1" si="181"/>
        <v xml:space="preserve"> </v>
      </c>
      <c r="K193" s="14" t="str">
        <f t="shared" ca="1" si="181"/>
        <v xml:space="preserve"> </v>
      </c>
      <c r="L193" s="14"/>
      <c r="M193" s="14"/>
      <c r="N193" s="25"/>
      <c r="AE193" s="20" t="str">
        <f t="shared" ca="1" si="146"/>
        <v/>
      </c>
      <c r="AF193" s="20" t="str">
        <f t="shared" ca="1" si="146"/>
        <v/>
      </c>
      <c r="AG193" s="20" t="str">
        <f t="shared" ca="1" si="146"/>
        <v/>
      </c>
      <c r="AH193" s="20" t="str">
        <f t="shared" ca="1" si="144"/>
        <v/>
      </c>
      <c r="AI193" s="20" t="str">
        <f t="shared" ca="1" si="144"/>
        <v/>
      </c>
      <c r="AJ193" s="20" t="str">
        <f t="shared" ca="1" si="144"/>
        <v/>
      </c>
      <c r="AK193" s="20" t="str">
        <f t="shared" ca="1" si="144"/>
        <v/>
      </c>
      <c r="AL193" s="20" t="str">
        <f t="shared" ca="1" si="144"/>
        <v/>
      </c>
      <c r="AM193" s="20" t="str">
        <f t="shared" si="144"/>
        <v/>
      </c>
      <c r="AN193" s="20" t="str">
        <f t="shared" si="144"/>
        <v/>
      </c>
      <c r="AO193" s="11" t="str">
        <f t="shared" ca="1" si="122"/>
        <v/>
      </c>
      <c r="AP193" s="10" t="str">
        <f t="shared" ca="1" si="174"/>
        <v/>
      </c>
      <c r="AQ193" s="10" t="str">
        <f t="shared" ca="1" si="174"/>
        <v/>
      </c>
      <c r="AR193" s="10" t="str">
        <f t="shared" ca="1" si="174"/>
        <v/>
      </c>
      <c r="AS193" s="10" t="str">
        <f t="shared" ca="1" si="174"/>
        <v/>
      </c>
      <c r="AT193" s="10" t="str">
        <f t="shared" ca="1" si="174"/>
        <v/>
      </c>
      <c r="AU193" s="10" t="str">
        <f t="shared" ca="1" si="171"/>
        <v/>
      </c>
      <c r="AV193" s="10" t="str">
        <f t="shared" ca="1" si="171"/>
        <v/>
      </c>
      <c r="AW193" s="10" t="str">
        <f t="shared" ca="1" si="171"/>
        <v/>
      </c>
      <c r="AX193" s="10" t="str">
        <f t="shared" si="171"/>
        <v/>
      </c>
      <c r="AY193" s="10" t="str">
        <f t="shared" si="171"/>
        <v/>
      </c>
      <c r="BA193" s="12" t="str">
        <f t="shared" ca="1" si="175"/>
        <v/>
      </c>
      <c r="BB193" s="12" t="str">
        <f t="shared" ca="1" si="175"/>
        <v/>
      </c>
      <c r="BC193" s="12" t="str">
        <f t="shared" ca="1" si="175"/>
        <v/>
      </c>
      <c r="BD193" s="12" t="str">
        <f t="shared" ca="1" si="175"/>
        <v/>
      </c>
      <c r="BE193" s="12" t="str">
        <f t="shared" ca="1" si="175"/>
        <v/>
      </c>
      <c r="BF193" s="12" t="str">
        <f t="shared" ca="1" si="172"/>
        <v/>
      </c>
      <c r="BG193" s="12" t="str">
        <f t="shared" ca="1" si="172"/>
        <v/>
      </c>
      <c r="BH193" s="12" t="str">
        <f t="shared" ca="1" si="172"/>
        <v/>
      </c>
      <c r="BI193" s="12" t="str">
        <f t="shared" si="172"/>
        <v/>
      </c>
      <c r="BJ193" s="12" t="str">
        <f t="shared" si="172"/>
        <v/>
      </c>
    </row>
    <row r="194" spans="1:62" ht="23.25" customHeight="1">
      <c r="A194" s="1">
        <f ca="1">IF(COUNTIF($D194:$M194," ")=10,"",IF(VLOOKUP(MAX($A$1:A193),$A$1:C193,3,FALSE)=0,"",MAX($A$1:A193)+1))</f>
        <v>194</v>
      </c>
      <c r="B194" s="13" t="str">
        <f>$B190</f>
        <v>Корнеева Л.К.</v>
      </c>
      <c r="C194" s="2" t="str">
        <f ca="1">IF($B194="","",$S$5)</f>
        <v>Чт 18.06.20</v>
      </c>
      <c r="D194" s="23" t="str">
        <f t="shared" ref="D194:K194" ca="1" si="182">IF($B194&gt;"",IF(ISERROR(SEARCH($B194,T$5))," ",MID(T$5,FIND("%курс ",T$5,FIND($B194,T$5))+6,7)&amp;"
("&amp;MID(T$5,FIND("ауд.",T$5,FIND($B194,T$5))+4,FIND("№",T$5,FIND("ауд.",T$5,FIND($B194,T$5)))-(FIND("ауд.",T$5,FIND($B194,T$5))+4))&amp;")"),"")</f>
        <v xml:space="preserve"> </v>
      </c>
      <c r="E194" s="23" t="str">
        <f t="shared" ca="1" si="182"/>
        <v xml:space="preserve"> </v>
      </c>
      <c r="F194" s="23" t="str">
        <f t="shared" ca="1" si="182"/>
        <v xml:space="preserve"> </v>
      </c>
      <c r="G194" s="23" t="str">
        <f t="shared" ca="1" si="182"/>
        <v xml:space="preserve"> </v>
      </c>
      <c r="H194" s="23" t="str">
        <f t="shared" ca="1" si="182"/>
        <v xml:space="preserve"> </v>
      </c>
      <c r="I194" s="23" t="str">
        <f t="shared" ca="1" si="182"/>
        <v xml:space="preserve"> </v>
      </c>
      <c r="J194" s="23" t="str">
        <f t="shared" ca="1" si="182"/>
        <v xml:space="preserve"> </v>
      </c>
      <c r="K194" s="23" t="str">
        <f t="shared" ca="1" si="182"/>
        <v xml:space="preserve"> </v>
      </c>
      <c r="L194" s="23"/>
      <c r="M194" s="23"/>
      <c r="N194" s="17"/>
      <c r="AE194" s="20" t="str">
        <f t="shared" ca="1" si="146"/>
        <v/>
      </c>
      <c r="AF194" s="20" t="str">
        <f t="shared" ca="1" si="146"/>
        <v/>
      </c>
      <c r="AG194" s="20" t="str">
        <f t="shared" ca="1" si="146"/>
        <v/>
      </c>
      <c r="AH194" s="20" t="str">
        <f t="shared" ca="1" si="144"/>
        <v/>
      </c>
      <c r="AI194" s="20" t="str">
        <f t="shared" ca="1" si="144"/>
        <v/>
      </c>
      <c r="AJ194" s="20" t="str">
        <f t="shared" ca="1" si="144"/>
        <v/>
      </c>
      <c r="AK194" s="20" t="str">
        <f t="shared" ca="1" si="144"/>
        <v/>
      </c>
      <c r="AL194" s="20" t="str">
        <f t="shared" ca="1" si="144"/>
        <v/>
      </c>
      <c r="AM194" s="20" t="str">
        <f t="shared" si="144"/>
        <v/>
      </c>
      <c r="AN194" s="20" t="str">
        <f t="shared" si="144"/>
        <v/>
      </c>
      <c r="AO194" s="11" t="str">
        <f t="shared" ref="AO194:AO257" ca="1" si="183">IF(COUNTBLANK(AE194:AN194)=10,"",MID($B194,1,FIND(" ",$B194)-1))</f>
        <v/>
      </c>
      <c r="AP194" s="10" t="str">
        <f t="shared" ca="1" si="174"/>
        <v/>
      </c>
      <c r="AQ194" s="10" t="str">
        <f t="shared" ca="1" si="174"/>
        <v/>
      </c>
      <c r="AR194" s="10" t="str">
        <f t="shared" ca="1" si="174"/>
        <v/>
      </c>
      <c r="AS194" s="10" t="str">
        <f t="shared" ca="1" si="174"/>
        <v/>
      </c>
      <c r="AT194" s="10" t="str">
        <f t="shared" ca="1" si="174"/>
        <v/>
      </c>
      <c r="AU194" s="10" t="str">
        <f t="shared" ca="1" si="171"/>
        <v/>
      </c>
      <c r="AV194" s="10" t="str">
        <f t="shared" ca="1" si="171"/>
        <v/>
      </c>
      <c r="AW194" s="10" t="str">
        <f t="shared" ca="1" si="171"/>
        <v/>
      </c>
      <c r="AX194" s="10" t="str">
        <f t="shared" si="171"/>
        <v/>
      </c>
      <c r="AY194" s="10" t="str">
        <f t="shared" si="171"/>
        <v/>
      </c>
      <c r="BA194" s="12" t="str">
        <f t="shared" ca="1" si="175"/>
        <v/>
      </c>
      <c r="BB194" s="12" t="str">
        <f t="shared" ca="1" si="175"/>
        <v/>
      </c>
      <c r="BC194" s="12" t="str">
        <f t="shared" ca="1" si="175"/>
        <v/>
      </c>
      <c r="BD194" s="12" t="str">
        <f t="shared" ca="1" si="175"/>
        <v/>
      </c>
      <c r="BE194" s="12" t="str">
        <f t="shared" ca="1" si="175"/>
        <v/>
      </c>
      <c r="BF194" s="12" t="str">
        <f t="shared" ca="1" si="172"/>
        <v/>
      </c>
      <c r="BG194" s="12" t="str">
        <f t="shared" ca="1" si="172"/>
        <v/>
      </c>
      <c r="BH194" s="12" t="str">
        <f t="shared" ca="1" si="172"/>
        <v/>
      </c>
      <c r="BI194" s="12" t="str">
        <f t="shared" si="172"/>
        <v/>
      </c>
      <c r="BJ194" s="12" t="str">
        <f t="shared" si="172"/>
        <v/>
      </c>
    </row>
    <row r="195" spans="1:62" ht="23.25" customHeight="1">
      <c r="A195" s="1">
        <f ca="1">IF(COUNTIF($D195:$M195," ")=10,"",IF(VLOOKUP(MAX($A$1:A194),$A$1:C194,3,FALSE)=0,"",MAX($A$1:A194)+1))</f>
        <v>195</v>
      </c>
      <c r="B195" s="13" t="str">
        <f>$B190</f>
        <v>Корнеева Л.К.</v>
      </c>
      <c r="C195" s="2" t="str">
        <f ca="1">IF($B195="","",$S$6)</f>
        <v>Пт 19.06.20</v>
      </c>
      <c r="D195" s="23" t="str">
        <f t="shared" ref="D195:K195" ca="1" si="184">IF($B195&gt;"",IF(ISERROR(SEARCH($B195,T$6))," ",MID(T$6,FIND("%курс ",T$6,FIND($B195,T$6))+6,7)&amp;"
("&amp;MID(T$6,FIND("ауд.",T$6,FIND($B195,T$6))+4,FIND("№",T$6,FIND("ауд.",T$6,FIND($B195,T$6)))-(FIND("ауд.",T$6,FIND($B195,T$6))+4))&amp;")"),"")</f>
        <v>П -11-1
(П-)</v>
      </c>
      <c r="E195" s="23" t="str">
        <f t="shared" ca="1" si="184"/>
        <v>П -11-1
(П-)</v>
      </c>
      <c r="F195" s="23" t="str">
        <f t="shared" ca="1" si="184"/>
        <v xml:space="preserve"> </v>
      </c>
      <c r="G195" s="23" t="str">
        <f t="shared" ca="1" si="184"/>
        <v xml:space="preserve"> </v>
      </c>
      <c r="H195" s="23" t="str">
        <f t="shared" ca="1" si="184"/>
        <v xml:space="preserve"> </v>
      </c>
      <c r="I195" s="23" t="str">
        <f t="shared" ca="1" si="184"/>
        <v xml:space="preserve"> </v>
      </c>
      <c r="J195" s="23" t="str">
        <f t="shared" ca="1" si="184"/>
        <v xml:space="preserve"> </v>
      </c>
      <c r="K195" s="23" t="str">
        <f t="shared" ca="1" si="184"/>
        <v xml:space="preserve"> </v>
      </c>
      <c r="L195" s="23"/>
      <c r="M195" s="23"/>
      <c r="N195" s="25"/>
      <c r="AE195" s="20" t="str">
        <f t="shared" ca="1" si="146"/>
        <v>Пт 19.06.20  8.00 П-)</v>
      </c>
      <c r="AF195" s="20" t="str">
        <f t="shared" ca="1" si="146"/>
        <v>Пт 19.06.20  9.40 П-)</v>
      </c>
      <c r="AG195" s="20" t="str">
        <f t="shared" ca="1" si="146"/>
        <v/>
      </c>
      <c r="AH195" s="20" t="str">
        <f t="shared" ca="1" si="144"/>
        <v/>
      </c>
      <c r="AI195" s="20" t="str">
        <f t="shared" ca="1" si="144"/>
        <v/>
      </c>
      <c r="AJ195" s="20" t="str">
        <f t="shared" ca="1" si="144"/>
        <v/>
      </c>
      <c r="AK195" s="20" t="str">
        <f t="shared" ca="1" si="144"/>
        <v/>
      </c>
      <c r="AL195" s="20" t="str">
        <f t="shared" ca="1" si="144"/>
        <v/>
      </c>
      <c r="AM195" s="20" t="str">
        <f t="shared" si="144"/>
        <v/>
      </c>
      <c r="AN195" s="20" t="str">
        <f t="shared" si="144"/>
        <v/>
      </c>
      <c r="AO195" s="11" t="str">
        <f t="shared" ca="1" si="183"/>
        <v>Корнеева</v>
      </c>
      <c r="AP195" s="10" t="str">
        <f t="shared" ca="1" si="174"/>
        <v>Пт 19.06.20  8.00 П-) Корнеева</v>
      </c>
      <c r="AQ195" s="10" t="str">
        <f t="shared" ca="1" si="174"/>
        <v>Пт 19.06.20  9.40 П-) Корнеева</v>
      </c>
      <c r="AR195" s="10" t="str">
        <f t="shared" ca="1" si="174"/>
        <v/>
      </c>
      <c r="AS195" s="10" t="str">
        <f t="shared" ca="1" si="174"/>
        <v/>
      </c>
      <c r="AT195" s="10" t="str">
        <f t="shared" ca="1" si="174"/>
        <v/>
      </c>
      <c r="AU195" s="10" t="str">
        <f t="shared" ca="1" si="171"/>
        <v/>
      </c>
      <c r="AV195" s="10" t="str">
        <f t="shared" ca="1" si="171"/>
        <v/>
      </c>
      <c r="AW195" s="10" t="str">
        <f t="shared" ca="1" si="171"/>
        <v/>
      </c>
      <c r="AX195" s="10" t="str">
        <f t="shared" si="171"/>
        <v/>
      </c>
      <c r="AY195" s="10" t="str">
        <f t="shared" si="171"/>
        <v/>
      </c>
      <c r="BA195" s="12">
        <f t="shared" ca="1" si="175"/>
        <v>195</v>
      </c>
      <c r="BB195" s="12">
        <f t="shared" ca="1" si="175"/>
        <v>195</v>
      </c>
      <c r="BC195" s="12" t="str">
        <f t="shared" ca="1" si="175"/>
        <v/>
      </c>
      <c r="BD195" s="12" t="str">
        <f t="shared" ca="1" si="175"/>
        <v/>
      </c>
      <c r="BE195" s="12" t="str">
        <f t="shared" ca="1" si="175"/>
        <v/>
      </c>
      <c r="BF195" s="12" t="str">
        <f t="shared" ca="1" si="172"/>
        <v/>
      </c>
      <c r="BG195" s="12" t="str">
        <f t="shared" ca="1" si="172"/>
        <v/>
      </c>
      <c r="BH195" s="12" t="str">
        <f t="shared" ca="1" si="172"/>
        <v/>
      </c>
      <c r="BI195" s="12" t="str">
        <f t="shared" si="172"/>
        <v/>
      </c>
      <c r="BJ195" s="12" t="str">
        <f t="shared" si="172"/>
        <v/>
      </c>
    </row>
    <row r="196" spans="1:62" ht="23.25" customHeight="1">
      <c r="A196" s="1">
        <f ca="1">IF(COUNTIF($D196:$M196," ")=10,"",IF(VLOOKUP(MAX($A$1:A195),$A$1:C195,3,FALSE)=0,"",MAX($A$1:A195)+1))</f>
        <v>196</v>
      </c>
      <c r="B196" s="13" t="str">
        <f>$B190</f>
        <v>Корнеева Л.К.</v>
      </c>
      <c r="C196" s="2" t="str">
        <f ca="1">IF($B196="","",$S$7)</f>
        <v>Сб 20.06.20</v>
      </c>
      <c r="D196" s="23" t="str">
        <f t="shared" ref="D196:K196" ca="1" si="185">IF($B196&gt;"",IF(ISERROR(SEARCH($B196,T$7))," ",MID(T$7,FIND("%курс ",T$7,FIND($B196,T$7))+6,7)&amp;"
("&amp;MID(T$7,FIND("ауд.",T$7,FIND($B196,T$7))+4,FIND("№",T$7,FIND("ауд.",T$7,FIND($B196,T$7)))-(FIND("ауд.",T$7,FIND($B196,T$7))+4))&amp;")"),"")</f>
        <v xml:space="preserve"> </v>
      </c>
      <c r="E196" s="23" t="str">
        <f t="shared" ca="1" si="185"/>
        <v xml:space="preserve"> </v>
      </c>
      <c r="F196" s="23" t="str">
        <f t="shared" ca="1" si="185"/>
        <v xml:space="preserve"> </v>
      </c>
      <c r="G196" s="23" t="str">
        <f t="shared" ca="1" si="185"/>
        <v xml:space="preserve"> </v>
      </c>
      <c r="H196" s="23" t="str">
        <f t="shared" ca="1" si="185"/>
        <v xml:space="preserve"> </v>
      </c>
      <c r="I196" s="23" t="str">
        <f t="shared" ca="1" si="185"/>
        <v xml:space="preserve"> </v>
      </c>
      <c r="J196" s="23" t="str">
        <f t="shared" ca="1" si="185"/>
        <v xml:space="preserve"> </v>
      </c>
      <c r="K196" s="23" t="str">
        <f t="shared" ca="1" si="185"/>
        <v xml:space="preserve"> </v>
      </c>
      <c r="L196" s="23"/>
      <c r="M196" s="23"/>
      <c r="N196" s="25"/>
      <c r="AE196" s="20" t="str">
        <f t="shared" ca="1" si="146"/>
        <v/>
      </c>
      <c r="AF196" s="20" t="str">
        <f t="shared" ca="1" si="146"/>
        <v/>
      </c>
      <c r="AG196" s="20" t="str">
        <f t="shared" ca="1" si="146"/>
        <v/>
      </c>
      <c r="AH196" s="20" t="str">
        <f t="shared" ca="1" si="144"/>
        <v/>
      </c>
      <c r="AI196" s="20" t="str">
        <f t="shared" ca="1" si="144"/>
        <v/>
      </c>
      <c r="AJ196" s="20" t="str">
        <f t="shared" ca="1" si="144"/>
        <v/>
      </c>
      <c r="AK196" s="20" t="str">
        <f t="shared" ca="1" si="144"/>
        <v/>
      </c>
      <c r="AL196" s="20" t="str">
        <f t="shared" ca="1" si="144"/>
        <v/>
      </c>
      <c r="AM196" s="20" t="str">
        <f t="shared" si="144"/>
        <v/>
      </c>
      <c r="AN196" s="20" t="str">
        <f t="shared" si="144"/>
        <v/>
      </c>
      <c r="AO196" s="11" t="str">
        <f t="shared" ca="1" si="183"/>
        <v/>
      </c>
      <c r="AP196" s="10" t="str">
        <f t="shared" ca="1" si="174"/>
        <v/>
      </c>
      <c r="AQ196" s="10" t="str">
        <f t="shared" ca="1" si="174"/>
        <v/>
      </c>
      <c r="AR196" s="10" t="str">
        <f t="shared" ca="1" si="174"/>
        <v/>
      </c>
      <c r="AS196" s="10" t="str">
        <f t="shared" ca="1" si="174"/>
        <v/>
      </c>
      <c r="AT196" s="10" t="str">
        <f t="shared" ca="1" si="174"/>
        <v/>
      </c>
      <c r="AU196" s="10" t="str">
        <f t="shared" ca="1" si="171"/>
        <v/>
      </c>
      <c r="AV196" s="10" t="str">
        <f t="shared" ca="1" si="171"/>
        <v/>
      </c>
      <c r="AW196" s="10" t="str">
        <f t="shared" ca="1" si="171"/>
        <v/>
      </c>
      <c r="AX196" s="10" t="str">
        <f t="shared" si="171"/>
        <v/>
      </c>
      <c r="AY196" s="10" t="str">
        <f t="shared" si="171"/>
        <v/>
      </c>
      <c r="BA196" s="12" t="str">
        <f t="shared" ca="1" si="175"/>
        <v/>
      </c>
      <c r="BB196" s="12" t="str">
        <f t="shared" ca="1" si="175"/>
        <v/>
      </c>
      <c r="BC196" s="12" t="str">
        <f t="shared" ca="1" si="175"/>
        <v/>
      </c>
      <c r="BD196" s="12" t="str">
        <f t="shared" ca="1" si="175"/>
        <v/>
      </c>
      <c r="BE196" s="12" t="str">
        <f t="shared" ca="1" si="175"/>
        <v/>
      </c>
      <c r="BF196" s="12" t="str">
        <f t="shared" ca="1" si="172"/>
        <v/>
      </c>
      <c r="BG196" s="12" t="str">
        <f t="shared" ca="1" si="172"/>
        <v/>
      </c>
      <c r="BH196" s="12" t="str">
        <f t="shared" ca="1" si="172"/>
        <v/>
      </c>
      <c r="BI196" s="12" t="str">
        <f t="shared" si="172"/>
        <v/>
      </c>
      <c r="BJ196" s="12" t="str">
        <f t="shared" si="172"/>
        <v/>
      </c>
    </row>
    <row r="197" spans="1:62" ht="23.25" customHeight="1">
      <c r="A197" s="1">
        <f ca="1">IF(COUNTIF($D197:$M197," ")=10,"",IF(VLOOKUP(MAX($A$1:A196),$A$1:C196,3,FALSE)=0,"",MAX($A$1:A196)+1))</f>
        <v>197</v>
      </c>
      <c r="B197" s="13" t="str">
        <f>$B190</f>
        <v>Корнеева Л.К.</v>
      </c>
      <c r="C197" s="2" t="str">
        <f ca="1">IF($B197="","",$S$8)</f>
        <v>Вс 21.06.20</v>
      </c>
      <c r="D197" s="23" t="str">
        <f t="shared" ref="D197:K197" ca="1" si="186">IF($B197&gt;"",IF(ISERROR(SEARCH($B197,T$8))," ",MID(T$8,FIND("%курс ",T$8,FIND($B197,T$8))+6,7)&amp;"
("&amp;MID(T$8,FIND("ауд.",T$8,FIND($B197,T$8))+4,FIND("№",T$8,FIND("ауд.",T$8,FIND($B197,T$8)))-(FIND("ауд.",T$8,FIND($B197,T$8))+4))&amp;")"),"")</f>
        <v xml:space="preserve"> </v>
      </c>
      <c r="E197" s="23" t="str">
        <f t="shared" ca="1" si="186"/>
        <v xml:space="preserve"> </v>
      </c>
      <c r="F197" s="23" t="str">
        <f t="shared" ca="1" si="186"/>
        <v xml:space="preserve"> </v>
      </c>
      <c r="G197" s="23" t="str">
        <f t="shared" ca="1" si="186"/>
        <v xml:space="preserve"> </v>
      </c>
      <c r="H197" s="23" t="str">
        <f t="shared" ca="1" si="186"/>
        <v xml:space="preserve"> </v>
      </c>
      <c r="I197" s="23" t="str">
        <f t="shared" ca="1" si="186"/>
        <v xml:space="preserve"> </v>
      </c>
      <c r="J197" s="23" t="str">
        <f t="shared" ca="1" si="186"/>
        <v xml:space="preserve"> </v>
      </c>
      <c r="K197" s="23" t="str">
        <f t="shared" ca="1" si="186"/>
        <v xml:space="preserve"> </v>
      </c>
      <c r="L197" s="23"/>
      <c r="M197" s="23"/>
      <c r="N197" s="25"/>
      <c r="AE197" s="20" t="str">
        <f t="shared" ca="1" si="146"/>
        <v/>
      </c>
      <c r="AF197" s="20" t="str">
        <f t="shared" ca="1" si="146"/>
        <v/>
      </c>
      <c r="AG197" s="20" t="str">
        <f t="shared" ca="1" si="146"/>
        <v/>
      </c>
      <c r="AH197" s="20" t="str">
        <f t="shared" ca="1" si="144"/>
        <v/>
      </c>
      <c r="AI197" s="20" t="str">
        <f t="shared" ca="1" si="144"/>
        <v/>
      </c>
      <c r="AJ197" s="20" t="str">
        <f t="shared" ca="1" si="144"/>
        <v/>
      </c>
      <c r="AK197" s="20" t="str">
        <f t="shared" ca="1" si="144"/>
        <v/>
      </c>
      <c r="AL197" s="20" t="str">
        <f t="shared" ca="1" si="144"/>
        <v/>
      </c>
      <c r="AM197" s="20" t="str">
        <f t="shared" ref="AM197:AN260" si="187">IF(L197=" ","",IF(L197="","",CONCATENATE($C197," ",L$1," ",MID(L197,10,5))))</f>
        <v/>
      </c>
      <c r="AN197" s="20" t="str">
        <f t="shared" si="187"/>
        <v/>
      </c>
      <c r="AO197" s="11" t="str">
        <f t="shared" ca="1" si="183"/>
        <v/>
      </c>
      <c r="AP197" s="10" t="str">
        <f t="shared" ca="1" si="174"/>
        <v/>
      </c>
      <c r="AQ197" s="10" t="str">
        <f t="shared" ca="1" si="174"/>
        <v/>
      </c>
      <c r="AR197" s="10" t="str">
        <f t="shared" ca="1" si="174"/>
        <v/>
      </c>
      <c r="AS197" s="10" t="str">
        <f t="shared" ca="1" si="174"/>
        <v/>
      </c>
      <c r="AT197" s="10" t="str">
        <f t="shared" ca="1" si="174"/>
        <v/>
      </c>
      <c r="AU197" s="10" t="str">
        <f t="shared" ca="1" si="171"/>
        <v/>
      </c>
      <c r="AV197" s="10" t="str">
        <f t="shared" ca="1" si="171"/>
        <v/>
      </c>
      <c r="AW197" s="10" t="str">
        <f t="shared" ca="1" si="171"/>
        <v/>
      </c>
      <c r="AX197" s="10" t="str">
        <f t="shared" si="171"/>
        <v/>
      </c>
      <c r="AY197" s="10" t="str">
        <f t="shared" si="171"/>
        <v/>
      </c>
      <c r="BA197" s="12" t="str">
        <f t="shared" ca="1" si="175"/>
        <v/>
      </c>
      <c r="BB197" s="12" t="str">
        <f t="shared" ca="1" si="175"/>
        <v/>
      </c>
      <c r="BC197" s="12" t="str">
        <f t="shared" ca="1" si="175"/>
        <v/>
      </c>
      <c r="BD197" s="12" t="str">
        <f t="shared" ca="1" si="175"/>
        <v/>
      </c>
      <c r="BE197" s="12" t="str">
        <f t="shared" ca="1" si="175"/>
        <v/>
      </c>
      <c r="BF197" s="12" t="str">
        <f t="shared" ca="1" si="172"/>
        <v/>
      </c>
      <c r="BG197" s="12" t="str">
        <f t="shared" ca="1" si="172"/>
        <v/>
      </c>
      <c r="BH197" s="12" t="str">
        <f t="shared" ca="1" si="172"/>
        <v/>
      </c>
      <c r="BI197" s="12" t="str">
        <f t="shared" si="172"/>
        <v/>
      </c>
      <c r="BJ197" s="12" t="str">
        <f t="shared" si="172"/>
        <v/>
      </c>
    </row>
    <row r="198" spans="1:62" ht="23.25" customHeight="1">
      <c r="A198" s="1">
        <f ca="1">IF(COUNTIF($D198:$M198," ")=10,"",IF(VLOOKUP(MAX($A$1:A197),$A$1:C197,3,FALSE)=0,"",MAX($A$1:A197)+1))</f>
        <v>198</v>
      </c>
      <c r="C198" s="2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5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11" t="str">
        <f t="shared" si="183"/>
        <v/>
      </c>
      <c r="AP198" s="10" t="str">
        <f t="shared" si="174"/>
        <v/>
      </c>
      <c r="AQ198" s="10" t="str">
        <f t="shared" si="174"/>
        <v/>
      </c>
      <c r="AR198" s="10" t="str">
        <f t="shared" si="174"/>
        <v/>
      </c>
      <c r="AS198" s="10" t="str">
        <f t="shared" si="174"/>
        <v/>
      </c>
      <c r="AT198" s="10" t="str">
        <f t="shared" si="174"/>
        <v/>
      </c>
      <c r="AU198" s="10" t="str">
        <f t="shared" si="171"/>
        <v/>
      </c>
      <c r="AV198" s="10" t="str">
        <f t="shared" si="171"/>
        <v/>
      </c>
      <c r="AW198" s="10" t="str">
        <f t="shared" si="171"/>
        <v/>
      </c>
      <c r="AX198" s="10" t="str">
        <f t="shared" si="171"/>
        <v/>
      </c>
      <c r="AY198" s="10" t="str">
        <f t="shared" si="171"/>
        <v/>
      </c>
      <c r="BA198" s="12" t="str">
        <f t="shared" si="175"/>
        <v/>
      </c>
      <c r="BB198" s="12" t="str">
        <f t="shared" si="175"/>
        <v/>
      </c>
      <c r="BC198" s="12" t="str">
        <f t="shared" si="175"/>
        <v/>
      </c>
      <c r="BD198" s="12" t="str">
        <f t="shared" si="175"/>
        <v/>
      </c>
      <c r="BE198" s="12" t="str">
        <f t="shared" si="175"/>
        <v/>
      </c>
      <c r="BF198" s="12" t="str">
        <f t="shared" si="172"/>
        <v/>
      </c>
      <c r="BG198" s="12" t="str">
        <f t="shared" si="172"/>
        <v/>
      </c>
      <c r="BH198" s="12" t="str">
        <f t="shared" si="172"/>
        <v/>
      </c>
      <c r="BI198" s="12" t="str">
        <f t="shared" si="172"/>
        <v/>
      </c>
      <c r="BJ198" s="12" t="str">
        <f t="shared" si="172"/>
        <v/>
      </c>
    </row>
    <row r="199" spans="1:62" ht="23.25" customHeight="1">
      <c r="A199" s="1">
        <f ca="1">IF(COUNTIF($D200:$M206," ")=70,"",MAX($A$1:A198)+1)</f>
        <v>199</v>
      </c>
      <c r="B199" s="2" t="str">
        <f>IF($C199="","",$C199)</f>
        <v>Короп В.О.</v>
      </c>
      <c r="C199" s="3" t="str">
        <f>IF(ISERROR(VLOOKUP((ROW()-1)/9+1,'[1]Преподавательский состав'!$A$2:$B$180,2,FALSE)),"",VLOOKUP((ROW()-1)/9+1,'[1]Преподавательский состав'!$A$2:$B$180,2,FALSE))</f>
        <v>Короп В.О.</v>
      </c>
      <c r="D199" s="3" t="str">
        <f>IF($C199="","",T(" 8.00"))</f>
        <v xml:space="preserve"> 8.00</v>
      </c>
      <c r="E199" s="3" t="str">
        <f>IF($C199="","",T(" 9.40"))</f>
        <v xml:space="preserve"> 9.40</v>
      </c>
      <c r="F199" s="3" t="str">
        <f>IF($C199="","",T("11.50"))</f>
        <v>11.50</v>
      </c>
      <c r="G199" s="4" t="str">
        <f>IF($C199="","",T(""))</f>
        <v/>
      </c>
      <c r="H199" s="4" t="str">
        <f>IF($C199="","",T("13.30"))</f>
        <v>13.30</v>
      </c>
      <c r="I199" s="4" t="str">
        <f>IF($C199="","",T("15.10"))</f>
        <v>15.10</v>
      </c>
      <c r="J199" s="3" t="str">
        <f>IF($C199="","",T("17.00"))</f>
        <v>17.00</v>
      </c>
      <c r="K199" s="3" t="str">
        <f>IF($C199="","",T("18.40"))</f>
        <v>18.40</v>
      </c>
      <c r="L199" s="3"/>
      <c r="M199" s="3"/>
      <c r="N199" s="25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11" t="str">
        <f t="shared" si="183"/>
        <v/>
      </c>
      <c r="AP199" s="10" t="str">
        <f t="shared" si="174"/>
        <v/>
      </c>
      <c r="AQ199" s="10" t="str">
        <f t="shared" si="174"/>
        <v/>
      </c>
      <c r="AR199" s="10" t="str">
        <f t="shared" si="174"/>
        <v/>
      </c>
      <c r="AS199" s="10" t="str">
        <f t="shared" si="174"/>
        <v/>
      </c>
      <c r="AT199" s="10" t="str">
        <f t="shared" si="174"/>
        <v/>
      </c>
      <c r="AU199" s="10" t="str">
        <f t="shared" si="171"/>
        <v/>
      </c>
      <c r="AV199" s="10" t="str">
        <f t="shared" si="171"/>
        <v/>
      </c>
      <c r="AW199" s="10" t="str">
        <f t="shared" si="171"/>
        <v/>
      </c>
      <c r="AX199" s="10" t="str">
        <f t="shared" si="171"/>
        <v/>
      </c>
      <c r="AY199" s="10" t="str">
        <f t="shared" si="171"/>
        <v/>
      </c>
      <c r="BA199" s="12" t="str">
        <f t="shared" si="175"/>
        <v/>
      </c>
      <c r="BB199" s="12" t="str">
        <f t="shared" si="175"/>
        <v/>
      </c>
      <c r="BC199" s="12" t="str">
        <f t="shared" si="175"/>
        <v/>
      </c>
      <c r="BD199" s="12" t="str">
        <f t="shared" si="175"/>
        <v/>
      </c>
      <c r="BE199" s="12" t="str">
        <f t="shared" si="175"/>
        <v/>
      </c>
      <c r="BF199" s="12" t="str">
        <f t="shared" si="172"/>
        <v/>
      </c>
      <c r="BG199" s="12" t="str">
        <f t="shared" si="172"/>
        <v/>
      </c>
      <c r="BH199" s="12" t="str">
        <f t="shared" si="172"/>
        <v/>
      </c>
      <c r="BI199" s="12" t="str">
        <f t="shared" si="172"/>
        <v/>
      </c>
      <c r="BJ199" s="12" t="str">
        <f t="shared" si="172"/>
        <v/>
      </c>
    </row>
    <row r="200" spans="1:62" ht="23.25" customHeight="1">
      <c r="A200" s="1">
        <f ca="1">IF(COUNTIF($D200:$M200," ")=10,"",IF(VLOOKUP(MAX($A$1:A199),$A$1:C199,3,FALSE)=0,"",MAX($A$1:A199)+1))</f>
        <v>200</v>
      </c>
      <c r="B200" s="13" t="str">
        <f>$B199</f>
        <v>Короп В.О.</v>
      </c>
      <c r="C200" s="2" t="str">
        <f ca="1">IF($B200="","",$S$2)</f>
        <v>Пн 15.06.20</v>
      </c>
      <c r="D200" s="14" t="str">
        <f t="shared" ref="D200:K200" ca="1" si="188">IF($B200&gt;"",IF(ISERROR(SEARCH($B200,T$2))," ",MID(T$2,FIND("%курс ",T$2,FIND($B200,T$2))+6,7)&amp;"
("&amp;MID(T$2,FIND("ауд.",T$2,FIND($B200,T$2))+4,FIND("№",T$2,FIND("ауд.",T$2,FIND($B200,T$2)))-(FIND("ауд.",T$2,FIND($B200,T$2))+4))&amp;")"),"")</f>
        <v xml:space="preserve"> </v>
      </c>
      <c r="E200" s="14" t="str">
        <f t="shared" ca="1" si="188"/>
        <v xml:space="preserve"> </v>
      </c>
      <c r="F200" s="14" t="str">
        <f t="shared" ca="1" si="188"/>
        <v xml:space="preserve"> </v>
      </c>
      <c r="G200" s="14" t="str">
        <f t="shared" ca="1" si="188"/>
        <v xml:space="preserve"> </v>
      </c>
      <c r="H200" s="14" t="str">
        <f t="shared" ca="1" si="188"/>
        <v xml:space="preserve"> </v>
      </c>
      <c r="I200" s="14" t="str">
        <f t="shared" ca="1" si="188"/>
        <v xml:space="preserve"> </v>
      </c>
      <c r="J200" s="14" t="str">
        <f t="shared" ca="1" si="188"/>
        <v xml:space="preserve"> </v>
      </c>
      <c r="K200" s="14" t="str">
        <f t="shared" ca="1" si="188"/>
        <v xml:space="preserve"> </v>
      </c>
      <c r="L200" s="14"/>
      <c r="M200" s="14"/>
      <c r="N200" s="25"/>
      <c r="AE200" s="20" t="str">
        <f t="shared" ca="1" si="146"/>
        <v/>
      </c>
      <c r="AF200" s="20" t="str">
        <f t="shared" ca="1" si="146"/>
        <v/>
      </c>
      <c r="AG200" s="20" t="str">
        <f t="shared" ca="1" si="146"/>
        <v/>
      </c>
      <c r="AH200" s="20" t="str">
        <f t="shared" ca="1" si="146"/>
        <v/>
      </c>
      <c r="AI200" s="20" t="str">
        <f t="shared" ca="1" si="146"/>
        <v/>
      </c>
      <c r="AJ200" s="20" t="str">
        <f t="shared" ca="1" si="146"/>
        <v/>
      </c>
      <c r="AK200" s="20" t="str">
        <f t="shared" ca="1" si="146"/>
        <v/>
      </c>
      <c r="AL200" s="20" t="str">
        <f t="shared" ca="1" si="146"/>
        <v/>
      </c>
      <c r="AM200" s="20" t="str">
        <f t="shared" si="187"/>
        <v/>
      </c>
      <c r="AN200" s="20" t="str">
        <f t="shared" si="187"/>
        <v/>
      </c>
      <c r="AO200" s="11" t="str">
        <f t="shared" ca="1" si="183"/>
        <v/>
      </c>
      <c r="AP200" s="10" t="str">
        <f t="shared" ca="1" si="174"/>
        <v/>
      </c>
      <c r="AQ200" s="10" t="str">
        <f t="shared" ca="1" si="174"/>
        <v/>
      </c>
      <c r="AR200" s="10" t="str">
        <f t="shared" ca="1" si="174"/>
        <v/>
      </c>
      <c r="AS200" s="10" t="str">
        <f t="shared" ca="1" si="174"/>
        <v/>
      </c>
      <c r="AT200" s="10" t="str">
        <f t="shared" ca="1" si="174"/>
        <v/>
      </c>
      <c r="AU200" s="10" t="str">
        <f t="shared" ca="1" si="171"/>
        <v/>
      </c>
      <c r="AV200" s="10" t="str">
        <f t="shared" ca="1" si="171"/>
        <v/>
      </c>
      <c r="AW200" s="10" t="str">
        <f t="shared" ca="1" si="171"/>
        <v/>
      </c>
      <c r="AX200" s="10" t="str">
        <f t="shared" si="171"/>
        <v/>
      </c>
      <c r="AY200" s="10" t="str">
        <f t="shared" si="171"/>
        <v/>
      </c>
      <c r="BA200" s="12" t="str">
        <f t="shared" ca="1" si="175"/>
        <v/>
      </c>
      <c r="BB200" s="12" t="str">
        <f t="shared" ca="1" si="175"/>
        <v/>
      </c>
      <c r="BC200" s="12" t="str">
        <f t="shared" ca="1" si="175"/>
        <v/>
      </c>
      <c r="BD200" s="12" t="str">
        <f t="shared" ca="1" si="175"/>
        <v/>
      </c>
      <c r="BE200" s="12" t="str">
        <f t="shared" ca="1" si="175"/>
        <v/>
      </c>
      <c r="BF200" s="12" t="str">
        <f t="shared" ca="1" si="172"/>
        <v/>
      </c>
      <c r="BG200" s="12" t="str">
        <f t="shared" ca="1" si="172"/>
        <v/>
      </c>
      <c r="BH200" s="12" t="str">
        <f t="shared" ca="1" si="172"/>
        <v/>
      </c>
      <c r="BI200" s="12" t="str">
        <f t="shared" si="172"/>
        <v/>
      </c>
      <c r="BJ200" s="12" t="str">
        <f t="shared" si="172"/>
        <v/>
      </c>
    </row>
    <row r="201" spans="1:62" ht="23.25" customHeight="1">
      <c r="A201" s="1">
        <f ca="1">IF(COUNTIF($D201:$M201," ")=10,"",IF(VLOOKUP(MAX($A$1:A200),$A$1:C200,3,FALSE)=0,"",MAX($A$1:A200)+1))</f>
        <v>201</v>
      </c>
      <c r="B201" s="13" t="str">
        <f>$B199</f>
        <v>Короп В.О.</v>
      </c>
      <c r="C201" s="2" t="str">
        <f ca="1">IF($B201="","",$S$3)</f>
        <v>Вт 16.06.20</v>
      </c>
      <c r="D201" s="14" t="str">
        <f t="shared" ref="D201:K201" ca="1" si="189">IF($B201&gt;"",IF(ISERROR(SEARCH($B201,T$3))," ",MID(T$3,FIND("%курс ",T$3,FIND($B201,T$3))+6,7)&amp;"
("&amp;MID(T$3,FIND("ауд.",T$3,FIND($B201,T$3))+4,FIND("№",T$3,FIND("ауд.",T$3,FIND($B201,T$3)))-(FIND("ауд.",T$3,FIND($B201,T$3))+4))&amp;")"),"")</f>
        <v>СА -9-1
(П-)</v>
      </c>
      <c r="E201" s="14" t="str">
        <f t="shared" ca="1" si="189"/>
        <v>СА -9-1
(П-)</v>
      </c>
      <c r="F201" s="14" t="str">
        <f t="shared" ca="1" si="189"/>
        <v>С -9 -1
(П-)</v>
      </c>
      <c r="G201" s="14" t="str">
        <f t="shared" ca="1" si="189"/>
        <v xml:space="preserve"> </v>
      </c>
      <c r="H201" s="14" t="str">
        <f t="shared" ca="1" si="189"/>
        <v>СА-11-1
(П-)</v>
      </c>
      <c r="I201" s="14" t="str">
        <f t="shared" ca="1" si="189"/>
        <v>П -9 -2
(П-)</v>
      </c>
      <c r="J201" s="14" t="str">
        <f t="shared" ca="1" si="189"/>
        <v>П -9 -2
(П-)</v>
      </c>
      <c r="K201" s="14" t="str">
        <f t="shared" ca="1" si="189"/>
        <v xml:space="preserve"> </v>
      </c>
      <c r="L201" s="14"/>
      <c r="M201" s="14"/>
      <c r="N201" s="25"/>
      <c r="AE201" s="20" t="str">
        <f t="shared" ca="1" si="146"/>
        <v>Вт 16.06.20  8.00 П-)</v>
      </c>
      <c r="AF201" s="20" t="str">
        <f t="shared" ca="1" si="146"/>
        <v>Вт 16.06.20  9.40 П-)</v>
      </c>
      <c r="AG201" s="20" t="str">
        <f t="shared" ca="1" si="146"/>
        <v>Вт 16.06.20 11.50 П-)</v>
      </c>
      <c r="AH201" s="20" t="str">
        <f t="shared" ca="1" si="146"/>
        <v/>
      </c>
      <c r="AI201" s="20" t="str">
        <f t="shared" ca="1" si="146"/>
        <v>Вт 16.06.20 13.30 П-)</v>
      </c>
      <c r="AJ201" s="20" t="str">
        <f t="shared" ca="1" si="146"/>
        <v>Вт 16.06.20 15.10 П-)</v>
      </c>
      <c r="AK201" s="20" t="str">
        <f t="shared" ca="1" si="146"/>
        <v>Вт 16.06.20 17.00 П-)</v>
      </c>
      <c r="AL201" s="20" t="str">
        <f t="shared" ca="1" si="146"/>
        <v/>
      </c>
      <c r="AM201" s="20" t="str">
        <f t="shared" si="187"/>
        <v/>
      </c>
      <c r="AN201" s="20" t="str">
        <f t="shared" si="187"/>
        <v/>
      </c>
      <c r="AO201" s="11" t="str">
        <f t="shared" ca="1" si="183"/>
        <v>Короп</v>
      </c>
      <c r="AP201" s="10" t="str">
        <f t="shared" ca="1" si="174"/>
        <v>Вт 16.06.20  8.00 П-) Короп</v>
      </c>
      <c r="AQ201" s="10" t="str">
        <f t="shared" ca="1" si="174"/>
        <v>Вт 16.06.20  9.40 П-) Короп</v>
      </c>
      <c r="AR201" s="10" t="str">
        <f t="shared" ca="1" si="174"/>
        <v>Вт 16.06.20 11.50 П-) Короп</v>
      </c>
      <c r="AS201" s="10" t="str">
        <f t="shared" ca="1" si="174"/>
        <v/>
      </c>
      <c r="AT201" s="10" t="str">
        <f t="shared" ca="1" si="174"/>
        <v>Вт 16.06.20 13.30 П-) Короп</v>
      </c>
      <c r="AU201" s="10" t="str">
        <f t="shared" ca="1" si="171"/>
        <v>Вт 16.06.20 15.10 П-) Короп</v>
      </c>
      <c r="AV201" s="10" t="str">
        <f t="shared" ca="1" si="171"/>
        <v>Вт 16.06.20 17.00 П-) Короп</v>
      </c>
      <c r="AW201" s="10" t="str">
        <f t="shared" ca="1" si="171"/>
        <v/>
      </c>
      <c r="AX201" s="10" t="str">
        <f t="shared" si="171"/>
        <v/>
      </c>
      <c r="AY201" s="10" t="str">
        <f t="shared" si="171"/>
        <v/>
      </c>
      <c r="BA201" s="12">
        <f t="shared" ca="1" si="175"/>
        <v>201</v>
      </c>
      <c r="BB201" s="12">
        <f t="shared" ca="1" si="175"/>
        <v>201</v>
      </c>
      <c r="BC201" s="12">
        <f t="shared" ca="1" si="175"/>
        <v>201</v>
      </c>
      <c r="BD201" s="12" t="str">
        <f t="shared" ca="1" si="175"/>
        <v/>
      </c>
      <c r="BE201" s="12">
        <f t="shared" ca="1" si="175"/>
        <v>201</v>
      </c>
      <c r="BF201" s="12">
        <f t="shared" ca="1" si="172"/>
        <v>201</v>
      </c>
      <c r="BG201" s="12">
        <f t="shared" ca="1" si="172"/>
        <v>201</v>
      </c>
      <c r="BH201" s="12" t="str">
        <f t="shared" ca="1" si="172"/>
        <v/>
      </c>
      <c r="BI201" s="12" t="str">
        <f t="shared" si="172"/>
        <v/>
      </c>
      <c r="BJ201" s="12" t="str">
        <f t="shared" si="172"/>
        <v/>
      </c>
    </row>
    <row r="202" spans="1:62" ht="23.25" customHeight="1">
      <c r="A202" s="1">
        <f ca="1">IF(COUNTIF($D202:$M202," ")=10,"",IF(VLOOKUP(MAX($A$1:A201),$A$1:C201,3,FALSE)=0,"",MAX($A$1:A201)+1))</f>
        <v>202</v>
      </c>
      <c r="B202" s="13" t="str">
        <f>$B199</f>
        <v>Короп В.О.</v>
      </c>
      <c r="C202" s="2" t="str">
        <f ca="1">IF($B202="","",$S$4)</f>
        <v>Ср 17.06.20</v>
      </c>
      <c r="D202" s="14" t="str">
        <f t="shared" ref="D202:K202" ca="1" si="190">IF($B202&gt;"",IF(ISERROR(SEARCH($B202,T$4))," ",MID(T$4,FIND("%курс ",T$4,FIND($B202,T$4))+6,7)&amp;"
("&amp;MID(T$4,FIND("ауд.",T$4,FIND($B202,T$4))+4,FIND("№",T$4,FIND("ауд.",T$4,FIND($B202,T$4)))-(FIND("ауд.",T$4,FIND($B202,T$4))+4))&amp;")"),"")</f>
        <v>П -9 -1
(П-401)</v>
      </c>
      <c r="E202" s="14" t="str">
        <f t="shared" ca="1" si="190"/>
        <v>П -9 -1
(П-)</v>
      </c>
      <c r="F202" s="14" t="str">
        <f t="shared" ca="1" si="190"/>
        <v>П -9 -1
(П-)</v>
      </c>
      <c r="G202" s="14" t="str">
        <f t="shared" ca="1" si="190"/>
        <v xml:space="preserve"> </v>
      </c>
      <c r="H202" s="14" t="str">
        <f t="shared" ca="1" si="190"/>
        <v>СА -9-1
(П-)</v>
      </c>
      <c r="I202" s="14" t="str">
        <f t="shared" ca="1" si="190"/>
        <v xml:space="preserve"> </v>
      </c>
      <c r="J202" s="14" t="str">
        <f t="shared" ca="1" si="190"/>
        <v>П -9 -2
(П-)</v>
      </c>
      <c r="K202" s="14" t="str">
        <f t="shared" ca="1" si="190"/>
        <v>П -9 -2
(П-)</v>
      </c>
      <c r="L202" s="14"/>
      <c r="M202" s="14"/>
      <c r="N202" s="17"/>
      <c r="AE202" s="20" t="str">
        <f t="shared" ca="1" si="146"/>
        <v>Ср 17.06.20  8.00 П-401</v>
      </c>
      <c r="AF202" s="20" t="str">
        <f t="shared" ca="1" si="146"/>
        <v>Ср 17.06.20  9.40 П-)</v>
      </c>
      <c r="AG202" s="20" t="str">
        <f t="shared" ca="1" si="146"/>
        <v>Ср 17.06.20 11.50 П-)</v>
      </c>
      <c r="AH202" s="20" t="str">
        <f t="shared" ca="1" si="146"/>
        <v/>
      </c>
      <c r="AI202" s="20" t="str">
        <f t="shared" ca="1" si="146"/>
        <v>Ср 17.06.20 13.30 П-)</v>
      </c>
      <c r="AJ202" s="20" t="str">
        <f t="shared" ca="1" si="146"/>
        <v/>
      </c>
      <c r="AK202" s="20" t="str">
        <f t="shared" ca="1" si="146"/>
        <v>Ср 17.06.20 17.00 П-)</v>
      </c>
      <c r="AL202" s="20" t="str">
        <f t="shared" ca="1" si="146"/>
        <v>Ср 17.06.20 18.40 П-)</v>
      </c>
      <c r="AM202" s="20" t="str">
        <f t="shared" si="187"/>
        <v/>
      </c>
      <c r="AN202" s="20" t="str">
        <f t="shared" si="187"/>
        <v/>
      </c>
      <c r="AO202" s="11" t="str">
        <f t="shared" ca="1" si="183"/>
        <v>Короп</v>
      </c>
      <c r="AP202" s="10" t="str">
        <f t="shared" ca="1" si="174"/>
        <v>Ср 17.06.20  8.00 П-401 Короп</v>
      </c>
      <c r="AQ202" s="10" t="str">
        <f t="shared" ca="1" si="174"/>
        <v>Ср 17.06.20  9.40 П-) Короп</v>
      </c>
      <c r="AR202" s="10" t="str">
        <f t="shared" ca="1" si="174"/>
        <v>Ср 17.06.20 11.50 П-) Короп</v>
      </c>
      <c r="AS202" s="10" t="str">
        <f t="shared" ca="1" si="174"/>
        <v/>
      </c>
      <c r="AT202" s="10" t="str">
        <f t="shared" ca="1" si="174"/>
        <v>Ср 17.06.20 13.30 П-) Короп</v>
      </c>
      <c r="AU202" s="10" t="str">
        <f t="shared" ca="1" si="171"/>
        <v/>
      </c>
      <c r="AV202" s="10" t="str">
        <f t="shared" ca="1" si="171"/>
        <v>Ср 17.06.20 17.00 П-) Короп</v>
      </c>
      <c r="AW202" s="10" t="str">
        <f t="shared" ca="1" si="171"/>
        <v>Ср 17.06.20 18.40 П-) Короп</v>
      </c>
      <c r="AX202" s="10" t="str">
        <f t="shared" si="171"/>
        <v/>
      </c>
      <c r="AY202" s="10" t="str">
        <f t="shared" si="171"/>
        <v/>
      </c>
      <c r="BA202" s="12">
        <f t="shared" ca="1" si="175"/>
        <v>202</v>
      </c>
      <c r="BB202" s="12">
        <f t="shared" ca="1" si="175"/>
        <v>202</v>
      </c>
      <c r="BC202" s="12">
        <f t="shared" ca="1" si="175"/>
        <v>202</v>
      </c>
      <c r="BD202" s="12" t="str">
        <f t="shared" ca="1" si="175"/>
        <v/>
      </c>
      <c r="BE202" s="12">
        <f t="shared" ca="1" si="175"/>
        <v>202</v>
      </c>
      <c r="BF202" s="12" t="str">
        <f t="shared" ca="1" si="172"/>
        <v/>
      </c>
      <c r="BG202" s="12">
        <f t="shared" ca="1" si="172"/>
        <v>202</v>
      </c>
      <c r="BH202" s="12">
        <f t="shared" ca="1" si="172"/>
        <v>202</v>
      </c>
      <c r="BI202" s="12" t="str">
        <f t="shared" si="172"/>
        <v/>
      </c>
      <c r="BJ202" s="12" t="str">
        <f t="shared" si="172"/>
        <v/>
      </c>
    </row>
    <row r="203" spans="1:62" ht="23.25" customHeight="1">
      <c r="A203" s="1">
        <f ca="1">IF(COUNTIF($D203:$M203," ")=10,"",IF(VLOOKUP(MAX($A$1:A202),$A$1:C202,3,FALSE)=0,"",MAX($A$1:A202)+1))</f>
        <v>203</v>
      </c>
      <c r="B203" s="13" t="str">
        <f>$B199</f>
        <v>Короп В.О.</v>
      </c>
      <c r="C203" s="2" t="str">
        <f ca="1">IF($B203="","",$S$5)</f>
        <v>Чт 18.06.20</v>
      </c>
      <c r="D203" s="23" t="str">
        <f t="shared" ref="D203:K203" ca="1" si="191">IF($B203&gt;"",IF(ISERROR(SEARCH($B203,T$5))," ",MID(T$5,FIND("%курс ",T$5,FIND($B203,T$5))+6,7)&amp;"
("&amp;MID(T$5,FIND("ауд.",T$5,FIND($B203,T$5))+4,FIND("№",T$5,FIND("ауд.",T$5,FIND($B203,T$5)))-(FIND("ауд.",T$5,FIND($B203,T$5))+4))&amp;")"),"")</f>
        <v>С -9 -1
(П-)</v>
      </c>
      <c r="E203" s="23" t="str">
        <f t="shared" ca="1" si="191"/>
        <v>П -9 -1
(П-)</v>
      </c>
      <c r="F203" s="23" t="str">
        <f t="shared" ca="1" si="191"/>
        <v>С -9 -1
(П-)</v>
      </c>
      <c r="G203" s="23" t="str">
        <f t="shared" ca="1" si="191"/>
        <v xml:space="preserve"> </v>
      </c>
      <c r="H203" s="23" t="str">
        <f t="shared" ca="1" si="191"/>
        <v>СА-11-1
(П-)</v>
      </c>
      <c r="I203" s="23" t="str">
        <f t="shared" ca="1" si="191"/>
        <v>П -9 -2
(П-)</v>
      </c>
      <c r="J203" s="23" t="str">
        <f t="shared" ca="1" si="191"/>
        <v>П -9 -2
(П-)</v>
      </c>
      <c r="K203" s="23" t="str">
        <f t="shared" ca="1" si="191"/>
        <v xml:space="preserve"> </v>
      </c>
      <c r="L203" s="23"/>
      <c r="M203" s="23"/>
      <c r="N203" s="25"/>
      <c r="AE203" s="20" t="str">
        <f t="shared" ca="1" si="146"/>
        <v>Чт 18.06.20  8.00 П-)</v>
      </c>
      <c r="AF203" s="20" t="str">
        <f t="shared" ca="1" si="146"/>
        <v>Чт 18.06.20  9.40 П-)</v>
      </c>
      <c r="AG203" s="20" t="str">
        <f t="shared" ca="1" si="146"/>
        <v>Чт 18.06.20 11.50 П-)</v>
      </c>
      <c r="AH203" s="20" t="str">
        <f t="shared" ca="1" si="146"/>
        <v/>
      </c>
      <c r="AI203" s="20" t="str">
        <f t="shared" ca="1" si="146"/>
        <v>Чт 18.06.20 13.30 П-)</v>
      </c>
      <c r="AJ203" s="20" t="str">
        <f t="shared" ca="1" si="146"/>
        <v>Чт 18.06.20 15.10 П-)</v>
      </c>
      <c r="AK203" s="20" t="str">
        <f t="shared" ca="1" si="146"/>
        <v>Чт 18.06.20 17.00 П-)</v>
      </c>
      <c r="AL203" s="20" t="str">
        <f t="shared" ca="1" si="146"/>
        <v/>
      </c>
      <c r="AM203" s="20" t="str">
        <f t="shared" si="187"/>
        <v/>
      </c>
      <c r="AN203" s="20" t="str">
        <f t="shared" si="187"/>
        <v/>
      </c>
      <c r="AO203" s="11" t="str">
        <f t="shared" ca="1" si="183"/>
        <v>Короп</v>
      </c>
      <c r="AP203" s="10" t="str">
        <f t="shared" ca="1" si="174"/>
        <v>Чт 18.06.20  8.00 П-) Короп</v>
      </c>
      <c r="AQ203" s="10" t="str">
        <f t="shared" ca="1" si="174"/>
        <v>Чт 18.06.20  9.40 П-) Короп</v>
      </c>
      <c r="AR203" s="10" t="str">
        <f t="shared" ca="1" si="174"/>
        <v>Чт 18.06.20 11.50 П-) Короп</v>
      </c>
      <c r="AS203" s="10" t="str">
        <f t="shared" ca="1" si="174"/>
        <v/>
      </c>
      <c r="AT203" s="10" t="str">
        <f t="shared" ca="1" si="174"/>
        <v>Чт 18.06.20 13.30 П-) Короп</v>
      </c>
      <c r="AU203" s="10" t="str">
        <f t="shared" ca="1" si="171"/>
        <v>Чт 18.06.20 15.10 П-) Короп</v>
      </c>
      <c r="AV203" s="10" t="str">
        <f t="shared" ca="1" si="171"/>
        <v>Чт 18.06.20 17.00 П-) Короп</v>
      </c>
      <c r="AW203" s="10" t="str">
        <f t="shared" ca="1" si="171"/>
        <v/>
      </c>
      <c r="AX203" s="10" t="str">
        <f t="shared" si="171"/>
        <v/>
      </c>
      <c r="AY203" s="10" t="str">
        <f t="shared" si="171"/>
        <v/>
      </c>
      <c r="BA203" s="12">
        <f t="shared" ca="1" si="175"/>
        <v>203</v>
      </c>
      <c r="BB203" s="12">
        <f t="shared" ca="1" si="175"/>
        <v>203</v>
      </c>
      <c r="BC203" s="12">
        <f t="shared" ca="1" si="175"/>
        <v>203</v>
      </c>
      <c r="BD203" s="12" t="str">
        <f t="shared" ca="1" si="175"/>
        <v/>
      </c>
      <c r="BE203" s="12">
        <f t="shared" ca="1" si="175"/>
        <v>203</v>
      </c>
      <c r="BF203" s="12">
        <f t="shared" ca="1" si="172"/>
        <v>203</v>
      </c>
      <c r="BG203" s="12">
        <f t="shared" ca="1" si="172"/>
        <v>203</v>
      </c>
      <c r="BH203" s="12" t="str">
        <f t="shared" ca="1" si="172"/>
        <v/>
      </c>
      <c r="BI203" s="12" t="str">
        <f t="shared" si="172"/>
        <v/>
      </c>
      <c r="BJ203" s="12" t="str">
        <f t="shared" si="172"/>
        <v/>
      </c>
    </row>
    <row r="204" spans="1:62" ht="23.25" customHeight="1">
      <c r="A204" s="1">
        <f ca="1">IF(COUNTIF($D204:$M204," ")=10,"",IF(VLOOKUP(MAX($A$1:A203),$A$1:C203,3,FALSE)=0,"",MAX($A$1:A203)+1))</f>
        <v>204</v>
      </c>
      <c r="B204" s="13" t="str">
        <f>$B199</f>
        <v>Короп В.О.</v>
      </c>
      <c r="C204" s="2" t="str">
        <f ca="1">IF($B204="","",$S$6)</f>
        <v>Пт 19.06.20</v>
      </c>
      <c r="D204" s="23" t="str">
        <f t="shared" ref="D204:K204" ca="1" si="192">IF($B204&gt;"",IF(ISERROR(SEARCH($B204,T$6))," ",MID(T$6,FIND("%курс ",T$6,FIND($B204,T$6))+6,7)&amp;"
("&amp;MID(T$6,FIND("ауд.",T$6,FIND($B204,T$6))+4,FIND("№",T$6,FIND("ауд.",T$6,FIND($B204,T$6)))-(FIND("ауд.",T$6,FIND($B204,T$6))+4))&amp;")"),"")</f>
        <v>С -9 -1
(П-)</v>
      </c>
      <c r="E204" s="23" t="str">
        <f t="shared" ca="1" si="192"/>
        <v>С -9 -1
(П-)</v>
      </c>
      <c r="F204" s="23" t="str">
        <f t="shared" ca="1" si="192"/>
        <v>П -9 -1
(П-401)</v>
      </c>
      <c r="G204" s="23" t="str">
        <f t="shared" ca="1" si="192"/>
        <v xml:space="preserve"> </v>
      </c>
      <c r="H204" s="23" t="str">
        <f t="shared" ca="1" si="192"/>
        <v xml:space="preserve"> </v>
      </c>
      <c r="I204" s="23" t="str">
        <f t="shared" ca="1" si="192"/>
        <v>П -9 -2
(П-)</v>
      </c>
      <c r="J204" s="23" t="str">
        <f t="shared" ca="1" si="192"/>
        <v>П -9 -2
(П-)</v>
      </c>
      <c r="K204" s="23" t="str">
        <f t="shared" ca="1" si="192"/>
        <v xml:space="preserve"> </v>
      </c>
      <c r="L204" s="23"/>
      <c r="M204" s="23"/>
      <c r="N204" s="25"/>
      <c r="AE204" s="20" t="str">
        <f t="shared" ca="1" si="146"/>
        <v>Пт 19.06.20  8.00 П-)</v>
      </c>
      <c r="AF204" s="20" t="str">
        <f t="shared" ca="1" si="146"/>
        <v>Пт 19.06.20  9.40 П-)</v>
      </c>
      <c r="AG204" s="20" t="str">
        <f t="shared" ca="1" si="146"/>
        <v>Пт 19.06.20 11.50 П-401</v>
      </c>
      <c r="AH204" s="20" t="str">
        <f t="shared" ca="1" si="146"/>
        <v/>
      </c>
      <c r="AI204" s="20" t="str">
        <f t="shared" ca="1" si="146"/>
        <v/>
      </c>
      <c r="AJ204" s="20" t="str">
        <f t="shared" ca="1" si="146"/>
        <v>Пт 19.06.20 15.10 П-)</v>
      </c>
      <c r="AK204" s="20" t="str">
        <f t="shared" ca="1" si="146"/>
        <v>Пт 19.06.20 17.00 П-)</v>
      </c>
      <c r="AL204" s="20" t="str">
        <f t="shared" ca="1" si="146"/>
        <v/>
      </c>
      <c r="AM204" s="20" t="str">
        <f t="shared" si="187"/>
        <v/>
      </c>
      <c r="AN204" s="20" t="str">
        <f t="shared" si="187"/>
        <v/>
      </c>
      <c r="AO204" s="11" t="str">
        <f t="shared" ca="1" si="183"/>
        <v>Короп</v>
      </c>
      <c r="AP204" s="10" t="str">
        <f t="shared" ca="1" si="174"/>
        <v>Пт 19.06.20  8.00 П-) Короп</v>
      </c>
      <c r="AQ204" s="10" t="str">
        <f t="shared" ca="1" si="174"/>
        <v>Пт 19.06.20  9.40 П-) Короп</v>
      </c>
      <c r="AR204" s="10" t="str">
        <f t="shared" ca="1" si="174"/>
        <v>Пт 19.06.20 11.50 П-401 Короп</v>
      </c>
      <c r="AS204" s="10" t="str">
        <f t="shared" ca="1" si="174"/>
        <v/>
      </c>
      <c r="AT204" s="10" t="str">
        <f t="shared" ca="1" si="174"/>
        <v/>
      </c>
      <c r="AU204" s="10" t="str">
        <f t="shared" ca="1" si="171"/>
        <v>Пт 19.06.20 15.10 П-) Короп</v>
      </c>
      <c r="AV204" s="10" t="str">
        <f t="shared" ca="1" si="171"/>
        <v>Пт 19.06.20 17.00 П-) Короп</v>
      </c>
      <c r="AW204" s="10" t="str">
        <f t="shared" ca="1" si="171"/>
        <v/>
      </c>
      <c r="AX204" s="10" t="str">
        <f t="shared" si="171"/>
        <v/>
      </c>
      <c r="AY204" s="10" t="str">
        <f t="shared" si="171"/>
        <v/>
      </c>
      <c r="BA204" s="12">
        <f t="shared" ca="1" si="175"/>
        <v>204</v>
      </c>
      <c r="BB204" s="12">
        <f t="shared" ca="1" si="175"/>
        <v>204</v>
      </c>
      <c r="BC204" s="12">
        <f t="shared" ca="1" si="175"/>
        <v>204</v>
      </c>
      <c r="BD204" s="12" t="str">
        <f t="shared" ca="1" si="175"/>
        <v/>
      </c>
      <c r="BE204" s="12" t="str">
        <f t="shared" ca="1" si="175"/>
        <v/>
      </c>
      <c r="BF204" s="12">
        <f t="shared" ca="1" si="172"/>
        <v>204</v>
      </c>
      <c r="BG204" s="12">
        <f t="shared" ca="1" si="172"/>
        <v>204</v>
      </c>
      <c r="BH204" s="12" t="str">
        <f t="shared" ca="1" si="172"/>
        <v/>
      </c>
      <c r="BI204" s="12" t="str">
        <f t="shared" si="172"/>
        <v/>
      </c>
      <c r="BJ204" s="12" t="str">
        <f t="shared" si="172"/>
        <v/>
      </c>
    </row>
    <row r="205" spans="1:62" ht="23.25" customHeight="1">
      <c r="A205" s="1">
        <f ca="1">IF(COUNTIF($D205:$M205," ")=10,"",IF(VLOOKUP(MAX($A$1:A204),$A$1:C204,3,FALSE)=0,"",MAX($A$1:A204)+1))</f>
        <v>205</v>
      </c>
      <c r="B205" s="13" t="str">
        <f>$B199</f>
        <v>Короп В.О.</v>
      </c>
      <c r="C205" s="2" t="str">
        <f ca="1">IF($B205="","",$S$7)</f>
        <v>Сб 20.06.20</v>
      </c>
      <c r="D205" s="23" t="str">
        <f t="shared" ref="D205:K205" ca="1" si="193">IF($B205&gt;"",IF(ISERROR(SEARCH($B205,T$7))," ",MID(T$7,FIND("%курс ",T$7,FIND($B205,T$7))+6,7)&amp;"
("&amp;MID(T$7,FIND("ауд.",T$7,FIND($B205,T$7))+4,FIND("№",T$7,FIND("ауд.",T$7,FIND($B205,T$7)))-(FIND("ауд.",T$7,FIND($B205,T$7))+4))&amp;")"),"")</f>
        <v>П -9 -1
(П-)</v>
      </c>
      <c r="E205" s="23" t="str">
        <f t="shared" ca="1" si="193"/>
        <v>П -9 -1
(П-)</v>
      </c>
      <c r="F205" s="23" t="str">
        <f t="shared" ca="1" si="193"/>
        <v>СА-11-1
(П-)</v>
      </c>
      <c r="G205" s="23" t="str">
        <f t="shared" ca="1" si="193"/>
        <v xml:space="preserve"> </v>
      </c>
      <c r="H205" s="23" t="str">
        <f t="shared" ca="1" si="193"/>
        <v xml:space="preserve"> </v>
      </c>
      <c r="I205" s="23" t="str">
        <f t="shared" ca="1" si="193"/>
        <v xml:space="preserve"> </v>
      </c>
      <c r="J205" s="23" t="str">
        <f t="shared" ca="1" si="193"/>
        <v xml:space="preserve"> </v>
      </c>
      <c r="K205" s="23" t="str">
        <f t="shared" ca="1" si="193"/>
        <v xml:space="preserve"> </v>
      </c>
      <c r="L205" s="23"/>
      <c r="M205" s="23"/>
      <c r="N205" s="25"/>
      <c r="AE205" s="20" t="str">
        <f t="shared" ca="1" si="146"/>
        <v>Сб 20.06.20  8.00 П-)</v>
      </c>
      <c r="AF205" s="20" t="str">
        <f t="shared" ca="1" si="146"/>
        <v>Сб 20.06.20  9.40 П-)</v>
      </c>
      <c r="AG205" s="20" t="str">
        <f t="shared" ca="1" si="146"/>
        <v>Сб 20.06.20 11.50 П-)</v>
      </c>
      <c r="AH205" s="20" t="str">
        <f t="shared" ca="1" si="146"/>
        <v/>
      </c>
      <c r="AI205" s="20" t="str">
        <f t="shared" ca="1" si="146"/>
        <v/>
      </c>
      <c r="AJ205" s="20" t="str">
        <f t="shared" ca="1" si="146"/>
        <v/>
      </c>
      <c r="AK205" s="20" t="str">
        <f t="shared" ca="1" si="146"/>
        <v/>
      </c>
      <c r="AL205" s="20" t="str">
        <f t="shared" ca="1" si="146"/>
        <v/>
      </c>
      <c r="AM205" s="20" t="str">
        <f t="shared" si="187"/>
        <v/>
      </c>
      <c r="AN205" s="20" t="str">
        <f t="shared" si="187"/>
        <v/>
      </c>
      <c r="AO205" s="11" t="str">
        <f t="shared" ca="1" si="183"/>
        <v>Короп</v>
      </c>
      <c r="AP205" s="10" t="str">
        <f t="shared" ca="1" si="174"/>
        <v>Сб 20.06.20  8.00 П-) Короп</v>
      </c>
      <c r="AQ205" s="10" t="str">
        <f t="shared" ca="1" si="174"/>
        <v>Сб 20.06.20  9.40 П-) Короп</v>
      </c>
      <c r="AR205" s="10" t="str">
        <f t="shared" ca="1" si="174"/>
        <v>Сб 20.06.20 11.50 П-) Короп</v>
      </c>
      <c r="AS205" s="10" t="str">
        <f t="shared" ca="1" si="174"/>
        <v/>
      </c>
      <c r="AT205" s="10" t="str">
        <f t="shared" ca="1" si="174"/>
        <v/>
      </c>
      <c r="AU205" s="10" t="str">
        <f t="shared" ca="1" si="171"/>
        <v/>
      </c>
      <c r="AV205" s="10" t="str">
        <f t="shared" ca="1" si="171"/>
        <v/>
      </c>
      <c r="AW205" s="10" t="str">
        <f t="shared" ca="1" si="171"/>
        <v/>
      </c>
      <c r="AX205" s="10" t="str">
        <f t="shared" si="171"/>
        <v/>
      </c>
      <c r="AY205" s="10" t="str">
        <f t="shared" si="171"/>
        <v/>
      </c>
      <c r="BA205" s="12">
        <f t="shared" ca="1" si="175"/>
        <v>205</v>
      </c>
      <c r="BB205" s="12">
        <f t="shared" ca="1" si="175"/>
        <v>205</v>
      </c>
      <c r="BC205" s="12">
        <f t="shared" ca="1" si="175"/>
        <v>205</v>
      </c>
      <c r="BD205" s="12" t="str">
        <f t="shared" ca="1" si="175"/>
        <v/>
      </c>
      <c r="BE205" s="12" t="str">
        <f t="shared" ca="1" si="175"/>
        <v/>
      </c>
      <c r="BF205" s="12" t="str">
        <f t="shared" ca="1" si="172"/>
        <v/>
      </c>
      <c r="BG205" s="12" t="str">
        <f t="shared" ca="1" si="172"/>
        <v/>
      </c>
      <c r="BH205" s="12" t="str">
        <f t="shared" ca="1" si="172"/>
        <v/>
      </c>
      <c r="BI205" s="12" t="str">
        <f t="shared" si="172"/>
        <v/>
      </c>
      <c r="BJ205" s="12" t="str">
        <f t="shared" si="172"/>
        <v/>
      </c>
    </row>
    <row r="206" spans="1:62" ht="23.25" customHeight="1">
      <c r="A206" s="1">
        <f ca="1">IF(COUNTIF($D206:$M206," ")=10,"",IF(VLOOKUP(MAX($A$1:A205),$A$1:C205,3,FALSE)=0,"",MAX($A$1:A205)+1))</f>
        <v>206</v>
      </c>
      <c r="B206" s="13" t="str">
        <f>$B199</f>
        <v>Короп В.О.</v>
      </c>
      <c r="C206" s="2" t="str">
        <f ca="1">IF($B206="","",$S$8)</f>
        <v>Вс 21.06.20</v>
      </c>
      <c r="D206" s="23" t="str">
        <f t="shared" ref="D206:K206" ca="1" si="194">IF($B206&gt;"",IF(ISERROR(SEARCH($B206,T$8))," ",MID(T$8,FIND("%курс ",T$8,FIND($B206,T$8))+6,7)&amp;"
("&amp;MID(T$8,FIND("ауд.",T$8,FIND($B206,T$8))+4,FIND("№",T$8,FIND("ауд.",T$8,FIND($B206,T$8)))-(FIND("ауд.",T$8,FIND($B206,T$8))+4))&amp;")"),"")</f>
        <v xml:space="preserve"> </v>
      </c>
      <c r="E206" s="23" t="str">
        <f t="shared" ca="1" si="194"/>
        <v xml:space="preserve"> </v>
      </c>
      <c r="F206" s="23" t="str">
        <f t="shared" ca="1" si="194"/>
        <v xml:space="preserve"> </v>
      </c>
      <c r="G206" s="23" t="str">
        <f t="shared" ca="1" si="194"/>
        <v xml:space="preserve"> </v>
      </c>
      <c r="H206" s="23" t="str">
        <f t="shared" ca="1" si="194"/>
        <v xml:space="preserve"> </v>
      </c>
      <c r="I206" s="23" t="str">
        <f t="shared" ca="1" si="194"/>
        <v xml:space="preserve"> </v>
      </c>
      <c r="J206" s="23" t="str">
        <f t="shared" ca="1" si="194"/>
        <v xml:space="preserve"> </v>
      </c>
      <c r="K206" s="23" t="str">
        <f t="shared" ca="1" si="194"/>
        <v xml:space="preserve"> </v>
      </c>
      <c r="L206" s="23"/>
      <c r="M206" s="23"/>
      <c r="N206" s="25"/>
      <c r="AE206" s="20" t="str">
        <f t="shared" ca="1" si="146"/>
        <v/>
      </c>
      <c r="AF206" s="20" t="str">
        <f t="shared" ca="1" si="146"/>
        <v/>
      </c>
      <c r="AG206" s="20" t="str">
        <f t="shared" ca="1" si="146"/>
        <v/>
      </c>
      <c r="AH206" s="20" t="str">
        <f t="shared" ca="1" si="146"/>
        <v/>
      </c>
      <c r="AI206" s="20" t="str">
        <f t="shared" ca="1" si="146"/>
        <v/>
      </c>
      <c r="AJ206" s="20" t="str">
        <f t="shared" ca="1" si="146"/>
        <v/>
      </c>
      <c r="AK206" s="20" t="str">
        <f t="shared" ca="1" si="146"/>
        <v/>
      </c>
      <c r="AL206" s="20" t="str">
        <f t="shared" ca="1" si="146"/>
        <v/>
      </c>
      <c r="AM206" s="20" t="str">
        <f t="shared" si="187"/>
        <v/>
      </c>
      <c r="AN206" s="20" t="str">
        <f t="shared" si="187"/>
        <v/>
      </c>
      <c r="AO206" s="11" t="str">
        <f t="shared" ca="1" si="183"/>
        <v/>
      </c>
      <c r="AP206" s="10" t="str">
        <f t="shared" ca="1" si="174"/>
        <v/>
      </c>
      <c r="AQ206" s="10" t="str">
        <f t="shared" ca="1" si="174"/>
        <v/>
      </c>
      <c r="AR206" s="10" t="str">
        <f t="shared" ca="1" si="174"/>
        <v/>
      </c>
      <c r="AS206" s="10" t="str">
        <f t="shared" ca="1" si="174"/>
        <v/>
      </c>
      <c r="AT206" s="10" t="str">
        <f t="shared" ca="1" si="174"/>
        <v/>
      </c>
      <c r="AU206" s="10" t="str">
        <f t="shared" ca="1" si="171"/>
        <v/>
      </c>
      <c r="AV206" s="10" t="str">
        <f t="shared" ca="1" si="171"/>
        <v/>
      </c>
      <c r="AW206" s="10" t="str">
        <f t="shared" ca="1" si="171"/>
        <v/>
      </c>
      <c r="AX206" s="10" t="str">
        <f t="shared" si="171"/>
        <v/>
      </c>
      <c r="AY206" s="10" t="str">
        <f t="shared" si="171"/>
        <v/>
      </c>
      <c r="BA206" s="12" t="str">
        <f t="shared" ca="1" si="175"/>
        <v/>
      </c>
      <c r="BB206" s="12" t="str">
        <f t="shared" ca="1" si="175"/>
        <v/>
      </c>
      <c r="BC206" s="12" t="str">
        <f t="shared" ca="1" si="175"/>
        <v/>
      </c>
      <c r="BD206" s="12" t="str">
        <f t="shared" ca="1" si="175"/>
        <v/>
      </c>
      <c r="BE206" s="12" t="str">
        <f t="shared" ca="1" si="175"/>
        <v/>
      </c>
      <c r="BF206" s="12" t="str">
        <f t="shared" ca="1" si="172"/>
        <v/>
      </c>
      <c r="BG206" s="12" t="str">
        <f t="shared" ca="1" si="172"/>
        <v/>
      </c>
      <c r="BH206" s="12" t="str">
        <f t="shared" ca="1" si="172"/>
        <v/>
      </c>
      <c r="BI206" s="12" t="str">
        <f t="shared" si="172"/>
        <v/>
      </c>
      <c r="BJ206" s="12" t="str">
        <f t="shared" si="172"/>
        <v/>
      </c>
    </row>
    <row r="207" spans="1:62" ht="23.25" customHeight="1">
      <c r="A207" s="1">
        <f ca="1">IF(COUNTIF($D207:$M207," ")=10,"",IF(VLOOKUP(MAX($A$1:A206),$A$1:C206,3,FALSE)=0,"",MAX($A$1:A206)+1))</f>
        <v>207</v>
      </c>
      <c r="C207" s="2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5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11" t="str">
        <f t="shared" si="183"/>
        <v/>
      </c>
      <c r="AP207" s="10" t="str">
        <f t="shared" si="174"/>
        <v/>
      </c>
      <c r="AQ207" s="10" t="str">
        <f t="shared" si="174"/>
        <v/>
      </c>
      <c r="AR207" s="10" t="str">
        <f t="shared" si="174"/>
        <v/>
      </c>
      <c r="AS207" s="10" t="str">
        <f t="shared" si="174"/>
        <v/>
      </c>
      <c r="AT207" s="10" t="str">
        <f t="shared" si="174"/>
        <v/>
      </c>
      <c r="AU207" s="10" t="str">
        <f t="shared" si="171"/>
        <v/>
      </c>
      <c r="AV207" s="10" t="str">
        <f t="shared" si="171"/>
        <v/>
      </c>
      <c r="AW207" s="10" t="str">
        <f t="shared" si="171"/>
        <v/>
      </c>
      <c r="AX207" s="10" t="str">
        <f t="shared" si="171"/>
        <v/>
      </c>
      <c r="AY207" s="10" t="str">
        <f t="shared" si="171"/>
        <v/>
      </c>
      <c r="BA207" s="12" t="str">
        <f t="shared" si="175"/>
        <v/>
      </c>
      <c r="BB207" s="12" t="str">
        <f t="shared" si="175"/>
        <v/>
      </c>
      <c r="BC207" s="12" t="str">
        <f t="shared" si="175"/>
        <v/>
      </c>
      <c r="BD207" s="12" t="str">
        <f t="shared" si="175"/>
        <v/>
      </c>
      <c r="BE207" s="12" t="str">
        <f t="shared" si="175"/>
        <v/>
      </c>
      <c r="BF207" s="12" t="str">
        <f t="shared" si="172"/>
        <v/>
      </c>
      <c r="BG207" s="12" t="str">
        <f t="shared" si="172"/>
        <v/>
      </c>
      <c r="BH207" s="12" t="str">
        <f t="shared" si="172"/>
        <v/>
      </c>
      <c r="BI207" s="12" t="str">
        <f t="shared" si="172"/>
        <v/>
      </c>
      <c r="BJ207" s="12" t="str">
        <f t="shared" si="172"/>
        <v/>
      </c>
    </row>
    <row r="208" spans="1:62" ht="23.25" customHeight="1">
      <c r="A208" s="1">
        <f ca="1">IF(COUNTIF($D209:$M215," ")=70,"",MAX($A$1:A207)+1)</f>
        <v>208</v>
      </c>
      <c r="B208" s="2" t="str">
        <f>IF($C208="","",$C208)</f>
        <v>Кожевникова Ю.С.</v>
      </c>
      <c r="C208" s="3" t="str">
        <f>IF(ISERROR(VLOOKUP((ROW()-1)/9+1,'[1]Преподавательский состав'!$A$2:$B$180,2,FALSE)),"",VLOOKUP((ROW()-1)/9+1,'[1]Преподавательский состав'!$A$2:$B$180,2,FALSE))</f>
        <v>Кожевникова Ю.С.</v>
      </c>
      <c r="D208" s="3" t="str">
        <f>IF($C208="","",T(" 8.00"))</f>
        <v xml:space="preserve"> 8.00</v>
      </c>
      <c r="E208" s="3" t="str">
        <f>IF($C208="","",T(" 9.40"))</f>
        <v xml:space="preserve"> 9.40</v>
      </c>
      <c r="F208" s="3" t="str">
        <f>IF($C208="","",T("11.50"))</f>
        <v>11.50</v>
      </c>
      <c r="G208" s="4" t="str">
        <f>IF($C208="","",T(""))</f>
        <v/>
      </c>
      <c r="H208" s="4" t="str">
        <f>IF($C208="","",T("13.30"))</f>
        <v>13.30</v>
      </c>
      <c r="I208" s="4" t="str">
        <f>IF($C208="","",T("15.10"))</f>
        <v>15.10</v>
      </c>
      <c r="J208" s="3" t="str">
        <f>IF($C208="","",T("17.00"))</f>
        <v>17.00</v>
      </c>
      <c r="K208" s="3" t="str">
        <f>IF($C208="","",T("18.40"))</f>
        <v>18.40</v>
      </c>
      <c r="L208" s="3"/>
      <c r="M208" s="3"/>
      <c r="N208" s="25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11" t="str">
        <f t="shared" si="183"/>
        <v/>
      </c>
      <c r="AP208" s="10" t="str">
        <f t="shared" si="174"/>
        <v/>
      </c>
      <c r="AQ208" s="10" t="str">
        <f t="shared" si="174"/>
        <v/>
      </c>
      <c r="AR208" s="10" t="str">
        <f t="shared" si="174"/>
        <v/>
      </c>
      <c r="AS208" s="10" t="str">
        <f t="shared" si="174"/>
        <v/>
      </c>
      <c r="AT208" s="10" t="str">
        <f t="shared" si="174"/>
        <v/>
      </c>
      <c r="AU208" s="10" t="str">
        <f t="shared" si="171"/>
        <v/>
      </c>
      <c r="AV208" s="10" t="str">
        <f t="shared" si="171"/>
        <v/>
      </c>
      <c r="AW208" s="10" t="str">
        <f t="shared" si="171"/>
        <v/>
      </c>
      <c r="AX208" s="10" t="str">
        <f t="shared" si="171"/>
        <v/>
      </c>
      <c r="AY208" s="10" t="str">
        <f t="shared" si="171"/>
        <v/>
      </c>
      <c r="BA208" s="12" t="str">
        <f t="shared" si="175"/>
        <v/>
      </c>
      <c r="BB208" s="12" t="str">
        <f t="shared" si="175"/>
        <v/>
      </c>
      <c r="BC208" s="12" t="str">
        <f t="shared" si="175"/>
        <v/>
      </c>
      <c r="BD208" s="12" t="str">
        <f t="shared" si="175"/>
        <v/>
      </c>
      <c r="BE208" s="12" t="str">
        <f t="shared" si="175"/>
        <v/>
      </c>
      <c r="BF208" s="12" t="str">
        <f t="shared" si="172"/>
        <v/>
      </c>
      <c r="BG208" s="12" t="str">
        <f t="shared" si="172"/>
        <v/>
      </c>
      <c r="BH208" s="12" t="str">
        <f t="shared" si="172"/>
        <v/>
      </c>
      <c r="BI208" s="12" t="str">
        <f t="shared" si="172"/>
        <v/>
      </c>
      <c r="BJ208" s="12" t="str">
        <f t="shared" si="172"/>
        <v/>
      </c>
    </row>
    <row r="209" spans="1:62" ht="23.25" customHeight="1">
      <c r="A209" s="1">
        <f ca="1">IF(COUNTIF($D209:$M209," ")=10,"",IF(VLOOKUP(MAX($A$1:A208),$A$1:C208,3,FALSE)=0,"",MAX($A$1:A208)+1))</f>
        <v>209</v>
      </c>
      <c r="B209" s="13" t="str">
        <f>$B208</f>
        <v>Кожевникова Ю.С.</v>
      </c>
      <c r="C209" s="2" t="str">
        <f ca="1">IF($B209="","",$S$2)</f>
        <v>Пн 15.06.20</v>
      </c>
      <c r="D209" s="14" t="str">
        <f t="shared" ref="D209:K209" ca="1" si="195">IF($B209&gt;"",IF(ISERROR(SEARCH($B209,T$2))," ",MID(T$2,FIND("%курс ",T$2,FIND($B209,T$2))+6,7)&amp;"
("&amp;MID(T$2,FIND("ауд.",T$2,FIND($B209,T$2))+4,FIND("№",T$2,FIND("ауд.",T$2,FIND($B209,T$2)))-(FIND("ауд.",T$2,FIND($B209,T$2))+4))&amp;")"),"")</f>
        <v xml:space="preserve"> </v>
      </c>
      <c r="E209" s="14" t="str">
        <f t="shared" ca="1" si="195"/>
        <v xml:space="preserve"> </v>
      </c>
      <c r="F209" s="14" t="str">
        <f t="shared" ca="1" si="195"/>
        <v xml:space="preserve"> </v>
      </c>
      <c r="G209" s="14" t="str">
        <f t="shared" ca="1" si="195"/>
        <v xml:space="preserve"> </v>
      </c>
      <c r="H209" s="14" t="str">
        <f t="shared" ca="1" si="195"/>
        <v xml:space="preserve"> </v>
      </c>
      <c r="I209" s="14" t="str">
        <f t="shared" ca="1" si="195"/>
        <v xml:space="preserve"> </v>
      </c>
      <c r="J209" s="14" t="str">
        <f t="shared" ca="1" si="195"/>
        <v xml:space="preserve"> </v>
      </c>
      <c r="K209" s="14" t="str">
        <f t="shared" ca="1" si="195"/>
        <v>П -9 -2
(П-)</v>
      </c>
      <c r="L209" s="14"/>
      <c r="M209" s="14"/>
      <c r="N209" s="25"/>
      <c r="AE209" s="20" t="str">
        <f t="shared" ca="1" si="146"/>
        <v/>
      </c>
      <c r="AF209" s="20" t="str">
        <f t="shared" ca="1" si="146"/>
        <v/>
      </c>
      <c r="AG209" s="20" t="str">
        <f t="shared" ca="1" si="146"/>
        <v/>
      </c>
      <c r="AH209" s="20" t="str">
        <f t="shared" ca="1" si="146"/>
        <v/>
      </c>
      <c r="AI209" s="20" t="str">
        <f t="shared" ca="1" si="146"/>
        <v/>
      </c>
      <c r="AJ209" s="20" t="str">
        <f t="shared" ca="1" si="146"/>
        <v/>
      </c>
      <c r="AK209" s="20" t="str">
        <f t="shared" ca="1" si="146"/>
        <v/>
      </c>
      <c r="AL209" s="20" t="str">
        <f t="shared" ca="1" si="146"/>
        <v>Пн 15.06.20 18.40 П-)</v>
      </c>
      <c r="AM209" s="20" t="str">
        <f t="shared" si="187"/>
        <v/>
      </c>
      <c r="AN209" s="20" t="str">
        <f t="shared" si="187"/>
        <v/>
      </c>
      <c r="AO209" s="11" t="str">
        <f t="shared" ca="1" si="183"/>
        <v>Кожевникова</v>
      </c>
      <c r="AP209" s="10" t="str">
        <f t="shared" ca="1" si="174"/>
        <v/>
      </c>
      <c r="AQ209" s="10" t="str">
        <f t="shared" ca="1" si="174"/>
        <v/>
      </c>
      <c r="AR209" s="10" t="str">
        <f t="shared" ca="1" si="174"/>
        <v/>
      </c>
      <c r="AS209" s="10" t="str">
        <f t="shared" ca="1" si="174"/>
        <v/>
      </c>
      <c r="AT209" s="10" t="str">
        <f t="shared" ca="1" si="174"/>
        <v/>
      </c>
      <c r="AU209" s="10" t="str">
        <f t="shared" ca="1" si="171"/>
        <v/>
      </c>
      <c r="AV209" s="10" t="str">
        <f t="shared" ca="1" si="171"/>
        <v/>
      </c>
      <c r="AW209" s="10" t="str">
        <f t="shared" ca="1" si="171"/>
        <v>Пн 15.06.20 18.40 П-) Кожевникова</v>
      </c>
      <c r="AX209" s="10" t="str">
        <f t="shared" si="171"/>
        <v/>
      </c>
      <c r="AY209" s="10" t="str">
        <f t="shared" si="171"/>
        <v/>
      </c>
      <c r="BA209" s="12" t="str">
        <f t="shared" ca="1" si="175"/>
        <v/>
      </c>
      <c r="BB209" s="12" t="str">
        <f t="shared" ca="1" si="175"/>
        <v/>
      </c>
      <c r="BC209" s="12" t="str">
        <f t="shared" ca="1" si="175"/>
        <v/>
      </c>
      <c r="BD209" s="12" t="str">
        <f t="shared" ca="1" si="175"/>
        <v/>
      </c>
      <c r="BE209" s="12" t="str">
        <f t="shared" ca="1" si="175"/>
        <v/>
      </c>
      <c r="BF209" s="12" t="str">
        <f t="shared" ca="1" si="172"/>
        <v/>
      </c>
      <c r="BG209" s="12" t="str">
        <f t="shared" ca="1" si="172"/>
        <v/>
      </c>
      <c r="BH209" s="12">
        <f t="shared" ca="1" si="172"/>
        <v>209</v>
      </c>
      <c r="BI209" s="12" t="str">
        <f t="shared" si="172"/>
        <v/>
      </c>
      <c r="BJ209" s="12" t="str">
        <f t="shared" si="172"/>
        <v/>
      </c>
    </row>
    <row r="210" spans="1:62" ht="23.25" customHeight="1">
      <c r="A210" s="1">
        <f ca="1">IF(COUNTIF($D210:$M210," ")=10,"",IF(VLOOKUP(MAX($A$1:A209),$A$1:C209,3,FALSE)=0,"",MAX($A$1:A209)+1))</f>
        <v>210</v>
      </c>
      <c r="B210" s="13" t="str">
        <f>$B208</f>
        <v>Кожевникова Ю.С.</v>
      </c>
      <c r="C210" s="2" t="str">
        <f ca="1">IF($B210="","",$S$3)</f>
        <v>Вт 16.06.20</v>
      </c>
      <c r="D210" s="14" t="str">
        <f t="shared" ref="D210:K210" ca="1" si="196">IF($B210&gt;"",IF(ISERROR(SEARCH($B210,T$3))," ",MID(T$3,FIND("%курс ",T$3,FIND($B210,T$3))+6,7)&amp;"
("&amp;MID(T$3,FIND("ауд.",T$3,FIND($B210,T$3))+4,FIND("№",T$3,FIND("ауд.",T$3,FIND($B210,T$3)))-(FIND("ауд.",T$3,FIND($B210,T$3))+4))&amp;")"),"")</f>
        <v xml:space="preserve"> </v>
      </c>
      <c r="E210" s="14" t="str">
        <f t="shared" ca="1" si="196"/>
        <v xml:space="preserve"> </v>
      </c>
      <c r="F210" s="14" t="str">
        <f t="shared" ca="1" si="196"/>
        <v xml:space="preserve"> </v>
      </c>
      <c r="G210" s="14" t="str">
        <f t="shared" ca="1" si="196"/>
        <v xml:space="preserve"> </v>
      </c>
      <c r="H210" s="14" t="str">
        <f t="shared" ca="1" si="196"/>
        <v xml:space="preserve"> </v>
      </c>
      <c r="I210" s="14" t="str">
        <f t="shared" ca="1" si="196"/>
        <v xml:space="preserve"> </v>
      </c>
      <c r="J210" s="14" t="str">
        <f t="shared" ca="1" si="196"/>
        <v xml:space="preserve"> </v>
      </c>
      <c r="K210" s="14" t="str">
        <f t="shared" ca="1" si="196"/>
        <v xml:space="preserve"> </v>
      </c>
      <c r="L210" s="14"/>
      <c r="M210" s="14"/>
      <c r="N210" s="17"/>
      <c r="AE210" s="20" t="str">
        <f t="shared" ca="1" si="146"/>
        <v/>
      </c>
      <c r="AF210" s="20" t="str">
        <f t="shared" ca="1" si="146"/>
        <v/>
      </c>
      <c r="AG210" s="20" t="str">
        <f t="shared" ca="1" si="146"/>
        <v/>
      </c>
      <c r="AH210" s="20" t="str">
        <f t="shared" ca="1" si="146"/>
        <v/>
      </c>
      <c r="AI210" s="20" t="str">
        <f t="shared" ca="1" si="146"/>
        <v/>
      </c>
      <c r="AJ210" s="20" t="str">
        <f t="shared" ca="1" si="146"/>
        <v/>
      </c>
      <c r="AK210" s="20" t="str">
        <f t="shared" ca="1" si="146"/>
        <v/>
      </c>
      <c r="AL210" s="20" t="str">
        <f t="shared" ca="1" si="146"/>
        <v/>
      </c>
      <c r="AM210" s="20" t="str">
        <f t="shared" si="187"/>
        <v/>
      </c>
      <c r="AN210" s="20" t="str">
        <f t="shared" si="187"/>
        <v/>
      </c>
      <c r="AO210" s="11" t="str">
        <f t="shared" ca="1" si="183"/>
        <v/>
      </c>
      <c r="AP210" s="10" t="str">
        <f t="shared" ca="1" si="174"/>
        <v/>
      </c>
      <c r="AQ210" s="10" t="str">
        <f t="shared" ca="1" si="174"/>
        <v/>
      </c>
      <c r="AR210" s="10" t="str">
        <f t="shared" ca="1" si="174"/>
        <v/>
      </c>
      <c r="AS210" s="10" t="str">
        <f t="shared" ca="1" si="174"/>
        <v/>
      </c>
      <c r="AT210" s="10" t="str">
        <f t="shared" ca="1" si="174"/>
        <v/>
      </c>
      <c r="AU210" s="10" t="str">
        <f t="shared" ca="1" si="171"/>
        <v/>
      </c>
      <c r="AV210" s="10" t="str">
        <f t="shared" ca="1" si="171"/>
        <v/>
      </c>
      <c r="AW210" s="10" t="str">
        <f t="shared" ca="1" si="171"/>
        <v/>
      </c>
      <c r="AX210" s="10" t="str">
        <f t="shared" si="171"/>
        <v/>
      </c>
      <c r="AY210" s="10" t="str">
        <f t="shared" si="171"/>
        <v/>
      </c>
      <c r="BA210" s="12" t="str">
        <f t="shared" ca="1" si="175"/>
        <v/>
      </c>
      <c r="BB210" s="12" t="str">
        <f t="shared" ca="1" si="175"/>
        <v/>
      </c>
      <c r="BC210" s="12" t="str">
        <f t="shared" ca="1" si="175"/>
        <v/>
      </c>
      <c r="BD210" s="12" t="str">
        <f t="shared" ca="1" si="175"/>
        <v/>
      </c>
      <c r="BE210" s="12" t="str">
        <f t="shared" ca="1" si="175"/>
        <v/>
      </c>
      <c r="BF210" s="12" t="str">
        <f t="shared" ca="1" si="172"/>
        <v/>
      </c>
      <c r="BG210" s="12" t="str">
        <f t="shared" ca="1" si="172"/>
        <v/>
      </c>
      <c r="BH210" s="12" t="str">
        <f t="shared" ca="1" si="172"/>
        <v/>
      </c>
      <c r="BI210" s="12" t="str">
        <f t="shared" si="172"/>
        <v/>
      </c>
      <c r="BJ210" s="12" t="str">
        <f t="shared" si="172"/>
        <v/>
      </c>
    </row>
    <row r="211" spans="1:62" ht="23.25" customHeight="1">
      <c r="A211" s="1">
        <f ca="1">IF(COUNTIF($D211:$M211," ")=10,"",IF(VLOOKUP(MAX($A$1:A210),$A$1:C210,3,FALSE)=0,"",MAX($A$1:A210)+1))</f>
        <v>211</v>
      </c>
      <c r="B211" s="13" t="str">
        <f>$B208</f>
        <v>Кожевникова Ю.С.</v>
      </c>
      <c r="C211" s="2" t="str">
        <f ca="1">IF($B211="","",$S$4)</f>
        <v>Ср 17.06.20</v>
      </c>
      <c r="D211" s="14" t="str">
        <f t="shared" ref="D211:K211" ca="1" si="197">IF($B211&gt;"",IF(ISERROR(SEARCH($B211,T$4))," ",MID(T$4,FIND("%курс ",T$4,FIND($B211,T$4))+6,7)&amp;"
("&amp;MID(T$4,FIND("ауд.",T$4,FIND($B211,T$4))+4,FIND("№",T$4,FIND("ауд.",T$4,FIND($B211,T$4)))-(FIND("ауд.",T$4,FIND($B211,T$4))+4))&amp;")"),"")</f>
        <v xml:space="preserve"> </v>
      </c>
      <c r="E211" s="14" t="str">
        <f t="shared" ca="1" si="197"/>
        <v xml:space="preserve"> </v>
      </c>
      <c r="F211" s="14" t="str">
        <f t="shared" ca="1" si="197"/>
        <v xml:space="preserve"> </v>
      </c>
      <c r="G211" s="14" t="str">
        <f t="shared" ca="1" si="197"/>
        <v xml:space="preserve"> </v>
      </c>
      <c r="H211" s="14" t="str">
        <f t="shared" ca="1" si="197"/>
        <v xml:space="preserve"> </v>
      </c>
      <c r="I211" s="14" t="str">
        <f t="shared" ca="1" si="197"/>
        <v>П -9 -2
(П-)</v>
      </c>
      <c r="J211" s="14" t="str">
        <f t="shared" ca="1" si="197"/>
        <v>П -9 -2
(П-)</v>
      </c>
      <c r="K211" s="14" t="str">
        <f t="shared" ca="1" si="197"/>
        <v>П -9 -2
(П-)</v>
      </c>
      <c r="L211" s="14"/>
      <c r="M211" s="14"/>
      <c r="N211" s="25"/>
      <c r="AE211" s="20" t="str">
        <f t="shared" ca="1" si="146"/>
        <v/>
      </c>
      <c r="AF211" s="20" t="str">
        <f t="shared" ca="1" si="146"/>
        <v/>
      </c>
      <c r="AG211" s="20" t="str">
        <f t="shared" ca="1" si="146"/>
        <v/>
      </c>
      <c r="AH211" s="20" t="str">
        <f t="shared" ca="1" si="146"/>
        <v/>
      </c>
      <c r="AI211" s="20" t="str">
        <f t="shared" ca="1" si="146"/>
        <v/>
      </c>
      <c r="AJ211" s="20" t="str">
        <f t="shared" ca="1" si="146"/>
        <v>Ср 17.06.20 15.10 П-)</v>
      </c>
      <c r="AK211" s="20" t="str">
        <f t="shared" ca="1" si="146"/>
        <v>Ср 17.06.20 17.00 П-)</v>
      </c>
      <c r="AL211" s="20" t="str">
        <f t="shared" ca="1" si="146"/>
        <v>Ср 17.06.20 18.40 П-)</v>
      </c>
      <c r="AM211" s="20" t="str">
        <f t="shared" si="187"/>
        <v/>
      </c>
      <c r="AN211" s="20" t="str">
        <f t="shared" si="187"/>
        <v/>
      </c>
      <c r="AO211" s="11" t="str">
        <f t="shared" ca="1" si="183"/>
        <v>Кожевникова</v>
      </c>
      <c r="AP211" s="10" t="str">
        <f t="shared" ca="1" si="174"/>
        <v/>
      </c>
      <c r="AQ211" s="10" t="str">
        <f t="shared" ca="1" si="174"/>
        <v/>
      </c>
      <c r="AR211" s="10" t="str">
        <f t="shared" ca="1" si="174"/>
        <v/>
      </c>
      <c r="AS211" s="10" t="str">
        <f t="shared" ca="1" si="174"/>
        <v/>
      </c>
      <c r="AT211" s="10" t="str">
        <f t="shared" ca="1" si="174"/>
        <v/>
      </c>
      <c r="AU211" s="10" t="str">
        <f t="shared" ca="1" si="171"/>
        <v>Ср 17.06.20 15.10 П-) Кожевникова</v>
      </c>
      <c r="AV211" s="10" t="str">
        <f t="shared" ca="1" si="171"/>
        <v>Ср 17.06.20 17.00 П-) Кожевникова</v>
      </c>
      <c r="AW211" s="10" t="str">
        <f t="shared" ca="1" si="171"/>
        <v>Ср 17.06.20 18.40 П-) Кожевникова</v>
      </c>
      <c r="AX211" s="10" t="str">
        <f t="shared" si="171"/>
        <v/>
      </c>
      <c r="AY211" s="10" t="str">
        <f t="shared" si="171"/>
        <v/>
      </c>
      <c r="BA211" s="12" t="str">
        <f t="shared" ca="1" si="175"/>
        <v/>
      </c>
      <c r="BB211" s="12" t="str">
        <f t="shared" ca="1" si="175"/>
        <v/>
      </c>
      <c r="BC211" s="12" t="str">
        <f t="shared" ca="1" si="175"/>
        <v/>
      </c>
      <c r="BD211" s="12" t="str">
        <f t="shared" ca="1" si="175"/>
        <v/>
      </c>
      <c r="BE211" s="12" t="str">
        <f t="shared" ca="1" si="175"/>
        <v/>
      </c>
      <c r="BF211" s="12">
        <f t="shared" ca="1" si="172"/>
        <v>211</v>
      </c>
      <c r="BG211" s="12">
        <f t="shared" ca="1" si="172"/>
        <v>211</v>
      </c>
      <c r="BH211" s="12">
        <f t="shared" ca="1" si="172"/>
        <v>211</v>
      </c>
      <c r="BI211" s="12" t="str">
        <f t="shared" si="172"/>
        <v/>
      </c>
      <c r="BJ211" s="12" t="str">
        <f t="shared" si="172"/>
        <v/>
      </c>
    </row>
    <row r="212" spans="1:62" ht="23.25" customHeight="1">
      <c r="A212" s="1">
        <f ca="1">IF(COUNTIF($D212:$M212," ")=10,"",IF(VLOOKUP(MAX($A$1:A211),$A$1:C211,3,FALSE)=0,"",MAX($A$1:A211)+1))</f>
        <v>212</v>
      </c>
      <c r="B212" s="13" t="str">
        <f>$B208</f>
        <v>Кожевникова Ю.С.</v>
      </c>
      <c r="C212" s="2" t="str">
        <f ca="1">IF($B212="","",$S$5)</f>
        <v>Чт 18.06.20</v>
      </c>
      <c r="D212" s="23" t="str">
        <f t="shared" ref="D212:K212" ca="1" si="198">IF($B212&gt;"",IF(ISERROR(SEARCH($B212,T$5))," ",MID(T$5,FIND("%курс ",T$5,FIND($B212,T$5))+6,7)&amp;"
("&amp;MID(T$5,FIND("ауд.",T$5,FIND($B212,T$5))+4,FIND("№",T$5,FIND("ауд.",T$5,FIND($B212,T$5)))-(FIND("ауд.",T$5,FIND($B212,T$5))+4))&amp;")"),"")</f>
        <v xml:space="preserve"> </v>
      </c>
      <c r="E212" s="23" t="str">
        <f t="shared" ca="1" si="198"/>
        <v xml:space="preserve"> </v>
      </c>
      <c r="F212" s="23" t="str">
        <f t="shared" ca="1" si="198"/>
        <v xml:space="preserve"> </v>
      </c>
      <c r="G212" s="23" t="str">
        <f t="shared" ca="1" si="198"/>
        <v xml:space="preserve"> </v>
      </c>
      <c r="H212" s="23" t="str">
        <f t="shared" ca="1" si="198"/>
        <v>П -9 -2
(П-)</v>
      </c>
      <c r="I212" s="23" t="str">
        <f t="shared" ca="1" si="198"/>
        <v>П -9 -2
(П-)</v>
      </c>
      <c r="J212" s="23" t="str">
        <f t="shared" ca="1" si="198"/>
        <v xml:space="preserve"> </v>
      </c>
      <c r="K212" s="23" t="str">
        <f t="shared" ca="1" si="198"/>
        <v>П -9 -2
(П-)</v>
      </c>
      <c r="L212" s="23"/>
      <c r="M212" s="23"/>
      <c r="N212" s="25"/>
      <c r="AE212" s="20" t="str">
        <f t="shared" ca="1" si="146"/>
        <v/>
      </c>
      <c r="AF212" s="20" t="str">
        <f t="shared" ca="1" si="146"/>
        <v/>
      </c>
      <c r="AG212" s="20" t="str">
        <f t="shared" ca="1" si="146"/>
        <v/>
      </c>
      <c r="AH212" s="20" t="str">
        <f t="shared" ca="1" si="146"/>
        <v/>
      </c>
      <c r="AI212" s="20" t="str">
        <f t="shared" ca="1" si="146"/>
        <v>Чт 18.06.20 13.30 П-)</v>
      </c>
      <c r="AJ212" s="20" t="str">
        <f t="shared" ca="1" si="146"/>
        <v>Чт 18.06.20 15.10 П-)</v>
      </c>
      <c r="AK212" s="20" t="str">
        <f t="shared" ca="1" si="146"/>
        <v/>
      </c>
      <c r="AL212" s="20" t="str">
        <f t="shared" ca="1" si="146"/>
        <v>Чт 18.06.20 18.40 П-)</v>
      </c>
      <c r="AM212" s="20" t="str">
        <f t="shared" si="187"/>
        <v/>
      </c>
      <c r="AN212" s="20" t="str">
        <f t="shared" si="187"/>
        <v/>
      </c>
      <c r="AO212" s="11" t="str">
        <f t="shared" ca="1" si="183"/>
        <v>Кожевникова</v>
      </c>
      <c r="AP212" s="10" t="str">
        <f t="shared" ca="1" si="174"/>
        <v/>
      </c>
      <c r="AQ212" s="10" t="str">
        <f t="shared" ca="1" si="174"/>
        <v/>
      </c>
      <c r="AR212" s="10" t="str">
        <f t="shared" ca="1" si="174"/>
        <v/>
      </c>
      <c r="AS212" s="10" t="str">
        <f t="shared" ca="1" si="174"/>
        <v/>
      </c>
      <c r="AT212" s="10" t="str">
        <f t="shared" ca="1" si="174"/>
        <v>Чт 18.06.20 13.30 П-) Кожевникова</v>
      </c>
      <c r="AU212" s="10" t="str">
        <f t="shared" ca="1" si="171"/>
        <v>Чт 18.06.20 15.10 П-) Кожевникова</v>
      </c>
      <c r="AV212" s="10" t="str">
        <f t="shared" ca="1" si="171"/>
        <v/>
      </c>
      <c r="AW212" s="10" t="str">
        <f t="shared" ca="1" si="171"/>
        <v>Чт 18.06.20 18.40 П-) Кожевникова</v>
      </c>
      <c r="AX212" s="10" t="str">
        <f t="shared" si="171"/>
        <v/>
      </c>
      <c r="AY212" s="10" t="str">
        <f t="shared" si="171"/>
        <v/>
      </c>
      <c r="BA212" s="12" t="str">
        <f t="shared" ca="1" si="175"/>
        <v/>
      </c>
      <c r="BB212" s="12" t="str">
        <f t="shared" ca="1" si="175"/>
        <v/>
      </c>
      <c r="BC212" s="12" t="str">
        <f t="shared" ca="1" si="175"/>
        <v/>
      </c>
      <c r="BD212" s="12" t="str">
        <f t="shared" ca="1" si="175"/>
        <v/>
      </c>
      <c r="BE212" s="12">
        <f t="shared" ca="1" si="175"/>
        <v>212</v>
      </c>
      <c r="BF212" s="12">
        <f t="shared" ca="1" si="172"/>
        <v>212</v>
      </c>
      <c r="BG212" s="12" t="str">
        <f t="shared" ca="1" si="172"/>
        <v/>
      </c>
      <c r="BH212" s="12">
        <f t="shared" ca="1" si="172"/>
        <v>212</v>
      </c>
      <c r="BI212" s="12" t="str">
        <f t="shared" si="172"/>
        <v/>
      </c>
      <c r="BJ212" s="12" t="str">
        <f t="shared" si="172"/>
        <v/>
      </c>
    </row>
    <row r="213" spans="1:62" ht="23.25" customHeight="1">
      <c r="A213" s="1">
        <f ca="1">IF(COUNTIF($D213:$M213," ")=10,"",IF(VLOOKUP(MAX($A$1:A212),$A$1:C212,3,FALSE)=0,"",MAX($A$1:A212)+1))</f>
        <v>213</v>
      </c>
      <c r="B213" s="13" t="str">
        <f>$B208</f>
        <v>Кожевникова Ю.С.</v>
      </c>
      <c r="C213" s="2" t="str">
        <f ca="1">IF($B213="","",$S$6)</f>
        <v>Пт 19.06.20</v>
      </c>
      <c r="D213" s="23" t="str">
        <f t="shared" ref="D213:K213" ca="1" si="199">IF($B213&gt;"",IF(ISERROR(SEARCH($B213,T$6))," ",MID(T$6,FIND("%курс ",T$6,FIND($B213,T$6))+6,7)&amp;"
("&amp;MID(T$6,FIND("ауд.",T$6,FIND($B213,T$6))+4,FIND("№",T$6,FIND("ауд.",T$6,FIND($B213,T$6)))-(FIND("ауд.",T$6,FIND($B213,T$6))+4))&amp;")"),"")</f>
        <v xml:space="preserve"> </v>
      </c>
      <c r="E213" s="23" t="str">
        <f t="shared" ca="1" si="199"/>
        <v xml:space="preserve"> </v>
      </c>
      <c r="F213" s="23" t="str">
        <f t="shared" ca="1" si="199"/>
        <v xml:space="preserve"> </v>
      </c>
      <c r="G213" s="23" t="str">
        <f t="shared" ca="1" si="199"/>
        <v xml:space="preserve"> </v>
      </c>
      <c r="H213" s="23" t="str">
        <f t="shared" ca="1" si="199"/>
        <v xml:space="preserve"> </v>
      </c>
      <c r="I213" s="23" t="str">
        <f t="shared" ca="1" si="199"/>
        <v xml:space="preserve"> </v>
      </c>
      <c r="J213" s="23" t="str">
        <f t="shared" ca="1" si="199"/>
        <v>П -9 -2
(П-)</v>
      </c>
      <c r="K213" s="23" t="str">
        <f t="shared" ca="1" si="199"/>
        <v xml:space="preserve"> </v>
      </c>
      <c r="L213" s="23"/>
      <c r="M213" s="23"/>
      <c r="N213" s="25"/>
      <c r="AE213" s="20" t="str">
        <f t="shared" ca="1" si="146"/>
        <v/>
      </c>
      <c r="AF213" s="20" t="str">
        <f t="shared" ca="1" si="146"/>
        <v/>
      </c>
      <c r="AG213" s="20" t="str">
        <f t="shared" ca="1" si="146"/>
        <v/>
      </c>
      <c r="AH213" s="20" t="str">
        <f t="shared" ca="1" si="146"/>
        <v/>
      </c>
      <c r="AI213" s="20" t="str">
        <f t="shared" ca="1" si="146"/>
        <v/>
      </c>
      <c r="AJ213" s="20" t="str">
        <f t="shared" ca="1" si="146"/>
        <v/>
      </c>
      <c r="AK213" s="20" t="str">
        <f t="shared" ca="1" si="146"/>
        <v>Пт 19.06.20 17.00 П-)</v>
      </c>
      <c r="AL213" s="20" t="str">
        <f t="shared" ca="1" si="146"/>
        <v/>
      </c>
      <c r="AM213" s="20" t="str">
        <f t="shared" si="187"/>
        <v/>
      </c>
      <c r="AN213" s="20" t="str">
        <f t="shared" si="187"/>
        <v/>
      </c>
      <c r="AO213" s="11" t="str">
        <f t="shared" ca="1" si="183"/>
        <v>Кожевникова</v>
      </c>
      <c r="AP213" s="10" t="str">
        <f t="shared" ca="1" si="174"/>
        <v/>
      </c>
      <c r="AQ213" s="10" t="str">
        <f t="shared" ca="1" si="174"/>
        <v/>
      </c>
      <c r="AR213" s="10" t="str">
        <f t="shared" ca="1" si="174"/>
        <v/>
      </c>
      <c r="AS213" s="10" t="str">
        <f t="shared" ca="1" si="174"/>
        <v/>
      </c>
      <c r="AT213" s="10" t="str">
        <f t="shared" ca="1" si="174"/>
        <v/>
      </c>
      <c r="AU213" s="10" t="str">
        <f t="shared" ca="1" si="171"/>
        <v/>
      </c>
      <c r="AV213" s="10" t="str">
        <f t="shared" ca="1" si="171"/>
        <v>Пт 19.06.20 17.00 П-) Кожевникова</v>
      </c>
      <c r="AW213" s="10" t="str">
        <f t="shared" ca="1" si="171"/>
        <v/>
      </c>
      <c r="AX213" s="10" t="str">
        <f t="shared" si="171"/>
        <v/>
      </c>
      <c r="AY213" s="10" t="str">
        <f t="shared" si="171"/>
        <v/>
      </c>
      <c r="BA213" s="12" t="str">
        <f t="shared" ca="1" si="175"/>
        <v/>
      </c>
      <c r="BB213" s="12" t="str">
        <f t="shared" ca="1" si="175"/>
        <v/>
      </c>
      <c r="BC213" s="12" t="str">
        <f t="shared" ca="1" si="175"/>
        <v/>
      </c>
      <c r="BD213" s="12" t="str">
        <f t="shared" ca="1" si="175"/>
        <v/>
      </c>
      <c r="BE213" s="12" t="str">
        <f t="shared" ca="1" si="175"/>
        <v/>
      </c>
      <c r="BF213" s="12" t="str">
        <f t="shared" ca="1" si="172"/>
        <v/>
      </c>
      <c r="BG213" s="12">
        <f t="shared" ca="1" si="172"/>
        <v>213</v>
      </c>
      <c r="BH213" s="12" t="str">
        <f t="shared" ca="1" si="172"/>
        <v/>
      </c>
      <c r="BI213" s="12" t="str">
        <f t="shared" si="172"/>
        <v/>
      </c>
      <c r="BJ213" s="12" t="str">
        <f t="shared" si="172"/>
        <v/>
      </c>
    </row>
    <row r="214" spans="1:62" ht="23.25" customHeight="1">
      <c r="A214" s="1">
        <f ca="1">IF(COUNTIF($D214:$M214," ")=10,"",IF(VLOOKUP(MAX($A$1:A213),$A$1:C213,3,FALSE)=0,"",MAX($A$1:A213)+1))</f>
        <v>214</v>
      </c>
      <c r="B214" s="13" t="str">
        <f>$B208</f>
        <v>Кожевникова Ю.С.</v>
      </c>
      <c r="C214" s="2" t="str">
        <f ca="1">IF($B214="","",$S$7)</f>
        <v>Сб 20.06.20</v>
      </c>
      <c r="D214" s="23" t="str">
        <f t="shared" ref="D214:K214" ca="1" si="200">IF($B214&gt;"",IF(ISERROR(SEARCH($B214,T$7))," ",MID(T$7,FIND("%курс ",T$7,FIND($B214,T$7))+6,7)&amp;"
("&amp;MID(T$7,FIND("ауд.",T$7,FIND($B214,T$7))+4,FIND("№",T$7,FIND("ауд.",T$7,FIND($B214,T$7)))-(FIND("ауд.",T$7,FIND($B214,T$7))+4))&amp;")"),"")</f>
        <v xml:space="preserve"> </v>
      </c>
      <c r="E214" s="23" t="str">
        <f t="shared" ca="1" si="200"/>
        <v xml:space="preserve"> </v>
      </c>
      <c r="F214" s="23" t="str">
        <f t="shared" ca="1" si="200"/>
        <v xml:space="preserve"> </v>
      </c>
      <c r="G214" s="23" t="str">
        <f t="shared" ca="1" si="200"/>
        <v xml:space="preserve"> </v>
      </c>
      <c r="H214" s="23" t="str">
        <f t="shared" ca="1" si="200"/>
        <v xml:space="preserve"> </v>
      </c>
      <c r="I214" s="23" t="str">
        <f t="shared" ca="1" si="200"/>
        <v xml:space="preserve"> </v>
      </c>
      <c r="J214" s="23" t="str">
        <f t="shared" ca="1" si="200"/>
        <v xml:space="preserve"> </v>
      </c>
      <c r="K214" s="23" t="str">
        <f t="shared" ca="1" si="200"/>
        <v xml:space="preserve"> </v>
      </c>
      <c r="L214" s="23"/>
      <c r="M214" s="23"/>
      <c r="N214" s="25"/>
      <c r="AE214" s="20" t="str">
        <f t="shared" ca="1" si="146"/>
        <v/>
      </c>
      <c r="AF214" s="20" t="str">
        <f t="shared" ca="1" si="146"/>
        <v/>
      </c>
      <c r="AG214" s="20" t="str">
        <f t="shared" ca="1" si="146"/>
        <v/>
      </c>
      <c r="AH214" s="20" t="str">
        <f t="shared" ca="1" si="146"/>
        <v/>
      </c>
      <c r="AI214" s="20" t="str">
        <f t="shared" ca="1" si="146"/>
        <v/>
      </c>
      <c r="AJ214" s="20" t="str">
        <f t="shared" ca="1" si="146"/>
        <v/>
      </c>
      <c r="AK214" s="20" t="str">
        <f t="shared" ca="1" si="146"/>
        <v/>
      </c>
      <c r="AL214" s="20" t="str">
        <f t="shared" ca="1" si="146"/>
        <v/>
      </c>
      <c r="AM214" s="20" t="str">
        <f t="shared" si="187"/>
        <v/>
      </c>
      <c r="AN214" s="20" t="str">
        <f t="shared" si="187"/>
        <v/>
      </c>
      <c r="AO214" s="11" t="str">
        <f t="shared" ca="1" si="183"/>
        <v/>
      </c>
      <c r="AP214" s="10" t="str">
        <f t="shared" ca="1" si="174"/>
        <v/>
      </c>
      <c r="AQ214" s="10" t="str">
        <f t="shared" ca="1" si="174"/>
        <v/>
      </c>
      <c r="AR214" s="10" t="str">
        <f t="shared" ca="1" si="174"/>
        <v/>
      </c>
      <c r="AS214" s="10" t="str">
        <f t="shared" ca="1" si="174"/>
        <v/>
      </c>
      <c r="AT214" s="10" t="str">
        <f t="shared" ca="1" si="174"/>
        <v/>
      </c>
      <c r="AU214" s="10" t="str">
        <f t="shared" ca="1" si="171"/>
        <v/>
      </c>
      <c r="AV214" s="10" t="str">
        <f t="shared" ca="1" si="171"/>
        <v/>
      </c>
      <c r="AW214" s="10" t="str">
        <f t="shared" ca="1" si="171"/>
        <v/>
      </c>
      <c r="AX214" s="10" t="str">
        <f t="shared" si="171"/>
        <v/>
      </c>
      <c r="AY214" s="10" t="str">
        <f t="shared" si="171"/>
        <v/>
      </c>
      <c r="BA214" s="12" t="str">
        <f t="shared" ca="1" si="175"/>
        <v/>
      </c>
      <c r="BB214" s="12" t="str">
        <f t="shared" ca="1" si="175"/>
        <v/>
      </c>
      <c r="BC214" s="12" t="str">
        <f t="shared" ca="1" si="175"/>
        <v/>
      </c>
      <c r="BD214" s="12" t="str">
        <f t="shared" ca="1" si="175"/>
        <v/>
      </c>
      <c r="BE214" s="12" t="str">
        <f t="shared" ca="1" si="175"/>
        <v/>
      </c>
      <c r="BF214" s="12" t="str">
        <f t="shared" ca="1" si="172"/>
        <v/>
      </c>
      <c r="BG214" s="12" t="str">
        <f t="shared" ca="1" si="172"/>
        <v/>
      </c>
      <c r="BH214" s="12" t="str">
        <f t="shared" ca="1" si="172"/>
        <v/>
      </c>
      <c r="BI214" s="12" t="str">
        <f t="shared" si="172"/>
        <v/>
      </c>
      <c r="BJ214" s="12" t="str">
        <f t="shared" si="172"/>
        <v/>
      </c>
    </row>
    <row r="215" spans="1:62" ht="23.25" customHeight="1">
      <c r="A215" s="1">
        <f ca="1">IF(COUNTIF($D215:$M215," ")=10,"",IF(VLOOKUP(MAX($A$1:A214),$A$1:C214,3,FALSE)=0,"",MAX($A$1:A214)+1))</f>
        <v>215</v>
      </c>
      <c r="B215" s="13" t="str">
        <f>$B208</f>
        <v>Кожевникова Ю.С.</v>
      </c>
      <c r="C215" s="2" t="str">
        <f ca="1">IF($B215="","",$S$8)</f>
        <v>Вс 21.06.20</v>
      </c>
      <c r="D215" s="23" t="str">
        <f t="shared" ref="D215:K215" ca="1" si="201">IF($B215&gt;"",IF(ISERROR(SEARCH($B215,T$8))," ",MID(T$8,FIND("%курс ",T$8,FIND($B215,T$8))+6,7)&amp;"
("&amp;MID(T$8,FIND("ауд.",T$8,FIND($B215,T$8))+4,FIND("№",T$8,FIND("ауд.",T$8,FIND($B215,T$8)))-(FIND("ауд.",T$8,FIND($B215,T$8))+4))&amp;")"),"")</f>
        <v xml:space="preserve"> </v>
      </c>
      <c r="E215" s="23" t="str">
        <f t="shared" ca="1" si="201"/>
        <v xml:space="preserve"> </v>
      </c>
      <c r="F215" s="23" t="str">
        <f t="shared" ca="1" si="201"/>
        <v xml:space="preserve"> </v>
      </c>
      <c r="G215" s="23" t="str">
        <f t="shared" ca="1" si="201"/>
        <v xml:space="preserve"> </v>
      </c>
      <c r="H215" s="23" t="str">
        <f t="shared" ca="1" si="201"/>
        <v xml:space="preserve"> </v>
      </c>
      <c r="I215" s="23" t="str">
        <f t="shared" ca="1" si="201"/>
        <v xml:space="preserve"> </v>
      </c>
      <c r="J215" s="23" t="str">
        <f t="shared" ca="1" si="201"/>
        <v xml:space="preserve"> </v>
      </c>
      <c r="K215" s="23" t="str">
        <f t="shared" ca="1" si="201"/>
        <v xml:space="preserve"> </v>
      </c>
      <c r="L215" s="23"/>
      <c r="M215" s="23"/>
      <c r="N215" s="25"/>
      <c r="AE215" s="20" t="str">
        <f t="shared" ca="1" si="146"/>
        <v/>
      </c>
      <c r="AF215" s="20" t="str">
        <f t="shared" ca="1" si="146"/>
        <v/>
      </c>
      <c r="AG215" s="20" t="str">
        <f t="shared" ca="1" si="146"/>
        <v/>
      </c>
      <c r="AH215" s="20" t="str">
        <f t="shared" ca="1" si="146"/>
        <v/>
      </c>
      <c r="AI215" s="20" t="str">
        <f t="shared" ca="1" si="146"/>
        <v/>
      </c>
      <c r="AJ215" s="20" t="str">
        <f t="shared" ca="1" si="146"/>
        <v/>
      </c>
      <c r="AK215" s="20" t="str">
        <f t="shared" ca="1" si="146"/>
        <v/>
      </c>
      <c r="AL215" s="20" t="str">
        <f t="shared" ca="1" si="146"/>
        <v/>
      </c>
      <c r="AM215" s="20" t="str">
        <f t="shared" si="187"/>
        <v/>
      </c>
      <c r="AN215" s="20" t="str">
        <f t="shared" si="187"/>
        <v/>
      </c>
      <c r="AO215" s="11" t="str">
        <f t="shared" ca="1" si="183"/>
        <v/>
      </c>
      <c r="AP215" s="10" t="str">
        <f t="shared" ca="1" si="174"/>
        <v/>
      </c>
      <c r="AQ215" s="10" t="str">
        <f t="shared" ca="1" si="174"/>
        <v/>
      </c>
      <c r="AR215" s="10" t="str">
        <f t="shared" ca="1" si="174"/>
        <v/>
      </c>
      <c r="AS215" s="10" t="str">
        <f t="shared" ca="1" si="174"/>
        <v/>
      </c>
      <c r="AT215" s="10" t="str">
        <f t="shared" ca="1" si="174"/>
        <v/>
      </c>
      <c r="AU215" s="10" t="str">
        <f t="shared" ca="1" si="171"/>
        <v/>
      </c>
      <c r="AV215" s="10" t="str">
        <f t="shared" ca="1" si="171"/>
        <v/>
      </c>
      <c r="AW215" s="10" t="str">
        <f t="shared" ca="1" si="171"/>
        <v/>
      </c>
      <c r="AX215" s="10" t="str">
        <f t="shared" si="171"/>
        <v/>
      </c>
      <c r="AY215" s="10" t="str">
        <f t="shared" si="171"/>
        <v/>
      </c>
      <c r="BA215" s="12" t="str">
        <f t="shared" ca="1" si="175"/>
        <v/>
      </c>
      <c r="BB215" s="12" t="str">
        <f t="shared" ca="1" si="175"/>
        <v/>
      </c>
      <c r="BC215" s="12" t="str">
        <f t="shared" ca="1" si="175"/>
        <v/>
      </c>
      <c r="BD215" s="12" t="str">
        <f t="shared" ca="1" si="175"/>
        <v/>
      </c>
      <c r="BE215" s="12" t="str">
        <f t="shared" ca="1" si="175"/>
        <v/>
      </c>
      <c r="BF215" s="12" t="str">
        <f t="shared" ca="1" si="172"/>
        <v/>
      </c>
      <c r="BG215" s="12" t="str">
        <f t="shared" ca="1" si="172"/>
        <v/>
      </c>
      <c r="BH215" s="12" t="str">
        <f t="shared" ca="1" si="172"/>
        <v/>
      </c>
      <c r="BI215" s="12" t="str">
        <f t="shared" si="172"/>
        <v/>
      </c>
      <c r="BJ215" s="12" t="str">
        <f t="shared" si="172"/>
        <v/>
      </c>
    </row>
    <row r="216" spans="1:62" ht="23.25" customHeight="1">
      <c r="A216" s="1">
        <f ca="1">IF(COUNTIF($D216:$M216," ")=10,"",IF(VLOOKUP(MAX($A$1:A215),$A$1:C215,3,FALSE)=0,"",MAX($A$1:A215)+1))</f>
        <v>216</v>
      </c>
      <c r="C216" s="2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5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11" t="str">
        <f t="shared" si="183"/>
        <v/>
      </c>
      <c r="AP216" s="10" t="str">
        <f t="shared" si="174"/>
        <v/>
      </c>
      <c r="AQ216" s="10" t="str">
        <f t="shared" si="174"/>
        <v/>
      </c>
      <c r="AR216" s="10" t="str">
        <f t="shared" si="174"/>
        <v/>
      </c>
      <c r="AS216" s="10" t="str">
        <f t="shared" si="174"/>
        <v/>
      </c>
      <c r="AT216" s="10" t="str">
        <f t="shared" si="174"/>
        <v/>
      </c>
      <c r="AU216" s="10" t="str">
        <f t="shared" si="171"/>
        <v/>
      </c>
      <c r="AV216" s="10" t="str">
        <f t="shared" si="171"/>
        <v/>
      </c>
      <c r="AW216" s="10" t="str">
        <f t="shared" si="171"/>
        <v/>
      </c>
      <c r="AX216" s="10" t="str">
        <f t="shared" si="171"/>
        <v/>
      </c>
      <c r="AY216" s="10" t="str">
        <f t="shared" si="171"/>
        <v/>
      </c>
      <c r="BA216" s="12" t="str">
        <f t="shared" si="175"/>
        <v/>
      </c>
      <c r="BB216" s="12" t="str">
        <f t="shared" si="175"/>
        <v/>
      </c>
      <c r="BC216" s="12" t="str">
        <f t="shared" si="175"/>
        <v/>
      </c>
      <c r="BD216" s="12" t="str">
        <f t="shared" si="175"/>
        <v/>
      </c>
      <c r="BE216" s="12" t="str">
        <f t="shared" si="175"/>
        <v/>
      </c>
      <c r="BF216" s="12" t="str">
        <f t="shared" si="172"/>
        <v/>
      </c>
      <c r="BG216" s="12" t="str">
        <f t="shared" si="172"/>
        <v/>
      </c>
      <c r="BH216" s="12" t="str">
        <f t="shared" si="172"/>
        <v/>
      </c>
      <c r="BI216" s="12" t="str">
        <f t="shared" si="172"/>
        <v/>
      </c>
      <c r="BJ216" s="12" t="str">
        <f t="shared" si="172"/>
        <v/>
      </c>
    </row>
    <row r="217" spans="1:62" ht="23.25" customHeight="1">
      <c r="A217" s="1">
        <f ca="1">IF(COUNTIF($D218:$M224," ")=70,"",MAX($A$1:A216)+1)</f>
        <v>217</v>
      </c>
      <c r="B217" s="2" t="str">
        <f>IF($C217="","",$C217)</f>
        <v>Куроедов М.В.</v>
      </c>
      <c r="C217" s="3" t="str">
        <f>IF(ISERROR(VLOOKUP((ROW()-1)/9+1,'[1]Преподавательский состав'!$A$2:$B$180,2,FALSE)),"",VLOOKUP((ROW()-1)/9+1,'[1]Преподавательский состав'!$A$2:$B$180,2,FALSE))</f>
        <v>Куроедов М.В.</v>
      </c>
      <c r="D217" s="3" t="str">
        <f>IF($C217="","",T(" 8.00"))</f>
        <v xml:space="preserve"> 8.00</v>
      </c>
      <c r="E217" s="3" t="str">
        <f>IF($C217="","",T(" 9.40"))</f>
        <v xml:space="preserve"> 9.40</v>
      </c>
      <c r="F217" s="3" t="str">
        <f>IF($C217="","",T("11.50"))</f>
        <v>11.50</v>
      </c>
      <c r="G217" s="4" t="str">
        <f>IF($C217="","",T(""))</f>
        <v/>
      </c>
      <c r="H217" s="4" t="str">
        <f>IF($C217="","",T("13.30"))</f>
        <v>13.30</v>
      </c>
      <c r="I217" s="4" t="str">
        <f>IF($C217="","",T("15.10"))</f>
        <v>15.10</v>
      </c>
      <c r="J217" s="3" t="str">
        <f>IF($C217="","",T("17.00"))</f>
        <v>17.00</v>
      </c>
      <c r="K217" s="3" t="str">
        <f>IF($C217="","",T("18.40"))</f>
        <v>18.40</v>
      </c>
      <c r="L217" s="3"/>
      <c r="M217" s="3"/>
      <c r="N217" s="25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11" t="str">
        <f t="shared" si="183"/>
        <v/>
      </c>
      <c r="AP217" s="10" t="str">
        <f t="shared" si="174"/>
        <v/>
      </c>
      <c r="AQ217" s="10" t="str">
        <f t="shared" si="174"/>
        <v/>
      </c>
      <c r="AR217" s="10" t="str">
        <f t="shared" si="174"/>
        <v/>
      </c>
      <c r="AS217" s="10" t="str">
        <f t="shared" si="174"/>
        <v/>
      </c>
      <c r="AT217" s="10" t="str">
        <f t="shared" si="174"/>
        <v/>
      </c>
      <c r="AU217" s="10" t="str">
        <f t="shared" si="171"/>
        <v/>
      </c>
      <c r="AV217" s="10" t="str">
        <f t="shared" si="171"/>
        <v/>
      </c>
      <c r="AW217" s="10" t="str">
        <f t="shared" si="171"/>
        <v/>
      </c>
      <c r="AX217" s="10" t="str">
        <f t="shared" si="171"/>
        <v/>
      </c>
      <c r="AY217" s="10" t="str">
        <f t="shared" si="171"/>
        <v/>
      </c>
      <c r="BA217" s="12" t="str">
        <f t="shared" si="175"/>
        <v/>
      </c>
      <c r="BB217" s="12" t="str">
        <f t="shared" si="175"/>
        <v/>
      </c>
      <c r="BC217" s="12" t="str">
        <f t="shared" si="175"/>
        <v/>
      </c>
      <c r="BD217" s="12" t="str">
        <f t="shared" si="175"/>
        <v/>
      </c>
      <c r="BE217" s="12" t="str">
        <f t="shared" si="175"/>
        <v/>
      </c>
      <c r="BF217" s="12" t="str">
        <f t="shared" si="172"/>
        <v/>
      </c>
      <c r="BG217" s="12" t="str">
        <f t="shared" si="172"/>
        <v/>
      </c>
      <c r="BH217" s="12" t="str">
        <f t="shared" si="172"/>
        <v/>
      </c>
      <c r="BI217" s="12" t="str">
        <f t="shared" si="172"/>
        <v/>
      </c>
      <c r="BJ217" s="12" t="str">
        <f t="shared" si="172"/>
        <v/>
      </c>
    </row>
    <row r="218" spans="1:62" ht="23.25" customHeight="1">
      <c r="A218" s="1">
        <f ca="1">IF(COUNTIF($D218:$M218," ")=10,"",IF(VLOOKUP(MAX($A$1:A217),$A$1:C217,3,FALSE)=0,"",MAX($A$1:A217)+1))</f>
        <v>218</v>
      </c>
      <c r="B218" s="13" t="str">
        <f>$B217</f>
        <v>Куроедов М.В.</v>
      </c>
      <c r="C218" s="2" t="str">
        <f ca="1">IF($B218="","",$S$2)</f>
        <v>Пн 15.06.20</v>
      </c>
      <c r="D218" s="14" t="str">
        <f t="shared" ref="D218:K218" ca="1" si="202">IF($B218&gt;"",IF(ISERROR(SEARCH($B218,T$2))," ",MID(T$2,FIND("%курс ",T$2,FIND($B218,T$2))+6,7)&amp;"
("&amp;MID(T$2,FIND("ауд.",T$2,FIND($B218,T$2))+4,FIND("№",T$2,FIND("ауд.",T$2,FIND($B218,T$2)))-(FIND("ауд.",T$2,FIND($B218,T$2))+4))&amp;")"),"")</f>
        <v>СА -9-1
(П-)</v>
      </c>
      <c r="E218" s="14" t="str">
        <f t="shared" ca="1" si="202"/>
        <v>СА -9-1
(П-)</v>
      </c>
      <c r="F218" s="14" t="str">
        <f t="shared" ca="1" si="202"/>
        <v>СА -9-1
(П-)</v>
      </c>
      <c r="G218" s="14" t="str">
        <f t="shared" ca="1" si="202"/>
        <v xml:space="preserve"> </v>
      </c>
      <c r="H218" s="14" t="str">
        <f t="shared" ca="1" si="202"/>
        <v xml:space="preserve"> </v>
      </c>
      <c r="I218" s="14" t="str">
        <f t="shared" ca="1" si="202"/>
        <v xml:space="preserve"> </v>
      </c>
      <c r="J218" s="14" t="str">
        <f t="shared" ca="1" si="202"/>
        <v xml:space="preserve"> </v>
      </c>
      <c r="K218" s="14" t="str">
        <f t="shared" ca="1" si="202"/>
        <v xml:space="preserve"> </v>
      </c>
      <c r="L218" s="14"/>
      <c r="M218" s="14"/>
      <c r="N218" s="17"/>
      <c r="AE218" s="20" t="str">
        <f t="shared" ref="AE218:AL281" ca="1" si="203">IF(D218=" ","",IF(D218="","",CONCATENATE($C218," ",D$1," ",MID(D218,10,5))))</f>
        <v>Пн 15.06.20  8.00 П-)</v>
      </c>
      <c r="AF218" s="20" t="str">
        <f t="shared" ca="1" si="203"/>
        <v>Пн 15.06.20  9.40 П-)</v>
      </c>
      <c r="AG218" s="20" t="str">
        <f t="shared" ca="1" si="203"/>
        <v>Пн 15.06.20 11.50 П-)</v>
      </c>
      <c r="AH218" s="20" t="str">
        <f t="shared" ca="1" si="203"/>
        <v/>
      </c>
      <c r="AI218" s="20" t="str">
        <f t="shared" ca="1" si="203"/>
        <v/>
      </c>
      <c r="AJ218" s="20" t="str">
        <f t="shared" ca="1" si="203"/>
        <v/>
      </c>
      <c r="AK218" s="20" t="str">
        <f t="shared" ca="1" si="203"/>
        <v/>
      </c>
      <c r="AL218" s="20" t="str">
        <f t="shared" ca="1" si="203"/>
        <v/>
      </c>
      <c r="AM218" s="20" t="str">
        <f t="shared" si="187"/>
        <v/>
      </c>
      <c r="AN218" s="20" t="str">
        <f t="shared" si="187"/>
        <v/>
      </c>
      <c r="AO218" s="11" t="str">
        <f t="shared" ca="1" si="183"/>
        <v>Куроедов</v>
      </c>
      <c r="AP218" s="10" t="str">
        <f t="shared" ca="1" si="174"/>
        <v>Пн 15.06.20  8.00 П-) Куроедов</v>
      </c>
      <c r="AQ218" s="10" t="str">
        <f t="shared" ca="1" si="174"/>
        <v>Пн 15.06.20  9.40 П-) Куроедов</v>
      </c>
      <c r="AR218" s="10" t="str">
        <f t="shared" ca="1" si="174"/>
        <v>Пн 15.06.20 11.50 П-) Куроедов</v>
      </c>
      <c r="AS218" s="10" t="str">
        <f t="shared" ca="1" si="174"/>
        <v/>
      </c>
      <c r="AT218" s="10" t="str">
        <f t="shared" ca="1" si="174"/>
        <v/>
      </c>
      <c r="AU218" s="10" t="str">
        <f t="shared" ca="1" si="171"/>
        <v/>
      </c>
      <c r="AV218" s="10" t="str">
        <f t="shared" ca="1" si="171"/>
        <v/>
      </c>
      <c r="AW218" s="10" t="str">
        <f t="shared" ca="1" si="171"/>
        <v/>
      </c>
      <c r="AX218" s="10" t="str">
        <f t="shared" si="171"/>
        <v/>
      </c>
      <c r="AY218" s="10" t="str">
        <f t="shared" si="171"/>
        <v/>
      </c>
      <c r="BA218" s="12">
        <f t="shared" ca="1" si="175"/>
        <v>218</v>
      </c>
      <c r="BB218" s="12">
        <f t="shared" ca="1" si="175"/>
        <v>218</v>
      </c>
      <c r="BC218" s="12">
        <f t="shared" ca="1" si="175"/>
        <v>218</v>
      </c>
      <c r="BD218" s="12" t="str">
        <f t="shared" ca="1" si="175"/>
        <v/>
      </c>
      <c r="BE218" s="12" t="str">
        <f t="shared" ca="1" si="175"/>
        <v/>
      </c>
      <c r="BF218" s="12" t="str">
        <f t="shared" ca="1" si="172"/>
        <v/>
      </c>
      <c r="BG218" s="12" t="str">
        <f t="shared" ca="1" si="172"/>
        <v/>
      </c>
      <c r="BH218" s="12" t="str">
        <f t="shared" ca="1" si="172"/>
        <v/>
      </c>
      <c r="BI218" s="12" t="str">
        <f t="shared" si="172"/>
        <v/>
      </c>
      <c r="BJ218" s="12" t="str">
        <f t="shared" si="172"/>
        <v/>
      </c>
    </row>
    <row r="219" spans="1:62" ht="23.25" customHeight="1">
      <c r="A219" s="1">
        <f ca="1">IF(COUNTIF($D219:$M219," ")=10,"",IF(VLOOKUP(MAX($A$1:A218),$A$1:C218,3,FALSE)=0,"",MAX($A$1:A218)+1))</f>
        <v>219</v>
      </c>
      <c r="B219" s="13" t="str">
        <f>$B217</f>
        <v>Куроедов М.В.</v>
      </c>
      <c r="C219" s="2" t="str">
        <f ca="1">IF($B219="","",$S$3)</f>
        <v>Вт 16.06.20</v>
      </c>
      <c r="D219" s="14" t="str">
        <f t="shared" ref="D219:K219" ca="1" si="204">IF($B219&gt;"",IF(ISERROR(SEARCH($B219,T$3))," ",MID(T$3,FIND("%курс ",T$3,FIND($B219,T$3))+6,7)&amp;"
("&amp;MID(T$3,FIND("ауд.",T$3,FIND($B219,T$3))+4,FIND("№",T$3,FIND("ауд.",T$3,FIND($B219,T$3)))-(FIND("ауд.",T$3,FIND($B219,T$3))+4))&amp;")"),"")</f>
        <v>П -11-1
(П-)</v>
      </c>
      <c r="E219" s="14" t="str">
        <f t="shared" ca="1" si="204"/>
        <v>СА -9-1
(П-)</v>
      </c>
      <c r="F219" s="14" t="str">
        <f t="shared" ca="1" si="204"/>
        <v xml:space="preserve"> </v>
      </c>
      <c r="G219" s="14" t="str">
        <f t="shared" ca="1" si="204"/>
        <v xml:space="preserve"> </v>
      </c>
      <c r="H219" s="14" t="str">
        <f t="shared" ca="1" si="204"/>
        <v xml:space="preserve"> </v>
      </c>
      <c r="I219" s="14" t="str">
        <f t="shared" ca="1" si="204"/>
        <v xml:space="preserve"> </v>
      </c>
      <c r="J219" s="14" t="str">
        <f t="shared" ca="1" si="204"/>
        <v xml:space="preserve"> </v>
      </c>
      <c r="K219" s="14" t="str">
        <f t="shared" ca="1" si="204"/>
        <v xml:space="preserve"> </v>
      </c>
      <c r="L219" s="14"/>
      <c r="M219" s="14"/>
      <c r="N219" s="25"/>
      <c r="AE219" s="20" t="str">
        <f t="shared" ca="1" si="203"/>
        <v>Вт 16.06.20  8.00 П-)</v>
      </c>
      <c r="AF219" s="20" t="str">
        <f t="shared" ca="1" si="203"/>
        <v>Вт 16.06.20  9.40 П-)</v>
      </c>
      <c r="AG219" s="20" t="str">
        <f t="shared" ca="1" si="203"/>
        <v/>
      </c>
      <c r="AH219" s="20" t="str">
        <f t="shared" ca="1" si="203"/>
        <v/>
      </c>
      <c r="AI219" s="20" t="str">
        <f t="shared" ca="1" si="203"/>
        <v/>
      </c>
      <c r="AJ219" s="20" t="str">
        <f t="shared" ca="1" si="203"/>
        <v/>
      </c>
      <c r="AK219" s="20" t="str">
        <f t="shared" ca="1" si="203"/>
        <v/>
      </c>
      <c r="AL219" s="20" t="str">
        <f t="shared" ca="1" si="203"/>
        <v/>
      </c>
      <c r="AM219" s="20" t="str">
        <f t="shared" si="187"/>
        <v/>
      </c>
      <c r="AN219" s="20" t="str">
        <f t="shared" si="187"/>
        <v/>
      </c>
      <c r="AO219" s="11" t="str">
        <f t="shared" ca="1" si="183"/>
        <v>Куроедов</v>
      </c>
      <c r="AP219" s="10" t="str">
        <f t="shared" ca="1" si="174"/>
        <v>Вт 16.06.20  8.00 П-) Куроедов</v>
      </c>
      <c r="AQ219" s="10" t="str">
        <f t="shared" ca="1" si="174"/>
        <v>Вт 16.06.20  9.40 П-) Куроедов</v>
      </c>
      <c r="AR219" s="10" t="str">
        <f t="shared" ca="1" si="174"/>
        <v/>
      </c>
      <c r="AS219" s="10" t="str">
        <f t="shared" ca="1" si="174"/>
        <v/>
      </c>
      <c r="AT219" s="10" t="str">
        <f t="shared" ca="1" si="174"/>
        <v/>
      </c>
      <c r="AU219" s="10" t="str">
        <f t="shared" ca="1" si="171"/>
        <v/>
      </c>
      <c r="AV219" s="10" t="str">
        <f t="shared" ca="1" si="171"/>
        <v/>
      </c>
      <c r="AW219" s="10" t="str">
        <f t="shared" ca="1" si="171"/>
        <v/>
      </c>
      <c r="AX219" s="10" t="str">
        <f t="shared" si="171"/>
        <v/>
      </c>
      <c r="AY219" s="10" t="str">
        <f t="shared" si="171"/>
        <v/>
      </c>
      <c r="BA219" s="12">
        <f t="shared" ca="1" si="175"/>
        <v>219</v>
      </c>
      <c r="BB219" s="12">
        <f t="shared" ca="1" si="175"/>
        <v>219</v>
      </c>
      <c r="BC219" s="12" t="str">
        <f t="shared" ca="1" si="175"/>
        <v/>
      </c>
      <c r="BD219" s="12" t="str">
        <f t="shared" ca="1" si="175"/>
        <v/>
      </c>
      <c r="BE219" s="12" t="str">
        <f t="shared" ca="1" si="175"/>
        <v/>
      </c>
      <c r="BF219" s="12" t="str">
        <f t="shared" ca="1" si="172"/>
        <v/>
      </c>
      <c r="BG219" s="12" t="str">
        <f t="shared" ca="1" si="172"/>
        <v/>
      </c>
      <c r="BH219" s="12" t="str">
        <f t="shared" ca="1" si="172"/>
        <v/>
      </c>
      <c r="BI219" s="12" t="str">
        <f t="shared" si="172"/>
        <v/>
      </c>
      <c r="BJ219" s="12" t="str">
        <f t="shared" si="172"/>
        <v/>
      </c>
    </row>
    <row r="220" spans="1:62" ht="23.25" customHeight="1">
      <c r="A220" s="1">
        <f ca="1">IF(COUNTIF($D220:$M220," ")=10,"",IF(VLOOKUP(MAX($A$1:A219),$A$1:C219,3,FALSE)=0,"",MAX($A$1:A219)+1))</f>
        <v>220</v>
      </c>
      <c r="B220" s="13" t="str">
        <f>$B217</f>
        <v>Куроедов М.В.</v>
      </c>
      <c r="C220" s="2" t="str">
        <f ca="1">IF($B220="","",$S$4)</f>
        <v>Ср 17.06.20</v>
      </c>
      <c r="D220" s="14" t="str">
        <f t="shared" ref="D220:K220" ca="1" si="205">IF($B220&gt;"",IF(ISERROR(SEARCH($B220,T$4))," ",MID(T$4,FIND("%курс ",T$4,FIND($B220,T$4))+6,7)&amp;"
("&amp;MID(T$4,FIND("ауд.",T$4,FIND($B220,T$4))+4,FIND("№",T$4,FIND("ауд.",T$4,FIND($B220,T$4)))-(FIND("ауд.",T$4,FIND($B220,T$4))+4))&amp;")"),"")</f>
        <v xml:space="preserve"> </v>
      </c>
      <c r="E220" s="14" t="str">
        <f t="shared" ca="1" si="205"/>
        <v xml:space="preserve"> </v>
      </c>
      <c r="F220" s="14" t="str">
        <f t="shared" ca="1" si="205"/>
        <v>С -9 -1
(П-)</v>
      </c>
      <c r="G220" s="14" t="str">
        <f t="shared" ca="1" si="205"/>
        <v xml:space="preserve"> </v>
      </c>
      <c r="H220" s="14" t="str">
        <f t="shared" ca="1" si="205"/>
        <v xml:space="preserve"> </v>
      </c>
      <c r="I220" s="14" t="str">
        <f t="shared" ca="1" si="205"/>
        <v xml:space="preserve"> </v>
      </c>
      <c r="J220" s="14" t="str">
        <f t="shared" ca="1" si="205"/>
        <v xml:space="preserve"> </v>
      </c>
      <c r="K220" s="14" t="str">
        <f t="shared" ca="1" si="205"/>
        <v xml:space="preserve"> </v>
      </c>
      <c r="L220" s="14"/>
      <c r="M220" s="14"/>
      <c r="N220" s="25"/>
      <c r="AE220" s="20" t="str">
        <f t="shared" ca="1" si="203"/>
        <v/>
      </c>
      <c r="AF220" s="20" t="str">
        <f t="shared" ca="1" si="203"/>
        <v/>
      </c>
      <c r="AG220" s="20" t="str">
        <f t="shared" ca="1" si="203"/>
        <v>Ср 17.06.20 11.50 П-)</v>
      </c>
      <c r="AH220" s="20" t="str">
        <f t="shared" ca="1" si="203"/>
        <v/>
      </c>
      <c r="AI220" s="20" t="str">
        <f t="shared" ca="1" si="203"/>
        <v/>
      </c>
      <c r="AJ220" s="20" t="str">
        <f t="shared" ca="1" si="203"/>
        <v/>
      </c>
      <c r="AK220" s="20" t="str">
        <f t="shared" ca="1" si="203"/>
        <v/>
      </c>
      <c r="AL220" s="20" t="str">
        <f t="shared" ca="1" si="203"/>
        <v/>
      </c>
      <c r="AM220" s="20" t="str">
        <f t="shared" si="187"/>
        <v/>
      </c>
      <c r="AN220" s="20" t="str">
        <f t="shared" si="187"/>
        <v/>
      </c>
      <c r="AO220" s="11" t="str">
        <f t="shared" ca="1" si="183"/>
        <v>Куроедов</v>
      </c>
      <c r="AP220" s="10" t="str">
        <f t="shared" ca="1" si="174"/>
        <v/>
      </c>
      <c r="AQ220" s="10" t="str">
        <f t="shared" ca="1" si="174"/>
        <v/>
      </c>
      <c r="AR220" s="10" t="str">
        <f t="shared" ca="1" si="174"/>
        <v>Ср 17.06.20 11.50 П-) Куроедов</v>
      </c>
      <c r="AS220" s="10" t="str">
        <f t="shared" ca="1" si="174"/>
        <v/>
      </c>
      <c r="AT220" s="10" t="str">
        <f t="shared" ca="1" si="174"/>
        <v/>
      </c>
      <c r="AU220" s="10" t="str">
        <f t="shared" ca="1" si="171"/>
        <v/>
      </c>
      <c r="AV220" s="10" t="str">
        <f t="shared" ca="1" si="171"/>
        <v/>
      </c>
      <c r="AW220" s="10" t="str">
        <f t="shared" ca="1" si="171"/>
        <v/>
      </c>
      <c r="AX220" s="10" t="str">
        <f t="shared" si="171"/>
        <v/>
      </c>
      <c r="AY220" s="10" t="str">
        <f t="shared" si="171"/>
        <v/>
      </c>
      <c r="BA220" s="12" t="str">
        <f t="shared" ca="1" si="175"/>
        <v/>
      </c>
      <c r="BB220" s="12" t="str">
        <f t="shared" ca="1" si="175"/>
        <v/>
      </c>
      <c r="BC220" s="12">
        <f t="shared" ca="1" si="175"/>
        <v>220</v>
      </c>
      <c r="BD220" s="12" t="str">
        <f t="shared" ca="1" si="175"/>
        <v/>
      </c>
      <c r="BE220" s="12" t="str">
        <f t="shared" ca="1" si="175"/>
        <v/>
      </c>
      <c r="BF220" s="12" t="str">
        <f t="shared" ca="1" si="172"/>
        <v/>
      </c>
      <c r="BG220" s="12" t="str">
        <f t="shared" ca="1" si="172"/>
        <v/>
      </c>
      <c r="BH220" s="12" t="str">
        <f t="shared" ca="1" si="172"/>
        <v/>
      </c>
      <c r="BI220" s="12" t="str">
        <f t="shared" si="172"/>
        <v/>
      </c>
      <c r="BJ220" s="12" t="str">
        <f t="shared" si="172"/>
        <v/>
      </c>
    </row>
    <row r="221" spans="1:62" ht="23.25" customHeight="1">
      <c r="A221" s="1">
        <f ca="1">IF(COUNTIF($D221:$M221," ")=10,"",IF(VLOOKUP(MAX($A$1:A220),$A$1:C220,3,FALSE)=0,"",MAX($A$1:A220)+1))</f>
        <v>221</v>
      </c>
      <c r="B221" s="13" t="str">
        <f>$B217</f>
        <v>Куроедов М.В.</v>
      </c>
      <c r="C221" s="2" t="str">
        <f ca="1">IF($B221="","",$S$5)</f>
        <v>Чт 18.06.20</v>
      </c>
      <c r="D221" s="23" t="str">
        <f t="shared" ref="D221:K221" ca="1" si="206">IF($B221&gt;"",IF(ISERROR(SEARCH($B221,T$5))," ",MID(T$5,FIND("%курс ",T$5,FIND($B221,T$5))+6,7)&amp;"
("&amp;MID(T$5,FIND("ауд.",T$5,FIND($B221,T$5))+4,FIND("№",T$5,FIND("ауд.",T$5,FIND($B221,T$5)))-(FIND("ауд.",T$5,FIND($B221,T$5))+4))&amp;")"),"")</f>
        <v>СА -9-1
(П-)</v>
      </c>
      <c r="E221" s="23" t="str">
        <f t="shared" ca="1" si="206"/>
        <v>С -9 -1
(П-)</v>
      </c>
      <c r="F221" s="23" t="str">
        <f t="shared" ca="1" si="206"/>
        <v>СА -9-1
(П-)</v>
      </c>
      <c r="G221" s="23" t="str">
        <f t="shared" ca="1" si="206"/>
        <v xml:space="preserve"> </v>
      </c>
      <c r="H221" s="23" t="str">
        <f t="shared" ca="1" si="206"/>
        <v xml:space="preserve"> </v>
      </c>
      <c r="I221" s="23" t="str">
        <f t="shared" ca="1" si="206"/>
        <v xml:space="preserve"> </v>
      </c>
      <c r="J221" s="23" t="str">
        <f t="shared" ca="1" si="206"/>
        <v xml:space="preserve"> </v>
      </c>
      <c r="K221" s="23" t="str">
        <f t="shared" ca="1" si="206"/>
        <v xml:space="preserve"> </v>
      </c>
      <c r="L221" s="23"/>
      <c r="M221" s="23"/>
      <c r="N221" s="25"/>
      <c r="AE221" s="20" t="str">
        <f t="shared" ca="1" si="203"/>
        <v>Чт 18.06.20  8.00 П-)</v>
      </c>
      <c r="AF221" s="20" t="str">
        <f t="shared" ca="1" si="203"/>
        <v>Чт 18.06.20  9.40 П-)</v>
      </c>
      <c r="AG221" s="20" t="str">
        <f t="shared" ca="1" si="203"/>
        <v>Чт 18.06.20 11.50 П-)</v>
      </c>
      <c r="AH221" s="20" t="str">
        <f t="shared" ca="1" si="203"/>
        <v/>
      </c>
      <c r="AI221" s="20" t="str">
        <f t="shared" ca="1" si="203"/>
        <v/>
      </c>
      <c r="AJ221" s="20" t="str">
        <f t="shared" ca="1" si="203"/>
        <v/>
      </c>
      <c r="AK221" s="20" t="str">
        <f t="shared" ca="1" si="203"/>
        <v/>
      </c>
      <c r="AL221" s="20" t="str">
        <f t="shared" ca="1" si="203"/>
        <v/>
      </c>
      <c r="AM221" s="20" t="str">
        <f t="shared" si="187"/>
        <v/>
      </c>
      <c r="AN221" s="20" t="str">
        <f t="shared" si="187"/>
        <v/>
      </c>
      <c r="AO221" s="11" t="str">
        <f t="shared" ca="1" si="183"/>
        <v>Куроедов</v>
      </c>
      <c r="AP221" s="10" t="str">
        <f t="shared" ca="1" si="174"/>
        <v>Чт 18.06.20  8.00 П-) Куроедов</v>
      </c>
      <c r="AQ221" s="10" t="str">
        <f t="shared" ca="1" si="174"/>
        <v>Чт 18.06.20  9.40 П-) Куроедов</v>
      </c>
      <c r="AR221" s="10" t="str">
        <f t="shared" ca="1" si="174"/>
        <v>Чт 18.06.20 11.50 П-) Куроедов</v>
      </c>
      <c r="AS221" s="10" t="str">
        <f t="shared" ca="1" si="174"/>
        <v/>
      </c>
      <c r="AT221" s="10" t="str">
        <f t="shared" ca="1" si="174"/>
        <v/>
      </c>
      <c r="AU221" s="10" t="str">
        <f t="shared" ca="1" si="171"/>
        <v/>
      </c>
      <c r="AV221" s="10" t="str">
        <f t="shared" ca="1" si="171"/>
        <v/>
      </c>
      <c r="AW221" s="10" t="str">
        <f t="shared" ca="1" si="171"/>
        <v/>
      </c>
      <c r="AX221" s="10" t="str">
        <f t="shared" si="171"/>
        <v/>
      </c>
      <c r="AY221" s="10" t="str">
        <f t="shared" si="171"/>
        <v/>
      </c>
      <c r="BA221" s="12">
        <f t="shared" ca="1" si="175"/>
        <v>221</v>
      </c>
      <c r="BB221" s="12">
        <f t="shared" ca="1" si="175"/>
        <v>221</v>
      </c>
      <c r="BC221" s="12">
        <f t="shared" ca="1" si="175"/>
        <v>221</v>
      </c>
      <c r="BD221" s="12" t="str">
        <f t="shared" ca="1" si="175"/>
        <v/>
      </c>
      <c r="BE221" s="12" t="str">
        <f t="shared" ca="1" si="175"/>
        <v/>
      </c>
      <c r="BF221" s="12" t="str">
        <f t="shared" ca="1" si="172"/>
        <v/>
      </c>
      <c r="BG221" s="12" t="str">
        <f t="shared" ca="1" si="172"/>
        <v/>
      </c>
      <c r="BH221" s="12" t="str">
        <f t="shared" ca="1" si="172"/>
        <v/>
      </c>
      <c r="BI221" s="12" t="str">
        <f t="shared" si="172"/>
        <v/>
      </c>
      <c r="BJ221" s="12" t="str">
        <f t="shared" si="172"/>
        <v/>
      </c>
    </row>
    <row r="222" spans="1:62" ht="23.25" customHeight="1">
      <c r="A222" s="1">
        <f ca="1">IF(COUNTIF($D222:$M222," ")=10,"",IF(VLOOKUP(MAX($A$1:A221),$A$1:C221,3,FALSE)=0,"",MAX($A$1:A221)+1))</f>
        <v>222</v>
      </c>
      <c r="B222" s="13" t="str">
        <f>$B217</f>
        <v>Куроедов М.В.</v>
      </c>
      <c r="C222" s="2" t="str">
        <f ca="1">IF($B222="","",$S$6)</f>
        <v>Пт 19.06.20</v>
      </c>
      <c r="D222" s="23" t="str">
        <f t="shared" ref="D222:K222" ca="1" si="207">IF($B222&gt;"",IF(ISERROR(SEARCH($B222,T$6))," ",MID(T$6,FIND("%курс ",T$6,FIND($B222,T$6))+6,7)&amp;"
("&amp;MID(T$6,FIND("ауд.",T$6,FIND($B222,T$6))+4,FIND("№",T$6,FIND("ауд.",T$6,FIND($B222,T$6)))-(FIND("ауд.",T$6,FIND($B222,T$6))+4))&amp;")"),"")</f>
        <v xml:space="preserve"> </v>
      </c>
      <c r="E222" s="23" t="str">
        <f t="shared" ca="1" si="207"/>
        <v>С -9 -1
(П-)</v>
      </c>
      <c r="F222" s="23" t="str">
        <f t="shared" ca="1" si="207"/>
        <v xml:space="preserve"> </v>
      </c>
      <c r="G222" s="23" t="str">
        <f t="shared" ca="1" si="207"/>
        <v xml:space="preserve"> </v>
      </c>
      <c r="H222" s="23" t="str">
        <f t="shared" ca="1" si="207"/>
        <v xml:space="preserve"> </v>
      </c>
      <c r="I222" s="23" t="str">
        <f t="shared" ca="1" si="207"/>
        <v xml:space="preserve"> </v>
      </c>
      <c r="J222" s="23" t="str">
        <f t="shared" ca="1" si="207"/>
        <v xml:space="preserve"> </v>
      </c>
      <c r="K222" s="23" t="str">
        <f t="shared" ca="1" si="207"/>
        <v xml:space="preserve"> </v>
      </c>
      <c r="L222" s="23"/>
      <c r="M222" s="23"/>
      <c r="N222" s="25"/>
      <c r="AE222" s="20" t="str">
        <f t="shared" ca="1" si="203"/>
        <v/>
      </c>
      <c r="AF222" s="20" t="str">
        <f t="shared" ca="1" si="203"/>
        <v>Пт 19.06.20  9.40 П-)</v>
      </c>
      <c r="AG222" s="20" t="str">
        <f t="shared" ca="1" si="203"/>
        <v/>
      </c>
      <c r="AH222" s="20" t="str">
        <f t="shared" ca="1" si="203"/>
        <v/>
      </c>
      <c r="AI222" s="20" t="str">
        <f t="shared" ca="1" si="203"/>
        <v/>
      </c>
      <c r="AJ222" s="20" t="str">
        <f t="shared" ca="1" si="203"/>
        <v/>
      </c>
      <c r="AK222" s="20" t="str">
        <f t="shared" ca="1" si="203"/>
        <v/>
      </c>
      <c r="AL222" s="20" t="str">
        <f t="shared" ca="1" si="203"/>
        <v/>
      </c>
      <c r="AM222" s="20" t="str">
        <f t="shared" si="187"/>
        <v/>
      </c>
      <c r="AN222" s="20" t="str">
        <f t="shared" si="187"/>
        <v/>
      </c>
      <c r="AO222" s="11" t="str">
        <f t="shared" ca="1" si="183"/>
        <v>Куроедов</v>
      </c>
      <c r="AP222" s="10" t="str">
        <f t="shared" ca="1" si="174"/>
        <v/>
      </c>
      <c r="AQ222" s="10" t="str">
        <f t="shared" ca="1" si="174"/>
        <v>Пт 19.06.20  9.40 П-) Куроедов</v>
      </c>
      <c r="AR222" s="10" t="str">
        <f t="shared" ca="1" si="174"/>
        <v/>
      </c>
      <c r="AS222" s="10" t="str">
        <f t="shared" ca="1" si="174"/>
        <v/>
      </c>
      <c r="AT222" s="10" t="str">
        <f t="shared" ca="1" si="174"/>
        <v/>
      </c>
      <c r="AU222" s="10" t="str">
        <f t="shared" ca="1" si="171"/>
        <v/>
      </c>
      <c r="AV222" s="10" t="str">
        <f t="shared" ca="1" si="171"/>
        <v/>
      </c>
      <c r="AW222" s="10" t="str">
        <f t="shared" ca="1" si="171"/>
        <v/>
      </c>
      <c r="AX222" s="10" t="str">
        <f t="shared" si="171"/>
        <v/>
      </c>
      <c r="AY222" s="10" t="str">
        <f t="shared" si="171"/>
        <v/>
      </c>
      <c r="BA222" s="12" t="str">
        <f t="shared" ca="1" si="175"/>
        <v/>
      </c>
      <c r="BB222" s="12">
        <f t="shared" ca="1" si="175"/>
        <v>222</v>
      </c>
      <c r="BC222" s="12" t="str">
        <f t="shared" ca="1" si="175"/>
        <v/>
      </c>
      <c r="BD222" s="12" t="str">
        <f t="shared" ca="1" si="175"/>
        <v/>
      </c>
      <c r="BE222" s="12" t="str">
        <f t="shared" ca="1" si="175"/>
        <v/>
      </c>
      <c r="BF222" s="12" t="str">
        <f t="shared" ca="1" si="172"/>
        <v/>
      </c>
      <c r="BG222" s="12" t="str">
        <f t="shared" ca="1" si="172"/>
        <v/>
      </c>
      <c r="BH222" s="12" t="str">
        <f t="shared" ca="1" si="172"/>
        <v/>
      </c>
      <c r="BI222" s="12" t="str">
        <f t="shared" si="172"/>
        <v/>
      </c>
      <c r="BJ222" s="12" t="str">
        <f t="shared" si="172"/>
        <v/>
      </c>
    </row>
    <row r="223" spans="1:62" ht="23.25" customHeight="1">
      <c r="A223" s="1">
        <f ca="1">IF(COUNTIF($D223:$M223," ")=10,"",IF(VLOOKUP(MAX($A$1:A222),$A$1:C222,3,FALSE)=0,"",MAX($A$1:A222)+1))</f>
        <v>223</v>
      </c>
      <c r="B223" s="13" t="str">
        <f>$B217</f>
        <v>Куроедов М.В.</v>
      </c>
      <c r="C223" s="2" t="str">
        <f ca="1">IF($B223="","",$S$7)</f>
        <v>Сб 20.06.20</v>
      </c>
      <c r="D223" s="23" t="str">
        <f t="shared" ref="D223:K223" ca="1" si="208">IF($B223&gt;"",IF(ISERROR(SEARCH($B223,T$7))," ",MID(T$7,FIND("%курс ",T$7,FIND($B223,T$7))+6,7)&amp;"
("&amp;MID(T$7,FIND("ауд.",T$7,FIND($B223,T$7))+4,FIND("№",T$7,FIND("ауд.",T$7,FIND($B223,T$7)))-(FIND("ауд.",T$7,FIND($B223,T$7))+4))&amp;")"),"")</f>
        <v xml:space="preserve"> </v>
      </c>
      <c r="E223" s="23" t="str">
        <f t="shared" ca="1" si="208"/>
        <v xml:space="preserve"> </v>
      </c>
      <c r="F223" s="23" t="str">
        <f t="shared" ca="1" si="208"/>
        <v xml:space="preserve"> </v>
      </c>
      <c r="G223" s="23" t="str">
        <f t="shared" ca="1" si="208"/>
        <v xml:space="preserve"> </v>
      </c>
      <c r="H223" s="23" t="str">
        <f t="shared" ca="1" si="208"/>
        <v xml:space="preserve"> </v>
      </c>
      <c r="I223" s="23" t="str">
        <f t="shared" ca="1" si="208"/>
        <v xml:space="preserve"> </v>
      </c>
      <c r="J223" s="23" t="str">
        <f t="shared" ca="1" si="208"/>
        <v xml:space="preserve"> </v>
      </c>
      <c r="K223" s="23" t="str">
        <f t="shared" ca="1" si="208"/>
        <v xml:space="preserve"> </v>
      </c>
      <c r="L223" s="23"/>
      <c r="M223" s="23"/>
      <c r="N223" s="25"/>
      <c r="AE223" s="20" t="str">
        <f t="shared" ca="1" si="203"/>
        <v/>
      </c>
      <c r="AF223" s="20" t="str">
        <f t="shared" ca="1" si="203"/>
        <v/>
      </c>
      <c r="AG223" s="20" t="str">
        <f t="shared" ca="1" si="203"/>
        <v/>
      </c>
      <c r="AH223" s="20" t="str">
        <f t="shared" ca="1" si="203"/>
        <v/>
      </c>
      <c r="AI223" s="20" t="str">
        <f t="shared" ca="1" si="203"/>
        <v/>
      </c>
      <c r="AJ223" s="20" t="str">
        <f t="shared" ca="1" si="203"/>
        <v/>
      </c>
      <c r="AK223" s="20" t="str">
        <f t="shared" ca="1" si="203"/>
        <v/>
      </c>
      <c r="AL223" s="20" t="str">
        <f t="shared" ca="1" si="203"/>
        <v/>
      </c>
      <c r="AM223" s="20" t="str">
        <f t="shared" si="187"/>
        <v/>
      </c>
      <c r="AN223" s="20" t="str">
        <f t="shared" si="187"/>
        <v/>
      </c>
      <c r="AO223" s="11" t="str">
        <f t="shared" ca="1" si="183"/>
        <v/>
      </c>
      <c r="AP223" s="10" t="str">
        <f t="shared" ca="1" si="174"/>
        <v/>
      </c>
      <c r="AQ223" s="10" t="str">
        <f t="shared" ca="1" si="174"/>
        <v/>
      </c>
      <c r="AR223" s="10" t="str">
        <f t="shared" ca="1" si="174"/>
        <v/>
      </c>
      <c r="AS223" s="10" t="str">
        <f t="shared" ca="1" si="174"/>
        <v/>
      </c>
      <c r="AT223" s="10" t="str">
        <f t="shared" ca="1" si="174"/>
        <v/>
      </c>
      <c r="AU223" s="10" t="str">
        <f t="shared" ca="1" si="171"/>
        <v/>
      </c>
      <c r="AV223" s="10" t="str">
        <f t="shared" ca="1" si="171"/>
        <v/>
      </c>
      <c r="AW223" s="10" t="str">
        <f t="shared" ca="1" si="171"/>
        <v/>
      </c>
      <c r="AX223" s="10" t="str">
        <f t="shared" si="171"/>
        <v/>
      </c>
      <c r="AY223" s="10" t="str">
        <f t="shared" si="171"/>
        <v/>
      </c>
      <c r="BA223" s="12" t="str">
        <f t="shared" ca="1" si="175"/>
        <v/>
      </c>
      <c r="BB223" s="12" t="str">
        <f t="shared" ca="1" si="175"/>
        <v/>
      </c>
      <c r="BC223" s="12" t="str">
        <f t="shared" ca="1" si="175"/>
        <v/>
      </c>
      <c r="BD223" s="12" t="str">
        <f t="shared" ca="1" si="175"/>
        <v/>
      </c>
      <c r="BE223" s="12" t="str">
        <f t="shared" ca="1" si="175"/>
        <v/>
      </c>
      <c r="BF223" s="12" t="str">
        <f t="shared" ca="1" si="172"/>
        <v/>
      </c>
      <c r="BG223" s="12" t="str">
        <f t="shared" ca="1" si="172"/>
        <v/>
      </c>
      <c r="BH223" s="12" t="str">
        <f t="shared" ca="1" si="172"/>
        <v/>
      </c>
      <c r="BI223" s="12" t="str">
        <f t="shared" si="172"/>
        <v/>
      </c>
      <c r="BJ223" s="12" t="str">
        <f t="shared" si="172"/>
        <v/>
      </c>
    </row>
    <row r="224" spans="1:62" ht="23.25" customHeight="1">
      <c r="A224" s="1">
        <f ca="1">IF(COUNTIF($D224:$M224," ")=10,"",IF(VLOOKUP(MAX($A$1:A223),$A$1:C223,3,FALSE)=0,"",MAX($A$1:A223)+1))</f>
        <v>224</v>
      </c>
      <c r="B224" s="13" t="str">
        <f>$B217</f>
        <v>Куроедов М.В.</v>
      </c>
      <c r="C224" s="2" t="str">
        <f ca="1">IF($B224="","",$S$8)</f>
        <v>Вс 21.06.20</v>
      </c>
      <c r="D224" s="23" t="str">
        <f t="shared" ref="D224:K224" ca="1" si="209">IF($B224&gt;"",IF(ISERROR(SEARCH($B224,T$8))," ",MID(T$8,FIND("%курс ",T$8,FIND($B224,T$8))+6,7)&amp;"
("&amp;MID(T$8,FIND("ауд.",T$8,FIND($B224,T$8))+4,FIND("№",T$8,FIND("ауд.",T$8,FIND($B224,T$8)))-(FIND("ауд.",T$8,FIND($B224,T$8))+4))&amp;")"),"")</f>
        <v xml:space="preserve"> </v>
      </c>
      <c r="E224" s="23" t="str">
        <f t="shared" ca="1" si="209"/>
        <v xml:space="preserve"> </v>
      </c>
      <c r="F224" s="23" t="str">
        <f t="shared" ca="1" si="209"/>
        <v xml:space="preserve"> </v>
      </c>
      <c r="G224" s="23" t="str">
        <f t="shared" ca="1" si="209"/>
        <v xml:space="preserve"> </v>
      </c>
      <c r="H224" s="23" t="str">
        <f t="shared" ca="1" si="209"/>
        <v xml:space="preserve"> </v>
      </c>
      <c r="I224" s="23" t="str">
        <f t="shared" ca="1" si="209"/>
        <v xml:space="preserve"> </v>
      </c>
      <c r="J224" s="23" t="str">
        <f t="shared" ca="1" si="209"/>
        <v xml:space="preserve"> </v>
      </c>
      <c r="K224" s="23" t="str">
        <f t="shared" ca="1" si="209"/>
        <v xml:space="preserve"> </v>
      </c>
      <c r="L224" s="23"/>
      <c r="M224" s="23"/>
      <c r="N224" s="25"/>
      <c r="AE224" s="20" t="str">
        <f t="shared" ca="1" si="203"/>
        <v/>
      </c>
      <c r="AF224" s="20" t="str">
        <f t="shared" ca="1" si="203"/>
        <v/>
      </c>
      <c r="AG224" s="20" t="str">
        <f t="shared" ca="1" si="203"/>
        <v/>
      </c>
      <c r="AH224" s="20" t="str">
        <f t="shared" ca="1" si="203"/>
        <v/>
      </c>
      <c r="AI224" s="20" t="str">
        <f t="shared" ca="1" si="203"/>
        <v/>
      </c>
      <c r="AJ224" s="20" t="str">
        <f t="shared" ca="1" si="203"/>
        <v/>
      </c>
      <c r="AK224" s="20" t="str">
        <f t="shared" ca="1" si="203"/>
        <v/>
      </c>
      <c r="AL224" s="20" t="str">
        <f t="shared" ca="1" si="203"/>
        <v/>
      </c>
      <c r="AM224" s="20" t="str">
        <f t="shared" si="187"/>
        <v/>
      </c>
      <c r="AN224" s="20" t="str">
        <f t="shared" si="187"/>
        <v/>
      </c>
      <c r="AO224" s="11" t="str">
        <f t="shared" ca="1" si="183"/>
        <v/>
      </c>
      <c r="AP224" s="10" t="str">
        <f t="shared" ca="1" si="174"/>
        <v/>
      </c>
      <c r="AQ224" s="10" t="str">
        <f t="shared" ca="1" si="174"/>
        <v/>
      </c>
      <c r="AR224" s="10" t="str">
        <f t="shared" ca="1" si="174"/>
        <v/>
      </c>
      <c r="AS224" s="10" t="str">
        <f t="shared" ca="1" si="174"/>
        <v/>
      </c>
      <c r="AT224" s="10" t="str">
        <f t="shared" ca="1" si="174"/>
        <v/>
      </c>
      <c r="AU224" s="10" t="str">
        <f t="shared" ca="1" si="171"/>
        <v/>
      </c>
      <c r="AV224" s="10" t="str">
        <f t="shared" ca="1" si="171"/>
        <v/>
      </c>
      <c r="AW224" s="10" t="str">
        <f t="shared" ca="1" si="171"/>
        <v/>
      </c>
      <c r="AX224" s="10" t="str">
        <f t="shared" si="171"/>
        <v/>
      </c>
      <c r="AY224" s="10" t="str">
        <f t="shared" si="171"/>
        <v/>
      </c>
      <c r="BA224" s="12" t="str">
        <f t="shared" ca="1" si="175"/>
        <v/>
      </c>
      <c r="BB224" s="12" t="str">
        <f t="shared" ca="1" si="175"/>
        <v/>
      </c>
      <c r="BC224" s="12" t="str">
        <f t="shared" ca="1" si="175"/>
        <v/>
      </c>
      <c r="BD224" s="12" t="str">
        <f t="shared" ca="1" si="175"/>
        <v/>
      </c>
      <c r="BE224" s="12" t="str">
        <f t="shared" ca="1" si="175"/>
        <v/>
      </c>
      <c r="BF224" s="12" t="str">
        <f t="shared" ca="1" si="172"/>
        <v/>
      </c>
      <c r="BG224" s="12" t="str">
        <f t="shared" ca="1" si="172"/>
        <v/>
      </c>
      <c r="BH224" s="12" t="str">
        <f t="shared" ca="1" si="172"/>
        <v/>
      </c>
      <c r="BI224" s="12" t="str">
        <f t="shared" si="172"/>
        <v/>
      </c>
      <c r="BJ224" s="12" t="str">
        <f t="shared" si="172"/>
        <v/>
      </c>
    </row>
    <row r="225" spans="1:62" ht="23.25" customHeight="1">
      <c r="A225" s="1">
        <f ca="1">IF(COUNTIF($D225:$M225," ")=10,"",IF(VLOOKUP(MAX($A$1:A224),$A$1:C224,3,FALSE)=0,"",MAX($A$1:A224)+1))</f>
        <v>225</v>
      </c>
      <c r="C225" s="2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5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11" t="str">
        <f t="shared" si="183"/>
        <v/>
      </c>
      <c r="AP225" s="10" t="str">
        <f t="shared" si="174"/>
        <v/>
      </c>
      <c r="AQ225" s="10" t="str">
        <f t="shared" si="174"/>
        <v/>
      </c>
      <c r="AR225" s="10" t="str">
        <f t="shared" si="174"/>
        <v/>
      </c>
      <c r="AS225" s="10" t="str">
        <f t="shared" si="174"/>
        <v/>
      </c>
      <c r="AT225" s="10" t="str">
        <f t="shared" si="174"/>
        <v/>
      </c>
      <c r="AU225" s="10" t="str">
        <f t="shared" si="171"/>
        <v/>
      </c>
      <c r="AV225" s="10" t="str">
        <f t="shared" si="171"/>
        <v/>
      </c>
      <c r="AW225" s="10" t="str">
        <f t="shared" si="171"/>
        <v/>
      </c>
      <c r="AX225" s="10" t="str">
        <f t="shared" si="171"/>
        <v/>
      </c>
      <c r="AY225" s="10" t="str">
        <f t="shared" si="171"/>
        <v/>
      </c>
      <c r="BA225" s="12" t="str">
        <f t="shared" si="175"/>
        <v/>
      </c>
      <c r="BB225" s="12" t="str">
        <f t="shared" si="175"/>
        <v/>
      </c>
      <c r="BC225" s="12" t="str">
        <f t="shared" si="175"/>
        <v/>
      </c>
      <c r="BD225" s="12" t="str">
        <f t="shared" si="175"/>
        <v/>
      </c>
      <c r="BE225" s="12" t="str">
        <f t="shared" si="175"/>
        <v/>
      </c>
      <c r="BF225" s="12" t="str">
        <f t="shared" si="172"/>
        <v/>
      </c>
      <c r="BG225" s="12" t="str">
        <f t="shared" si="172"/>
        <v/>
      </c>
      <c r="BH225" s="12" t="str">
        <f t="shared" si="172"/>
        <v/>
      </c>
      <c r="BI225" s="12" t="str">
        <f t="shared" si="172"/>
        <v/>
      </c>
      <c r="BJ225" s="12" t="str">
        <f t="shared" si="172"/>
        <v/>
      </c>
    </row>
    <row r="226" spans="1:62" ht="23.25" customHeight="1">
      <c r="A226" s="1">
        <f ca="1">IF(COUNTIF($D227:$M233," ")=70,"",MAX($A$1:A225)+1)</f>
        <v>226</v>
      </c>
      <c r="B226" s="2" t="str">
        <f>IF($C226="","",$C226)</f>
        <v>Лепихова Е.А.</v>
      </c>
      <c r="C226" s="3" t="str">
        <f>IF(ISERROR(VLOOKUP((ROW()-1)/9+1,'[1]Преподавательский состав'!$A$2:$B$180,2,FALSE)),"",VLOOKUP((ROW()-1)/9+1,'[1]Преподавательский состав'!$A$2:$B$180,2,FALSE))</f>
        <v>Лепихова Е.А.</v>
      </c>
      <c r="D226" s="3" t="str">
        <f>IF($C226="","",T(" 8.00"))</f>
        <v xml:space="preserve"> 8.00</v>
      </c>
      <c r="E226" s="3" t="str">
        <f>IF($C226="","",T(" 9.40"))</f>
        <v xml:space="preserve"> 9.40</v>
      </c>
      <c r="F226" s="3" t="str">
        <f>IF($C226="","",T("11.50"))</f>
        <v>11.50</v>
      </c>
      <c r="G226" s="4" t="str">
        <f>IF($C226="","",T(""))</f>
        <v/>
      </c>
      <c r="H226" s="4" t="str">
        <f>IF($C226="","",T("13.30"))</f>
        <v>13.30</v>
      </c>
      <c r="I226" s="4" t="str">
        <f>IF($C226="","",T("15.10"))</f>
        <v>15.10</v>
      </c>
      <c r="J226" s="3" t="str">
        <f>IF($C226="","",T("17.00"))</f>
        <v>17.00</v>
      </c>
      <c r="K226" s="3" t="str">
        <f>IF($C226="","",T("18.40"))</f>
        <v>18.40</v>
      </c>
      <c r="L226" s="3"/>
      <c r="M226" s="3"/>
      <c r="N226" s="17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11" t="str">
        <f t="shared" si="183"/>
        <v/>
      </c>
      <c r="AP226" s="10" t="str">
        <f t="shared" si="174"/>
        <v/>
      </c>
      <c r="AQ226" s="10" t="str">
        <f t="shared" si="174"/>
        <v/>
      </c>
      <c r="AR226" s="10" t="str">
        <f t="shared" si="174"/>
        <v/>
      </c>
      <c r="AS226" s="10" t="str">
        <f t="shared" si="174"/>
        <v/>
      </c>
      <c r="AT226" s="10" t="str">
        <f t="shared" si="174"/>
        <v/>
      </c>
      <c r="AU226" s="10" t="str">
        <f t="shared" si="171"/>
        <v/>
      </c>
      <c r="AV226" s="10" t="str">
        <f t="shared" si="171"/>
        <v/>
      </c>
      <c r="AW226" s="10" t="str">
        <f t="shared" si="171"/>
        <v/>
      </c>
      <c r="AX226" s="10" t="str">
        <f t="shared" si="171"/>
        <v/>
      </c>
      <c r="AY226" s="10" t="str">
        <f t="shared" si="171"/>
        <v/>
      </c>
      <c r="BA226" s="12" t="str">
        <f t="shared" si="175"/>
        <v/>
      </c>
      <c r="BB226" s="12" t="str">
        <f t="shared" si="175"/>
        <v/>
      </c>
      <c r="BC226" s="12" t="str">
        <f t="shared" si="175"/>
        <v/>
      </c>
      <c r="BD226" s="12" t="str">
        <f t="shared" si="175"/>
        <v/>
      </c>
      <c r="BE226" s="12" t="str">
        <f t="shared" si="175"/>
        <v/>
      </c>
      <c r="BF226" s="12" t="str">
        <f t="shared" si="172"/>
        <v/>
      </c>
      <c r="BG226" s="12" t="str">
        <f t="shared" si="172"/>
        <v/>
      </c>
      <c r="BH226" s="12" t="str">
        <f t="shared" si="172"/>
        <v/>
      </c>
      <c r="BI226" s="12" t="str">
        <f t="shared" si="172"/>
        <v/>
      </c>
      <c r="BJ226" s="12" t="str">
        <f t="shared" si="172"/>
        <v/>
      </c>
    </row>
    <row r="227" spans="1:62" ht="23.25" customHeight="1">
      <c r="A227" s="1">
        <f ca="1">IF(COUNTIF($D227:$M227," ")=10,"",IF(VLOOKUP(MAX($A$1:A226),$A$1:C226,3,FALSE)=0,"",MAX($A$1:A226)+1))</f>
        <v>227</v>
      </c>
      <c r="B227" s="13" t="str">
        <f>$B226</f>
        <v>Лепихова Е.А.</v>
      </c>
      <c r="C227" s="2" t="str">
        <f ca="1">IF($B227="","",$S$2)</f>
        <v>Пн 15.06.20</v>
      </c>
      <c r="D227" s="14" t="str">
        <f t="shared" ref="D227:K227" ca="1" si="210">IF($B227&gt;"",IF(ISERROR(SEARCH($B227,T$2))," ",MID(T$2,FIND("%курс ",T$2,FIND($B227,T$2))+6,7)&amp;"
("&amp;MID(T$2,FIND("ауд.",T$2,FIND($B227,T$2))+4,FIND("№",T$2,FIND("ауд.",T$2,FIND($B227,T$2)))-(FIND("ауд.",T$2,FIND($B227,T$2))+4))&amp;")"),"")</f>
        <v xml:space="preserve"> </v>
      </c>
      <c r="E227" s="14" t="str">
        <f t="shared" ca="1" si="210"/>
        <v>С -11-1
(П-)</v>
      </c>
      <c r="F227" s="14" t="str">
        <f t="shared" ca="1" si="210"/>
        <v>С -11-1
(П-)</v>
      </c>
      <c r="G227" s="14" t="str">
        <f t="shared" ca="1" si="210"/>
        <v xml:space="preserve"> </v>
      </c>
      <c r="H227" s="14" t="str">
        <f t="shared" ca="1" si="210"/>
        <v xml:space="preserve"> </v>
      </c>
      <c r="I227" s="14" t="str">
        <f t="shared" ca="1" si="210"/>
        <v>СА -9-2
(П-)</v>
      </c>
      <c r="J227" s="14" t="str">
        <f t="shared" ca="1" si="210"/>
        <v>СА -9-2
(П-)</v>
      </c>
      <c r="K227" s="14" t="str">
        <f t="shared" ca="1" si="210"/>
        <v xml:space="preserve"> </v>
      </c>
      <c r="L227" s="14"/>
      <c r="M227" s="14"/>
      <c r="N227" s="25"/>
      <c r="AE227" s="20" t="str">
        <f t="shared" ca="1" si="203"/>
        <v/>
      </c>
      <c r="AF227" s="20" t="str">
        <f t="shared" ca="1" si="203"/>
        <v>Пн 15.06.20  9.40 П-)</v>
      </c>
      <c r="AG227" s="20" t="str">
        <f t="shared" ca="1" si="203"/>
        <v>Пн 15.06.20 11.50 П-)</v>
      </c>
      <c r="AH227" s="20" t="str">
        <f t="shared" ca="1" si="203"/>
        <v/>
      </c>
      <c r="AI227" s="20" t="str">
        <f t="shared" ca="1" si="203"/>
        <v/>
      </c>
      <c r="AJ227" s="20" t="str">
        <f t="shared" ca="1" si="203"/>
        <v>Пн 15.06.20 15.10 П-)</v>
      </c>
      <c r="AK227" s="20" t="str">
        <f t="shared" ca="1" si="203"/>
        <v>Пн 15.06.20 17.00 П-)</v>
      </c>
      <c r="AL227" s="20" t="str">
        <f t="shared" ca="1" si="203"/>
        <v/>
      </c>
      <c r="AM227" s="20" t="str">
        <f t="shared" si="187"/>
        <v/>
      </c>
      <c r="AN227" s="20" t="str">
        <f t="shared" si="187"/>
        <v/>
      </c>
      <c r="AO227" s="11" t="str">
        <f t="shared" ca="1" si="183"/>
        <v>Лепихова</v>
      </c>
      <c r="AP227" s="10" t="str">
        <f t="shared" ca="1" si="174"/>
        <v/>
      </c>
      <c r="AQ227" s="10" t="str">
        <f t="shared" ca="1" si="174"/>
        <v>Пн 15.06.20  9.40 П-) Лепихова</v>
      </c>
      <c r="AR227" s="10" t="str">
        <f t="shared" ca="1" si="174"/>
        <v>Пн 15.06.20 11.50 П-) Лепихова</v>
      </c>
      <c r="AS227" s="10" t="str">
        <f t="shared" ca="1" si="174"/>
        <v/>
      </c>
      <c r="AT227" s="10" t="str">
        <f t="shared" ca="1" si="174"/>
        <v/>
      </c>
      <c r="AU227" s="10" t="str">
        <f t="shared" ca="1" si="171"/>
        <v>Пн 15.06.20 15.10 П-) Лепихова</v>
      </c>
      <c r="AV227" s="10" t="str">
        <f t="shared" ca="1" si="171"/>
        <v>Пн 15.06.20 17.00 П-) Лепихова</v>
      </c>
      <c r="AW227" s="10" t="str">
        <f t="shared" ca="1" si="171"/>
        <v/>
      </c>
      <c r="AX227" s="10" t="str">
        <f t="shared" si="171"/>
        <v/>
      </c>
      <c r="AY227" s="10" t="str">
        <f t="shared" si="171"/>
        <v/>
      </c>
      <c r="BA227" s="12" t="str">
        <f t="shared" ca="1" si="175"/>
        <v/>
      </c>
      <c r="BB227" s="12">
        <f t="shared" ca="1" si="175"/>
        <v>227</v>
      </c>
      <c r="BC227" s="12">
        <f t="shared" ca="1" si="175"/>
        <v>227</v>
      </c>
      <c r="BD227" s="12" t="str">
        <f t="shared" ca="1" si="175"/>
        <v/>
      </c>
      <c r="BE227" s="12" t="str">
        <f t="shared" ca="1" si="175"/>
        <v/>
      </c>
      <c r="BF227" s="12">
        <f t="shared" ca="1" si="172"/>
        <v>227</v>
      </c>
      <c r="BG227" s="12">
        <f t="shared" ca="1" si="172"/>
        <v>227</v>
      </c>
      <c r="BH227" s="12" t="str">
        <f t="shared" ca="1" si="172"/>
        <v/>
      </c>
      <c r="BI227" s="12" t="str">
        <f t="shared" si="172"/>
        <v/>
      </c>
      <c r="BJ227" s="12" t="str">
        <f t="shared" si="172"/>
        <v/>
      </c>
    </row>
    <row r="228" spans="1:62" ht="23.25" customHeight="1">
      <c r="A228" s="1">
        <f ca="1">IF(COUNTIF($D228:$M228," ")=10,"",IF(VLOOKUP(MAX($A$1:A227),$A$1:C227,3,FALSE)=0,"",MAX($A$1:A227)+1))</f>
        <v>228</v>
      </c>
      <c r="B228" s="13" t="str">
        <f>$B226</f>
        <v>Лепихова Е.А.</v>
      </c>
      <c r="C228" s="2" t="str">
        <f ca="1">IF($B228="","",$S$3)</f>
        <v>Вт 16.06.20</v>
      </c>
      <c r="D228" s="14" t="str">
        <f t="shared" ref="D228:K228" ca="1" si="211">IF($B228&gt;"",IF(ISERROR(SEARCH($B228,T$3))," ",MID(T$3,FIND("%курс ",T$3,FIND($B228,T$3))+6,7)&amp;"
("&amp;MID(T$3,FIND("ауд.",T$3,FIND($B228,T$3))+4,FIND("№",T$3,FIND("ауд.",T$3,FIND($B228,T$3)))-(FIND("ауд.",T$3,FIND($B228,T$3))+4))&amp;")"),"")</f>
        <v xml:space="preserve"> </v>
      </c>
      <c r="E228" s="14" t="str">
        <f t="shared" ca="1" si="211"/>
        <v>С -11-1
(П-)</v>
      </c>
      <c r="F228" s="14" t="str">
        <f t="shared" ca="1" si="211"/>
        <v>СА-11-1
(П-)</v>
      </c>
      <c r="G228" s="14" t="str">
        <f t="shared" ca="1" si="211"/>
        <v xml:space="preserve"> </v>
      </c>
      <c r="H228" s="14" t="str">
        <f t="shared" ca="1" si="211"/>
        <v xml:space="preserve"> </v>
      </c>
      <c r="I228" s="14" t="str">
        <f t="shared" ca="1" si="211"/>
        <v xml:space="preserve"> </v>
      </c>
      <c r="J228" s="14" t="str">
        <f t="shared" ca="1" si="211"/>
        <v xml:space="preserve"> </v>
      </c>
      <c r="K228" s="14" t="str">
        <f t="shared" ca="1" si="211"/>
        <v xml:space="preserve"> </v>
      </c>
      <c r="L228" s="14"/>
      <c r="M228" s="14"/>
      <c r="N228" s="25"/>
      <c r="AE228" s="20" t="str">
        <f t="shared" ca="1" si="203"/>
        <v/>
      </c>
      <c r="AF228" s="20" t="str">
        <f t="shared" ca="1" si="203"/>
        <v>Вт 16.06.20  9.40 П-)</v>
      </c>
      <c r="AG228" s="20" t="str">
        <f t="shared" ca="1" si="203"/>
        <v>Вт 16.06.20 11.50 П-)</v>
      </c>
      <c r="AH228" s="20" t="str">
        <f t="shared" ca="1" si="203"/>
        <v/>
      </c>
      <c r="AI228" s="20" t="str">
        <f t="shared" ca="1" si="203"/>
        <v/>
      </c>
      <c r="AJ228" s="20" t="str">
        <f t="shared" ca="1" si="203"/>
        <v/>
      </c>
      <c r="AK228" s="20" t="str">
        <f t="shared" ca="1" si="203"/>
        <v/>
      </c>
      <c r="AL228" s="20" t="str">
        <f t="shared" ca="1" si="203"/>
        <v/>
      </c>
      <c r="AM228" s="20" t="str">
        <f t="shared" si="187"/>
        <v/>
      </c>
      <c r="AN228" s="20" t="str">
        <f t="shared" si="187"/>
        <v/>
      </c>
      <c r="AO228" s="11" t="str">
        <f t="shared" ca="1" si="183"/>
        <v>Лепихова</v>
      </c>
      <c r="AP228" s="10" t="str">
        <f t="shared" ca="1" si="174"/>
        <v/>
      </c>
      <c r="AQ228" s="10" t="str">
        <f t="shared" ca="1" si="174"/>
        <v>Вт 16.06.20  9.40 П-) Лепихова</v>
      </c>
      <c r="AR228" s="10" t="str">
        <f t="shared" ca="1" si="174"/>
        <v>Вт 16.06.20 11.50 П-) Лепихова</v>
      </c>
      <c r="AS228" s="10" t="str">
        <f t="shared" ca="1" si="174"/>
        <v/>
      </c>
      <c r="AT228" s="10" t="str">
        <f t="shared" ca="1" si="174"/>
        <v/>
      </c>
      <c r="AU228" s="10" t="str">
        <f t="shared" ca="1" si="171"/>
        <v/>
      </c>
      <c r="AV228" s="10" t="str">
        <f t="shared" ca="1" si="171"/>
        <v/>
      </c>
      <c r="AW228" s="10" t="str">
        <f t="shared" ca="1" si="171"/>
        <v/>
      </c>
      <c r="AX228" s="10" t="str">
        <f t="shared" si="171"/>
        <v/>
      </c>
      <c r="AY228" s="10" t="str">
        <f t="shared" si="171"/>
        <v/>
      </c>
      <c r="BA228" s="12" t="str">
        <f t="shared" ca="1" si="175"/>
        <v/>
      </c>
      <c r="BB228" s="12">
        <f t="shared" ca="1" si="175"/>
        <v>228</v>
      </c>
      <c r="BC228" s="12">
        <f t="shared" ca="1" si="175"/>
        <v>228</v>
      </c>
      <c r="BD228" s="12" t="str">
        <f t="shared" ca="1" si="175"/>
        <v/>
      </c>
      <c r="BE228" s="12" t="str">
        <f t="shared" ca="1" si="175"/>
        <v/>
      </c>
      <c r="BF228" s="12" t="str">
        <f t="shared" ca="1" si="172"/>
        <v/>
      </c>
      <c r="BG228" s="12" t="str">
        <f t="shared" ca="1" si="172"/>
        <v/>
      </c>
      <c r="BH228" s="12" t="str">
        <f t="shared" ca="1" si="172"/>
        <v/>
      </c>
      <c r="BI228" s="12" t="str">
        <f t="shared" si="172"/>
        <v/>
      </c>
      <c r="BJ228" s="12" t="str">
        <f t="shared" si="172"/>
        <v/>
      </c>
    </row>
    <row r="229" spans="1:62" ht="23.25" customHeight="1">
      <c r="A229" s="1">
        <f ca="1">IF(COUNTIF($D229:$M229," ")=10,"",IF(VLOOKUP(MAX($A$1:A228),$A$1:C228,3,FALSE)=0,"",MAX($A$1:A228)+1))</f>
        <v>229</v>
      </c>
      <c r="B229" s="13" t="str">
        <f>$B226</f>
        <v>Лепихова Е.А.</v>
      </c>
      <c r="C229" s="2" t="str">
        <f ca="1">IF($B229="","",$S$4)</f>
        <v>Ср 17.06.20</v>
      </c>
      <c r="D229" s="14" t="str">
        <f t="shared" ref="D229:K229" ca="1" si="212">IF($B229&gt;"",IF(ISERROR(SEARCH($B229,T$4))," ",MID(T$4,FIND("%курс ",T$4,FIND($B229,T$4))+6,7)&amp;"
("&amp;MID(T$4,FIND("ауд.",T$4,FIND($B229,T$4))+4,FIND("№",T$4,FIND("ауд.",T$4,FIND($B229,T$4)))-(FIND("ауд.",T$4,FIND($B229,T$4))+4))&amp;")"),"")</f>
        <v xml:space="preserve"> </v>
      </c>
      <c r="E229" s="14" t="str">
        <f t="shared" ca="1" si="212"/>
        <v>СА-11-1
(П-)</v>
      </c>
      <c r="F229" s="14" t="str">
        <f t="shared" ca="1" si="212"/>
        <v>С -11-1
(П-)</v>
      </c>
      <c r="G229" s="14" t="str">
        <f t="shared" ca="1" si="212"/>
        <v xml:space="preserve"> </v>
      </c>
      <c r="H229" s="14" t="str">
        <f t="shared" ca="1" si="212"/>
        <v xml:space="preserve"> </v>
      </c>
      <c r="I229" s="14" t="str">
        <f t="shared" ca="1" si="212"/>
        <v xml:space="preserve"> </v>
      </c>
      <c r="J229" s="14" t="str">
        <f t="shared" ca="1" si="212"/>
        <v xml:space="preserve"> </v>
      </c>
      <c r="K229" s="14" t="str">
        <f t="shared" ca="1" si="212"/>
        <v xml:space="preserve"> </v>
      </c>
      <c r="L229" s="14"/>
      <c r="M229" s="14"/>
      <c r="N229" s="25"/>
      <c r="AE229" s="20" t="str">
        <f t="shared" ca="1" si="203"/>
        <v/>
      </c>
      <c r="AF229" s="20" t="str">
        <f t="shared" ca="1" si="203"/>
        <v>Ср 17.06.20  9.40 П-)</v>
      </c>
      <c r="AG229" s="20" t="str">
        <f t="shared" ca="1" si="203"/>
        <v>Ср 17.06.20 11.50 П-)</v>
      </c>
      <c r="AH229" s="20" t="str">
        <f t="shared" ca="1" si="203"/>
        <v/>
      </c>
      <c r="AI229" s="20" t="str">
        <f t="shared" ca="1" si="203"/>
        <v/>
      </c>
      <c r="AJ229" s="20" t="str">
        <f t="shared" ca="1" si="203"/>
        <v/>
      </c>
      <c r="AK229" s="20" t="str">
        <f t="shared" ca="1" si="203"/>
        <v/>
      </c>
      <c r="AL229" s="20" t="str">
        <f t="shared" ca="1" si="203"/>
        <v/>
      </c>
      <c r="AM229" s="20" t="str">
        <f t="shared" si="187"/>
        <v/>
      </c>
      <c r="AN229" s="20" t="str">
        <f t="shared" si="187"/>
        <v/>
      </c>
      <c r="AO229" s="11" t="str">
        <f t="shared" ca="1" si="183"/>
        <v>Лепихова</v>
      </c>
      <c r="AP229" s="10" t="str">
        <f t="shared" ca="1" si="174"/>
        <v/>
      </c>
      <c r="AQ229" s="10" t="str">
        <f t="shared" ca="1" si="174"/>
        <v>Ср 17.06.20  9.40 П-) Лепихова</v>
      </c>
      <c r="AR229" s="10" t="str">
        <f t="shared" ca="1" si="174"/>
        <v>Ср 17.06.20 11.50 П-) Лепихова</v>
      </c>
      <c r="AS229" s="10" t="str">
        <f t="shared" ca="1" si="174"/>
        <v/>
      </c>
      <c r="AT229" s="10" t="str">
        <f t="shared" ca="1" si="174"/>
        <v/>
      </c>
      <c r="AU229" s="10" t="str">
        <f t="shared" ca="1" si="171"/>
        <v/>
      </c>
      <c r="AV229" s="10" t="str">
        <f t="shared" ca="1" si="171"/>
        <v/>
      </c>
      <c r="AW229" s="10" t="str">
        <f t="shared" ca="1" si="171"/>
        <v/>
      </c>
      <c r="AX229" s="10" t="str">
        <f t="shared" si="171"/>
        <v/>
      </c>
      <c r="AY229" s="10" t="str">
        <f t="shared" si="171"/>
        <v/>
      </c>
      <c r="BA229" s="12" t="str">
        <f t="shared" ca="1" si="175"/>
        <v/>
      </c>
      <c r="BB229" s="12">
        <f t="shared" ca="1" si="175"/>
        <v>229</v>
      </c>
      <c r="BC229" s="12">
        <f t="shared" ca="1" si="175"/>
        <v>229</v>
      </c>
      <c r="BD229" s="12" t="str">
        <f t="shared" ca="1" si="175"/>
        <v/>
      </c>
      <c r="BE229" s="12" t="str">
        <f t="shared" ca="1" si="175"/>
        <v/>
      </c>
      <c r="BF229" s="12" t="str">
        <f t="shared" ca="1" si="172"/>
        <v/>
      </c>
      <c r="BG229" s="12" t="str">
        <f t="shared" ca="1" si="172"/>
        <v/>
      </c>
      <c r="BH229" s="12" t="str">
        <f t="shared" ca="1" si="172"/>
        <v/>
      </c>
      <c r="BI229" s="12" t="str">
        <f t="shared" si="172"/>
        <v/>
      </c>
      <c r="BJ229" s="12" t="str">
        <f t="shared" si="172"/>
        <v/>
      </c>
    </row>
    <row r="230" spans="1:62" ht="23.25" customHeight="1">
      <c r="A230" s="1">
        <f ca="1">IF(COUNTIF($D230:$M230," ")=10,"",IF(VLOOKUP(MAX($A$1:A229),$A$1:C229,3,FALSE)=0,"",MAX($A$1:A229)+1))</f>
        <v>230</v>
      </c>
      <c r="B230" s="13" t="str">
        <f>$B226</f>
        <v>Лепихова Е.А.</v>
      </c>
      <c r="C230" s="2" t="str">
        <f ca="1">IF($B230="","",$S$5)</f>
        <v>Чт 18.06.20</v>
      </c>
      <c r="D230" s="23" t="str">
        <f t="shared" ref="D230:K230" ca="1" si="213">IF($B230&gt;"",IF(ISERROR(SEARCH($B230,T$5))," ",MID(T$5,FIND("%курс ",T$5,FIND($B230,T$5))+6,7)&amp;"
("&amp;MID(T$5,FIND("ауд.",T$5,FIND($B230,T$5))+4,FIND("№",T$5,FIND("ауд.",T$5,FIND($B230,T$5)))-(FIND("ауд.",T$5,FIND($B230,T$5))+4))&amp;")"),"")</f>
        <v xml:space="preserve"> </v>
      </c>
      <c r="E230" s="23" t="str">
        <f t="shared" ca="1" si="213"/>
        <v xml:space="preserve"> </v>
      </c>
      <c r="F230" s="23" t="str">
        <f t="shared" ca="1" si="213"/>
        <v xml:space="preserve"> </v>
      </c>
      <c r="G230" s="23" t="str">
        <f t="shared" ca="1" si="213"/>
        <v xml:space="preserve"> </v>
      </c>
      <c r="H230" s="23" t="str">
        <f t="shared" ca="1" si="213"/>
        <v xml:space="preserve"> </v>
      </c>
      <c r="I230" s="23" t="str">
        <f t="shared" ca="1" si="213"/>
        <v xml:space="preserve"> </v>
      </c>
      <c r="J230" s="23" t="str">
        <f t="shared" ca="1" si="213"/>
        <v xml:space="preserve"> </v>
      </c>
      <c r="K230" s="23" t="str">
        <f t="shared" ca="1" si="213"/>
        <v xml:space="preserve"> </v>
      </c>
      <c r="L230" s="23"/>
      <c r="M230" s="23"/>
      <c r="N230" s="25"/>
      <c r="AE230" s="20" t="str">
        <f t="shared" ca="1" si="203"/>
        <v/>
      </c>
      <c r="AF230" s="20" t="str">
        <f t="shared" ca="1" si="203"/>
        <v/>
      </c>
      <c r="AG230" s="20" t="str">
        <f t="shared" ca="1" si="203"/>
        <v/>
      </c>
      <c r="AH230" s="20" t="str">
        <f t="shared" ca="1" si="203"/>
        <v/>
      </c>
      <c r="AI230" s="20" t="str">
        <f t="shared" ca="1" si="203"/>
        <v/>
      </c>
      <c r="AJ230" s="20" t="str">
        <f t="shared" ca="1" si="203"/>
        <v/>
      </c>
      <c r="AK230" s="20" t="str">
        <f t="shared" ca="1" si="203"/>
        <v/>
      </c>
      <c r="AL230" s="20" t="str">
        <f t="shared" ca="1" si="203"/>
        <v/>
      </c>
      <c r="AM230" s="20" t="str">
        <f t="shared" si="187"/>
        <v/>
      </c>
      <c r="AN230" s="20" t="str">
        <f t="shared" si="187"/>
        <v/>
      </c>
      <c r="AO230" s="11" t="str">
        <f t="shared" ca="1" si="183"/>
        <v/>
      </c>
      <c r="AP230" s="10" t="str">
        <f t="shared" ca="1" si="174"/>
        <v/>
      </c>
      <c r="AQ230" s="10" t="str">
        <f t="shared" ca="1" si="174"/>
        <v/>
      </c>
      <c r="AR230" s="10" t="str">
        <f t="shared" ca="1" si="174"/>
        <v/>
      </c>
      <c r="AS230" s="10" t="str">
        <f t="shared" ca="1" si="174"/>
        <v/>
      </c>
      <c r="AT230" s="10" t="str">
        <f t="shared" ca="1" si="174"/>
        <v/>
      </c>
      <c r="AU230" s="10" t="str">
        <f t="shared" ca="1" si="171"/>
        <v/>
      </c>
      <c r="AV230" s="10" t="str">
        <f t="shared" ca="1" si="171"/>
        <v/>
      </c>
      <c r="AW230" s="10" t="str">
        <f t="shared" ca="1" si="171"/>
        <v/>
      </c>
      <c r="AX230" s="10" t="str">
        <f t="shared" si="171"/>
        <v/>
      </c>
      <c r="AY230" s="10" t="str">
        <f t="shared" si="171"/>
        <v/>
      </c>
      <c r="BA230" s="12" t="str">
        <f t="shared" ca="1" si="175"/>
        <v/>
      </c>
      <c r="BB230" s="12" t="str">
        <f t="shared" ca="1" si="175"/>
        <v/>
      </c>
      <c r="BC230" s="12" t="str">
        <f t="shared" ca="1" si="175"/>
        <v/>
      </c>
      <c r="BD230" s="12" t="str">
        <f t="shared" ca="1" si="175"/>
        <v/>
      </c>
      <c r="BE230" s="12" t="str">
        <f t="shared" ca="1" si="175"/>
        <v/>
      </c>
      <c r="BF230" s="12" t="str">
        <f t="shared" ca="1" si="172"/>
        <v/>
      </c>
      <c r="BG230" s="12" t="str">
        <f t="shared" ca="1" si="172"/>
        <v/>
      </c>
      <c r="BH230" s="12" t="str">
        <f t="shared" ca="1" si="172"/>
        <v/>
      </c>
      <c r="BI230" s="12" t="str">
        <f t="shared" si="172"/>
        <v/>
      </c>
      <c r="BJ230" s="12" t="str">
        <f t="shared" si="172"/>
        <v/>
      </c>
    </row>
    <row r="231" spans="1:62" ht="23.25" customHeight="1">
      <c r="A231" s="1">
        <f ca="1">IF(COUNTIF($D231:$M231," ")=10,"",IF(VLOOKUP(MAX($A$1:A230),$A$1:C230,3,FALSE)=0,"",MAX($A$1:A230)+1))</f>
        <v>231</v>
      </c>
      <c r="B231" s="13" t="str">
        <f>$B226</f>
        <v>Лепихова Е.А.</v>
      </c>
      <c r="C231" s="2" t="str">
        <f ca="1">IF($B231="","",$S$6)</f>
        <v>Пт 19.06.20</v>
      </c>
      <c r="D231" s="23" t="str">
        <f t="shared" ref="D231:K231" ca="1" si="214">IF($B231&gt;"",IF(ISERROR(SEARCH($B231,T$6))," ",MID(T$6,FIND("%курс ",T$6,FIND($B231,T$6))+6,7)&amp;"
("&amp;MID(T$6,FIND("ауд.",T$6,FIND($B231,T$6))+4,FIND("№",T$6,FIND("ауд.",T$6,FIND($B231,T$6)))-(FIND("ауд.",T$6,FIND($B231,T$6))+4))&amp;")"),"")</f>
        <v>С -11-1
(П-)</v>
      </c>
      <c r="E231" s="23" t="str">
        <f t="shared" ca="1" si="214"/>
        <v>С -11-1
(П-)</v>
      </c>
      <c r="F231" s="23" t="str">
        <f t="shared" ca="1" si="214"/>
        <v xml:space="preserve"> </v>
      </c>
      <c r="G231" s="23" t="str">
        <f t="shared" ca="1" si="214"/>
        <v xml:space="preserve"> </v>
      </c>
      <c r="H231" s="23" t="str">
        <f t="shared" ca="1" si="214"/>
        <v xml:space="preserve"> </v>
      </c>
      <c r="I231" s="23" t="str">
        <f t="shared" ca="1" si="214"/>
        <v xml:space="preserve"> </v>
      </c>
      <c r="J231" s="23" t="str">
        <f t="shared" ca="1" si="214"/>
        <v xml:space="preserve"> </v>
      </c>
      <c r="K231" s="23" t="str">
        <f t="shared" ca="1" si="214"/>
        <v xml:space="preserve"> </v>
      </c>
      <c r="L231" s="23"/>
      <c r="M231" s="23"/>
      <c r="N231" s="25"/>
      <c r="AE231" s="20" t="str">
        <f t="shared" ca="1" si="203"/>
        <v>Пт 19.06.20  8.00 П-)</v>
      </c>
      <c r="AF231" s="20" t="str">
        <f t="shared" ca="1" si="203"/>
        <v>Пт 19.06.20  9.40 П-)</v>
      </c>
      <c r="AG231" s="20" t="str">
        <f t="shared" ca="1" si="203"/>
        <v/>
      </c>
      <c r="AH231" s="20" t="str">
        <f t="shared" ca="1" si="203"/>
        <v/>
      </c>
      <c r="AI231" s="20" t="str">
        <f t="shared" ca="1" si="203"/>
        <v/>
      </c>
      <c r="AJ231" s="20" t="str">
        <f t="shared" ca="1" si="203"/>
        <v/>
      </c>
      <c r="AK231" s="20" t="str">
        <f t="shared" ca="1" si="203"/>
        <v/>
      </c>
      <c r="AL231" s="20" t="str">
        <f t="shared" ca="1" si="203"/>
        <v/>
      </c>
      <c r="AM231" s="20" t="str">
        <f t="shared" si="187"/>
        <v/>
      </c>
      <c r="AN231" s="20" t="str">
        <f t="shared" si="187"/>
        <v/>
      </c>
      <c r="AO231" s="11" t="str">
        <f t="shared" ca="1" si="183"/>
        <v>Лепихова</v>
      </c>
      <c r="AP231" s="10" t="str">
        <f t="shared" ca="1" si="174"/>
        <v>Пт 19.06.20  8.00 П-) Лепихова</v>
      </c>
      <c r="AQ231" s="10" t="str">
        <f t="shared" ca="1" si="174"/>
        <v>Пт 19.06.20  9.40 П-) Лепихова</v>
      </c>
      <c r="AR231" s="10" t="str">
        <f t="shared" ca="1" si="174"/>
        <v/>
      </c>
      <c r="AS231" s="10" t="str">
        <f t="shared" ca="1" si="174"/>
        <v/>
      </c>
      <c r="AT231" s="10" t="str">
        <f t="shared" ca="1" si="174"/>
        <v/>
      </c>
      <c r="AU231" s="10" t="str">
        <f t="shared" ca="1" si="171"/>
        <v/>
      </c>
      <c r="AV231" s="10" t="str">
        <f t="shared" ca="1" si="171"/>
        <v/>
      </c>
      <c r="AW231" s="10" t="str">
        <f t="shared" ca="1" si="171"/>
        <v/>
      </c>
      <c r="AX231" s="10" t="str">
        <f t="shared" si="171"/>
        <v/>
      </c>
      <c r="AY231" s="10" t="str">
        <f t="shared" si="171"/>
        <v/>
      </c>
      <c r="BA231" s="12">
        <f t="shared" ca="1" si="175"/>
        <v>231</v>
      </c>
      <c r="BB231" s="12">
        <f t="shared" ca="1" si="175"/>
        <v>231</v>
      </c>
      <c r="BC231" s="12" t="str">
        <f t="shared" ca="1" si="175"/>
        <v/>
      </c>
      <c r="BD231" s="12" t="str">
        <f t="shared" ca="1" si="175"/>
        <v/>
      </c>
      <c r="BE231" s="12" t="str">
        <f t="shared" ca="1" si="175"/>
        <v/>
      </c>
      <c r="BF231" s="12" t="str">
        <f t="shared" ca="1" si="172"/>
        <v/>
      </c>
      <c r="BG231" s="12" t="str">
        <f t="shared" ca="1" si="172"/>
        <v/>
      </c>
      <c r="BH231" s="12" t="str">
        <f t="shared" ca="1" si="172"/>
        <v/>
      </c>
      <c r="BI231" s="12" t="str">
        <f t="shared" si="172"/>
        <v/>
      </c>
      <c r="BJ231" s="12" t="str">
        <f t="shared" si="172"/>
        <v/>
      </c>
    </row>
    <row r="232" spans="1:62" ht="23.25" customHeight="1">
      <c r="A232" s="1">
        <f ca="1">IF(COUNTIF($D232:$M232," ")=10,"",IF(VLOOKUP(MAX($A$1:A231),$A$1:C231,3,FALSE)=0,"",MAX($A$1:A231)+1))</f>
        <v>232</v>
      </c>
      <c r="B232" s="13" t="str">
        <f>$B226</f>
        <v>Лепихова Е.А.</v>
      </c>
      <c r="C232" s="2" t="str">
        <f ca="1">IF($B232="","",$S$7)</f>
        <v>Сб 20.06.20</v>
      </c>
      <c r="D232" s="23" t="str">
        <f t="shared" ref="D232:K232" ca="1" si="215">IF($B232&gt;"",IF(ISERROR(SEARCH($B232,T$7))," ",MID(T$7,FIND("%курс ",T$7,FIND($B232,T$7))+6,7)&amp;"
("&amp;MID(T$7,FIND("ауд.",T$7,FIND($B232,T$7))+4,FIND("№",T$7,FIND("ауд.",T$7,FIND($B232,T$7)))-(FIND("ауд.",T$7,FIND($B232,T$7))+4))&amp;")"),"")</f>
        <v xml:space="preserve"> </v>
      </c>
      <c r="E232" s="23" t="str">
        <f t="shared" ca="1" si="215"/>
        <v>СА-11-1
(П-)</v>
      </c>
      <c r="F232" s="23" t="str">
        <f t="shared" ca="1" si="215"/>
        <v xml:space="preserve"> </v>
      </c>
      <c r="G232" s="23" t="str">
        <f t="shared" ca="1" si="215"/>
        <v xml:space="preserve"> </v>
      </c>
      <c r="H232" s="23" t="str">
        <f t="shared" ca="1" si="215"/>
        <v xml:space="preserve"> </v>
      </c>
      <c r="I232" s="23" t="str">
        <f t="shared" ca="1" si="215"/>
        <v xml:space="preserve"> </v>
      </c>
      <c r="J232" s="23" t="str">
        <f t="shared" ca="1" si="215"/>
        <v xml:space="preserve"> </v>
      </c>
      <c r="K232" s="23" t="str">
        <f t="shared" ca="1" si="215"/>
        <v xml:space="preserve"> </v>
      </c>
      <c r="L232" s="23"/>
      <c r="M232" s="23"/>
      <c r="N232" s="25"/>
      <c r="AE232" s="20" t="str">
        <f t="shared" ca="1" si="203"/>
        <v/>
      </c>
      <c r="AF232" s="20" t="str">
        <f t="shared" ca="1" si="203"/>
        <v>Сб 20.06.20  9.40 П-)</v>
      </c>
      <c r="AG232" s="20" t="str">
        <f t="shared" ca="1" si="203"/>
        <v/>
      </c>
      <c r="AH232" s="20" t="str">
        <f t="shared" ca="1" si="203"/>
        <v/>
      </c>
      <c r="AI232" s="20" t="str">
        <f t="shared" ca="1" si="203"/>
        <v/>
      </c>
      <c r="AJ232" s="20" t="str">
        <f t="shared" ca="1" si="203"/>
        <v/>
      </c>
      <c r="AK232" s="20" t="str">
        <f t="shared" ca="1" si="203"/>
        <v/>
      </c>
      <c r="AL232" s="20" t="str">
        <f t="shared" ca="1" si="203"/>
        <v/>
      </c>
      <c r="AM232" s="20" t="str">
        <f t="shared" si="187"/>
        <v/>
      </c>
      <c r="AN232" s="20" t="str">
        <f t="shared" si="187"/>
        <v/>
      </c>
      <c r="AO232" s="11" t="str">
        <f t="shared" ca="1" si="183"/>
        <v>Лепихова</v>
      </c>
      <c r="AP232" s="10" t="str">
        <f t="shared" ca="1" si="174"/>
        <v/>
      </c>
      <c r="AQ232" s="10" t="str">
        <f t="shared" ca="1" si="174"/>
        <v>Сб 20.06.20  9.40 П-) Лепихова</v>
      </c>
      <c r="AR232" s="10" t="str">
        <f t="shared" ca="1" si="174"/>
        <v/>
      </c>
      <c r="AS232" s="10" t="str">
        <f t="shared" ca="1" si="174"/>
        <v/>
      </c>
      <c r="AT232" s="10" t="str">
        <f t="shared" ca="1" si="174"/>
        <v/>
      </c>
      <c r="AU232" s="10" t="str">
        <f t="shared" ca="1" si="171"/>
        <v/>
      </c>
      <c r="AV232" s="10" t="str">
        <f t="shared" ca="1" si="171"/>
        <v/>
      </c>
      <c r="AW232" s="10" t="str">
        <f t="shared" ca="1" si="171"/>
        <v/>
      </c>
      <c r="AX232" s="10" t="str">
        <f t="shared" si="171"/>
        <v/>
      </c>
      <c r="AY232" s="10" t="str">
        <f t="shared" si="171"/>
        <v/>
      </c>
      <c r="BA232" s="12" t="str">
        <f t="shared" ca="1" si="175"/>
        <v/>
      </c>
      <c r="BB232" s="12">
        <f t="shared" ca="1" si="175"/>
        <v>232</v>
      </c>
      <c r="BC232" s="12" t="str">
        <f t="shared" ca="1" si="175"/>
        <v/>
      </c>
      <c r="BD232" s="12" t="str">
        <f t="shared" ca="1" si="175"/>
        <v/>
      </c>
      <c r="BE232" s="12" t="str">
        <f t="shared" ca="1" si="175"/>
        <v/>
      </c>
      <c r="BF232" s="12" t="str">
        <f t="shared" ca="1" si="172"/>
        <v/>
      </c>
      <c r="BG232" s="12" t="str">
        <f t="shared" ca="1" si="172"/>
        <v/>
      </c>
      <c r="BH232" s="12" t="str">
        <f t="shared" ca="1" si="172"/>
        <v/>
      </c>
      <c r="BI232" s="12" t="str">
        <f t="shared" si="172"/>
        <v/>
      </c>
      <c r="BJ232" s="12" t="str">
        <f t="shared" si="172"/>
        <v/>
      </c>
    </row>
    <row r="233" spans="1:62" ht="23.25" customHeight="1">
      <c r="A233" s="1">
        <f ca="1">IF(COUNTIF($D233:$M233," ")=10,"",IF(VLOOKUP(MAX($A$1:A232),$A$1:C232,3,FALSE)=0,"",MAX($A$1:A232)+1))</f>
        <v>233</v>
      </c>
      <c r="B233" s="13" t="str">
        <f>$B226</f>
        <v>Лепихова Е.А.</v>
      </c>
      <c r="C233" s="2" t="str">
        <f ca="1">IF($B233="","",$S$8)</f>
        <v>Вс 21.06.20</v>
      </c>
      <c r="D233" s="23" t="str">
        <f t="shared" ref="D233:K233" ca="1" si="216">IF($B233&gt;"",IF(ISERROR(SEARCH($B233,T$8))," ",MID(T$8,FIND("%курс ",T$8,FIND($B233,T$8))+6,7)&amp;"
("&amp;MID(T$8,FIND("ауд.",T$8,FIND($B233,T$8))+4,FIND("№",T$8,FIND("ауд.",T$8,FIND($B233,T$8)))-(FIND("ауд.",T$8,FIND($B233,T$8))+4))&amp;")"),"")</f>
        <v xml:space="preserve"> </v>
      </c>
      <c r="E233" s="23" t="str">
        <f t="shared" ca="1" si="216"/>
        <v xml:space="preserve"> </v>
      </c>
      <c r="F233" s="23" t="str">
        <f t="shared" ca="1" si="216"/>
        <v xml:space="preserve"> </v>
      </c>
      <c r="G233" s="23" t="str">
        <f t="shared" ca="1" si="216"/>
        <v xml:space="preserve"> </v>
      </c>
      <c r="H233" s="23" t="str">
        <f t="shared" ca="1" si="216"/>
        <v xml:space="preserve"> </v>
      </c>
      <c r="I233" s="23" t="str">
        <f t="shared" ca="1" si="216"/>
        <v xml:space="preserve"> </v>
      </c>
      <c r="J233" s="23" t="str">
        <f t="shared" ca="1" si="216"/>
        <v xml:space="preserve"> </v>
      </c>
      <c r="K233" s="23" t="str">
        <f t="shared" ca="1" si="216"/>
        <v xml:space="preserve"> </v>
      </c>
      <c r="L233" s="23"/>
      <c r="M233" s="23"/>
      <c r="N233" s="25"/>
      <c r="AE233" s="20" t="str">
        <f t="shared" ca="1" si="203"/>
        <v/>
      </c>
      <c r="AF233" s="20" t="str">
        <f t="shared" ca="1" si="203"/>
        <v/>
      </c>
      <c r="AG233" s="20" t="str">
        <f t="shared" ca="1" si="203"/>
        <v/>
      </c>
      <c r="AH233" s="20" t="str">
        <f t="shared" ca="1" si="203"/>
        <v/>
      </c>
      <c r="AI233" s="20" t="str">
        <f t="shared" ca="1" si="203"/>
        <v/>
      </c>
      <c r="AJ233" s="20" t="str">
        <f t="shared" ca="1" si="203"/>
        <v/>
      </c>
      <c r="AK233" s="20" t="str">
        <f t="shared" ca="1" si="203"/>
        <v/>
      </c>
      <c r="AL233" s="20" t="str">
        <f t="shared" ca="1" si="203"/>
        <v/>
      </c>
      <c r="AM233" s="20" t="str">
        <f t="shared" si="187"/>
        <v/>
      </c>
      <c r="AN233" s="20" t="str">
        <f t="shared" si="187"/>
        <v/>
      </c>
      <c r="AO233" s="11" t="str">
        <f t="shared" ca="1" si="183"/>
        <v/>
      </c>
      <c r="AP233" s="10" t="str">
        <f t="shared" ca="1" si="174"/>
        <v/>
      </c>
      <c r="AQ233" s="10" t="str">
        <f t="shared" ca="1" si="174"/>
        <v/>
      </c>
      <c r="AR233" s="10" t="str">
        <f t="shared" ca="1" si="174"/>
        <v/>
      </c>
      <c r="AS233" s="10" t="str">
        <f t="shared" ca="1" si="174"/>
        <v/>
      </c>
      <c r="AT233" s="10" t="str">
        <f t="shared" ca="1" si="174"/>
        <v/>
      </c>
      <c r="AU233" s="10" t="str">
        <f t="shared" ca="1" si="171"/>
        <v/>
      </c>
      <c r="AV233" s="10" t="str">
        <f t="shared" ca="1" si="171"/>
        <v/>
      </c>
      <c r="AW233" s="10" t="str">
        <f t="shared" ca="1" si="171"/>
        <v/>
      </c>
      <c r="AX233" s="10" t="str">
        <f t="shared" si="171"/>
        <v/>
      </c>
      <c r="AY233" s="10" t="str">
        <f t="shared" si="171"/>
        <v/>
      </c>
      <c r="BA233" s="12" t="str">
        <f t="shared" ca="1" si="175"/>
        <v/>
      </c>
      <c r="BB233" s="12" t="str">
        <f t="shared" ca="1" si="175"/>
        <v/>
      </c>
      <c r="BC233" s="12" t="str">
        <f t="shared" ca="1" si="175"/>
        <v/>
      </c>
      <c r="BD233" s="12" t="str">
        <f t="shared" ca="1" si="175"/>
        <v/>
      </c>
      <c r="BE233" s="12" t="str">
        <f t="shared" ca="1" si="175"/>
        <v/>
      </c>
      <c r="BF233" s="12" t="str">
        <f t="shared" ca="1" si="172"/>
        <v/>
      </c>
      <c r="BG233" s="12" t="str">
        <f t="shared" ca="1" si="172"/>
        <v/>
      </c>
      <c r="BH233" s="12" t="str">
        <f t="shared" ca="1" si="172"/>
        <v/>
      </c>
      <c r="BI233" s="12" t="str">
        <f t="shared" si="172"/>
        <v/>
      </c>
      <c r="BJ233" s="12" t="str">
        <f t="shared" si="172"/>
        <v/>
      </c>
    </row>
    <row r="234" spans="1:62" ht="23.25" customHeight="1">
      <c r="A234" s="1">
        <f ca="1">IF(COUNTIF($D234:$M234," ")=10,"",IF(VLOOKUP(MAX($A$1:A233),$A$1:C233,3,FALSE)=0,"",MAX($A$1:A233)+1))</f>
        <v>234</v>
      </c>
      <c r="C234" s="2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17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11" t="str">
        <f t="shared" si="183"/>
        <v/>
      </c>
      <c r="AP234" s="10" t="str">
        <f t="shared" si="174"/>
        <v/>
      </c>
      <c r="AQ234" s="10" t="str">
        <f t="shared" si="174"/>
        <v/>
      </c>
      <c r="AR234" s="10" t="str">
        <f t="shared" si="174"/>
        <v/>
      </c>
      <c r="AS234" s="10" t="str">
        <f t="shared" si="174"/>
        <v/>
      </c>
      <c r="AT234" s="10" t="str">
        <f t="shared" si="174"/>
        <v/>
      </c>
      <c r="AU234" s="10" t="str">
        <f t="shared" si="171"/>
        <v/>
      </c>
      <c r="AV234" s="10" t="str">
        <f t="shared" si="171"/>
        <v/>
      </c>
      <c r="AW234" s="10" t="str">
        <f t="shared" si="171"/>
        <v/>
      </c>
      <c r="AX234" s="10" t="str">
        <f t="shared" si="171"/>
        <v/>
      </c>
      <c r="AY234" s="10" t="str">
        <f t="shared" si="171"/>
        <v/>
      </c>
      <c r="BA234" s="12" t="str">
        <f t="shared" si="175"/>
        <v/>
      </c>
      <c r="BB234" s="12" t="str">
        <f t="shared" si="175"/>
        <v/>
      </c>
      <c r="BC234" s="12" t="str">
        <f t="shared" si="175"/>
        <v/>
      </c>
      <c r="BD234" s="12" t="str">
        <f t="shared" si="175"/>
        <v/>
      </c>
      <c r="BE234" s="12" t="str">
        <f t="shared" si="175"/>
        <v/>
      </c>
      <c r="BF234" s="12" t="str">
        <f t="shared" si="172"/>
        <v/>
      </c>
      <c r="BG234" s="12" t="str">
        <f t="shared" si="172"/>
        <v/>
      </c>
      <c r="BH234" s="12" t="str">
        <f t="shared" si="172"/>
        <v/>
      </c>
      <c r="BI234" s="12" t="str">
        <f t="shared" si="172"/>
        <v/>
      </c>
      <c r="BJ234" s="12" t="str">
        <f t="shared" si="172"/>
        <v/>
      </c>
    </row>
    <row r="235" spans="1:62" ht="23.25" customHeight="1">
      <c r="A235" s="1">
        <f ca="1">IF(COUNTIF($D236:$M242," ")=70,"",MAX($A$1:A234)+1)</f>
        <v>235</v>
      </c>
      <c r="B235" s="2" t="str">
        <f>IF($C235="","",$C235)</f>
        <v>Максимова А.С.</v>
      </c>
      <c r="C235" s="3" t="str">
        <f>IF(ISERROR(VLOOKUP((ROW()-1)/9+1,'[1]Преподавательский состав'!$A$2:$B$180,2,FALSE)),"",VLOOKUP((ROW()-1)/9+1,'[1]Преподавательский состав'!$A$2:$B$180,2,FALSE))</f>
        <v>Максимова А.С.</v>
      </c>
      <c r="D235" s="3" t="str">
        <f>IF($C235="","",T(" 8.00"))</f>
        <v xml:space="preserve"> 8.00</v>
      </c>
      <c r="E235" s="3" t="str">
        <f>IF($C235="","",T(" 9.40"))</f>
        <v xml:space="preserve"> 9.40</v>
      </c>
      <c r="F235" s="3" t="str">
        <f>IF($C235="","",T("11.50"))</f>
        <v>11.50</v>
      </c>
      <c r="G235" s="4" t="str">
        <f>IF($C235="","",T(""))</f>
        <v/>
      </c>
      <c r="H235" s="4" t="str">
        <f>IF($C235="","",T("13.30"))</f>
        <v>13.30</v>
      </c>
      <c r="I235" s="4" t="str">
        <f>IF($C235="","",T("15.10"))</f>
        <v>15.10</v>
      </c>
      <c r="J235" s="3" t="str">
        <f>IF($C235="","",T("17.00"))</f>
        <v>17.00</v>
      </c>
      <c r="K235" s="3" t="str">
        <f>IF($C235="","",T("18.40"))</f>
        <v>18.40</v>
      </c>
      <c r="L235" s="3"/>
      <c r="M235" s="3"/>
      <c r="N235" s="25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11" t="str">
        <f t="shared" si="183"/>
        <v/>
      </c>
      <c r="AP235" s="10" t="str">
        <f t="shared" si="174"/>
        <v/>
      </c>
      <c r="AQ235" s="10" t="str">
        <f t="shared" si="174"/>
        <v/>
      </c>
      <c r="AR235" s="10" t="str">
        <f t="shared" si="174"/>
        <v/>
      </c>
      <c r="AS235" s="10" t="str">
        <f t="shared" si="174"/>
        <v/>
      </c>
      <c r="AT235" s="10" t="str">
        <f t="shared" si="174"/>
        <v/>
      </c>
      <c r="AU235" s="10" t="str">
        <f t="shared" ref="AU235:AY298" si="217">IF(AJ235="","",CONCATENATE(AJ235," ",$AO235))</f>
        <v/>
      </c>
      <c r="AV235" s="10" t="str">
        <f t="shared" si="217"/>
        <v/>
      </c>
      <c r="AW235" s="10" t="str">
        <f t="shared" si="217"/>
        <v/>
      </c>
      <c r="AX235" s="10" t="str">
        <f t="shared" si="217"/>
        <v/>
      </c>
      <c r="AY235" s="10" t="str">
        <f t="shared" si="217"/>
        <v/>
      </c>
      <c r="BA235" s="12" t="str">
        <f t="shared" si="175"/>
        <v/>
      </c>
      <c r="BB235" s="12" t="str">
        <f t="shared" si="175"/>
        <v/>
      </c>
      <c r="BC235" s="12" t="str">
        <f t="shared" si="175"/>
        <v/>
      </c>
      <c r="BD235" s="12" t="str">
        <f t="shared" si="175"/>
        <v/>
      </c>
      <c r="BE235" s="12" t="str">
        <f t="shared" si="175"/>
        <v/>
      </c>
      <c r="BF235" s="12" t="str">
        <f t="shared" ref="BF235:BJ298" si="218">IF(AJ235="","",ROW())</f>
        <v/>
      </c>
      <c r="BG235" s="12" t="str">
        <f t="shared" si="218"/>
        <v/>
      </c>
      <c r="BH235" s="12" t="str">
        <f t="shared" si="218"/>
        <v/>
      </c>
      <c r="BI235" s="12" t="str">
        <f t="shared" si="218"/>
        <v/>
      </c>
      <c r="BJ235" s="12" t="str">
        <f t="shared" si="218"/>
        <v/>
      </c>
    </row>
    <row r="236" spans="1:62" ht="23.25" customHeight="1">
      <c r="A236" s="1">
        <f ca="1">IF(COUNTIF($D236:$M236," ")=10,"",IF(VLOOKUP(MAX($A$1:A235),$A$1:C235,3,FALSE)=0,"",MAX($A$1:A235)+1))</f>
        <v>236</v>
      </c>
      <c r="B236" s="13" t="str">
        <f>$B235</f>
        <v>Максимова А.С.</v>
      </c>
      <c r="C236" s="2" t="str">
        <f ca="1">IF($B236="","",$S$2)</f>
        <v>Пн 15.06.20</v>
      </c>
      <c r="D236" s="14" t="str">
        <f t="shared" ref="D236:K236" ca="1" si="219">IF($B236&gt;"",IF(ISERROR(SEARCH($B236,T$2))," ",MID(T$2,FIND("%курс ",T$2,FIND($B236,T$2))+6,7)&amp;"
("&amp;MID(T$2,FIND("ауд.",T$2,FIND($B236,T$2))+4,FIND("№",T$2,FIND("ауд.",T$2,FIND($B236,T$2)))-(FIND("ауд.",T$2,FIND($B236,T$2))+4))&amp;")"),"")</f>
        <v xml:space="preserve"> </v>
      </c>
      <c r="E236" s="14" t="str">
        <f t="shared" ca="1" si="219"/>
        <v xml:space="preserve"> </v>
      </c>
      <c r="F236" s="14" t="str">
        <f t="shared" ca="1" si="219"/>
        <v xml:space="preserve"> </v>
      </c>
      <c r="G236" s="14" t="str">
        <f t="shared" ca="1" si="219"/>
        <v xml:space="preserve"> </v>
      </c>
      <c r="H236" s="14" t="str">
        <f t="shared" ca="1" si="219"/>
        <v xml:space="preserve"> </v>
      </c>
      <c r="I236" s="14" t="str">
        <f t="shared" ca="1" si="219"/>
        <v xml:space="preserve"> </v>
      </c>
      <c r="J236" s="14" t="str">
        <f t="shared" ca="1" si="219"/>
        <v xml:space="preserve"> </v>
      </c>
      <c r="K236" s="14" t="str">
        <f t="shared" ca="1" si="219"/>
        <v xml:space="preserve"> </v>
      </c>
      <c r="L236" s="14"/>
      <c r="M236" s="14"/>
      <c r="N236" s="25"/>
      <c r="AE236" s="20" t="str">
        <f t="shared" ca="1" si="203"/>
        <v/>
      </c>
      <c r="AF236" s="20" t="str">
        <f t="shared" ca="1" si="203"/>
        <v/>
      </c>
      <c r="AG236" s="20" t="str">
        <f t="shared" ca="1" si="203"/>
        <v/>
      </c>
      <c r="AH236" s="20" t="str">
        <f t="shared" ca="1" si="203"/>
        <v/>
      </c>
      <c r="AI236" s="20" t="str">
        <f t="shared" ca="1" si="203"/>
        <v/>
      </c>
      <c r="AJ236" s="20" t="str">
        <f t="shared" ca="1" si="203"/>
        <v/>
      </c>
      <c r="AK236" s="20" t="str">
        <f t="shared" ca="1" si="203"/>
        <v/>
      </c>
      <c r="AL236" s="20" t="str">
        <f t="shared" ca="1" si="203"/>
        <v/>
      </c>
      <c r="AM236" s="20" t="str">
        <f t="shared" si="187"/>
        <v/>
      </c>
      <c r="AN236" s="20" t="str">
        <f t="shared" si="187"/>
        <v/>
      </c>
      <c r="AO236" s="11" t="str">
        <f t="shared" ca="1" si="183"/>
        <v/>
      </c>
      <c r="AP236" s="10" t="str">
        <f t="shared" ref="AP236:AT299" ca="1" si="220">IF(AE236="","",CONCATENATE(AE236," ",$AO236))</f>
        <v/>
      </c>
      <c r="AQ236" s="10" t="str">
        <f t="shared" ca="1" si="220"/>
        <v/>
      </c>
      <c r="AR236" s="10" t="str">
        <f t="shared" ca="1" si="220"/>
        <v/>
      </c>
      <c r="AS236" s="10" t="str">
        <f t="shared" ca="1" si="220"/>
        <v/>
      </c>
      <c r="AT236" s="10" t="str">
        <f t="shared" ca="1" si="220"/>
        <v/>
      </c>
      <c r="AU236" s="10" t="str">
        <f t="shared" ca="1" si="217"/>
        <v/>
      </c>
      <c r="AV236" s="10" t="str">
        <f t="shared" ca="1" si="217"/>
        <v/>
      </c>
      <c r="AW236" s="10" t="str">
        <f t="shared" ca="1" si="217"/>
        <v/>
      </c>
      <c r="AX236" s="10" t="str">
        <f t="shared" si="217"/>
        <v/>
      </c>
      <c r="AY236" s="10" t="str">
        <f t="shared" si="217"/>
        <v/>
      </c>
      <c r="BA236" s="12" t="str">
        <f t="shared" ref="BA236:BE299" ca="1" si="221">IF(AE236="","",ROW())</f>
        <v/>
      </c>
      <c r="BB236" s="12" t="str">
        <f t="shared" ca="1" si="221"/>
        <v/>
      </c>
      <c r="BC236" s="12" t="str">
        <f t="shared" ca="1" si="221"/>
        <v/>
      </c>
      <c r="BD236" s="12" t="str">
        <f t="shared" ca="1" si="221"/>
        <v/>
      </c>
      <c r="BE236" s="12" t="str">
        <f t="shared" ca="1" si="221"/>
        <v/>
      </c>
      <c r="BF236" s="12" t="str">
        <f t="shared" ca="1" si="218"/>
        <v/>
      </c>
      <c r="BG236" s="12" t="str">
        <f t="shared" ca="1" si="218"/>
        <v/>
      </c>
      <c r="BH236" s="12" t="str">
        <f t="shared" ca="1" si="218"/>
        <v/>
      </c>
      <c r="BI236" s="12" t="str">
        <f t="shared" si="218"/>
        <v/>
      </c>
      <c r="BJ236" s="12" t="str">
        <f t="shared" si="218"/>
        <v/>
      </c>
    </row>
    <row r="237" spans="1:62" ht="23.25" customHeight="1">
      <c r="A237" s="1">
        <f ca="1">IF(COUNTIF($D237:$M237," ")=10,"",IF(VLOOKUP(MAX($A$1:A236),$A$1:C236,3,FALSE)=0,"",MAX($A$1:A236)+1))</f>
        <v>237</v>
      </c>
      <c r="B237" s="13" t="str">
        <f>$B235</f>
        <v>Максимова А.С.</v>
      </c>
      <c r="C237" s="2" t="str">
        <f ca="1">IF($B237="","",$S$3)</f>
        <v>Вт 16.06.20</v>
      </c>
      <c r="D237" s="14" t="str">
        <f t="shared" ref="D237:K237" ca="1" si="222">IF($B237&gt;"",IF(ISERROR(SEARCH($B237,T$3))," ",MID(T$3,FIND("%курс ",T$3,FIND($B237,T$3))+6,7)&amp;"
("&amp;MID(T$3,FIND("ауд.",T$3,FIND($B237,T$3))+4,FIND("№",T$3,FIND("ауд.",T$3,FIND($B237,T$3)))-(FIND("ауд.",T$3,FIND($B237,T$3))+4))&amp;")"),"")</f>
        <v xml:space="preserve"> </v>
      </c>
      <c r="E237" s="14" t="str">
        <f t="shared" ca="1" si="222"/>
        <v xml:space="preserve"> </v>
      </c>
      <c r="F237" s="14" t="str">
        <f t="shared" ca="1" si="222"/>
        <v xml:space="preserve"> </v>
      </c>
      <c r="G237" s="14" t="str">
        <f t="shared" ca="1" si="222"/>
        <v xml:space="preserve"> </v>
      </c>
      <c r="H237" s="14" t="str">
        <f t="shared" ca="1" si="222"/>
        <v xml:space="preserve"> </v>
      </c>
      <c r="I237" s="14" t="str">
        <f t="shared" ca="1" si="222"/>
        <v xml:space="preserve"> </v>
      </c>
      <c r="J237" s="14" t="str">
        <f t="shared" ca="1" si="222"/>
        <v xml:space="preserve"> </v>
      </c>
      <c r="K237" s="14" t="str">
        <f t="shared" ca="1" si="222"/>
        <v xml:space="preserve"> </v>
      </c>
      <c r="L237" s="14"/>
      <c r="M237" s="14"/>
      <c r="N237" s="25"/>
      <c r="AE237" s="20" t="str">
        <f t="shared" ca="1" si="203"/>
        <v/>
      </c>
      <c r="AF237" s="20" t="str">
        <f t="shared" ca="1" si="203"/>
        <v/>
      </c>
      <c r="AG237" s="20" t="str">
        <f t="shared" ca="1" si="203"/>
        <v/>
      </c>
      <c r="AH237" s="20" t="str">
        <f t="shared" ca="1" si="203"/>
        <v/>
      </c>
      <c r="AI237" s="20" t="str">
        <f t="shared" ca="1" si="203"/>
        <v/>
      </c>
      <c r="AJ237" s="20" t="str">
        <f t="shared" ca="1" si="203"/>
        <v/>
      </c>
      <c r="AK237" s="20" t="str">
        <f t="shared" ca="1" si="203"/>
        <v/>
      </c>
      <c r="AL237" s="20" t="str">
        <f t="shared" ca="1" si="203"/>
        <v/>
      </c>
      <c r="AM237" s="20" t="str">
        <f t="shared" si="187"/>
        <v/>
      </c>
      <c r="AN237" s="20" t="str">
        <f t="shared" si="187"/>
        <v/>
      </c>
      <c r="AO237" s="11" t="str">
        <f t="shared" ca="1" si="183"/>
        <v/>
      </c>
      <c r="AP237" s="10" t="str">
        <f t="shared" ca="1" si="220"/>
        <v/>
      </c>
      <c r="AQ237" s="10" t="str">
        <f t="shared" ca="1" si="220"/>
        <v/>
      </c>
      <c r="AR237" s="10" t="str">
        <f t="shared" ca="1" si="220"/>
        <v/>
      </c>
      <c r="AS237" s="10" t="str">
        <f t="shared" ca="1" si="220"/>
        <v/>
      </c>
      <c r="AT237" s="10" t="str">
        <f t="shared" ca="1" si="220"/>
        <v/>
      </c>
      <c r="AU237" s="10" t="str">
        <f t="shared" ca="1" si="217"/>
        <v/>
      </c>
      <c r="AV237" s="10" t="str">
        <f t="shared" ca="1" si="217"/>
        <v/>
      </c>
      <c r="AW237" s="10" t="str">
        <f t="shared" ca="1" si="217"/>
        <v/>
      </c>
      <c r="AX237" s="10" t="str">
        <f t="shared" si="217"/>
        <v/>
      </c>
      <c r="AY237" s="10" t="str">
        <f t="shared" si="217"/>
        <v/>
      </c>
      <c r="BA237" s="12" t="str">
        <f t="shared" ca="1" si="221"/>
        <v/>
      </c>
      <c r="BB237" s="12" t="str">
        <f t="shared" ca="1" si="221"/>
        <v/>
      </c>
      <c r="BC237" s="12" t="str">
        <f t="shared" ca="1" si="221"/>
        <v/>
      </c>
      <c r="BD237" s="12" t="str">
        <f t="shared" ca="1" si="221"/>
        <v/>
      </c>
      <c r="BE237" s="12" t="str">
        <f t="shared" ca="1" si="221"/>
        <v/>
      </c>
      <c r="BF237" s="12" t="str">
        <f t="shared" ca="1" si="218"/>
        <v/>
      </c>
      <c r="BG237" s="12" t="str">
        <f t="shared" ca="1" si="218"/>
        <v/>
      </c>
      <c r="BH237" s="12" t="str">
        <f t="shared" ca="1" si="218"/>
        <v/>
      </c>
      <c r="BI237" s="12" t="str">
        <f t="shared" si="218"/>
        <v/>
      </c>
      <c r="BJ237" s="12" t="str">
        <f t="shared" si="218"/>
        <v/>
      </c>
    </row>
    <row r="238" spans="1:62" ht="23.25" customHeight="1">
      <c r="A238" s="1">
        <f ca="1">IF(COUNTIF($D238:$M238," ")=10,"",IF(VLOOKUP(MAX($A$1:A237),$A$1:C237,3,FALSE)=0,"",MAX($A$1:A237)+1))</f>
        <v>238</v>
      </c>
      <c r="B238" s="13" t="str">
        <f>$B235</f>
        <v>Максимова А.С.</v>
      </c>
      <c r="C238" s="2" t="str">
        <f ca="1">IF($B238="","",$S$4)</f>
        <v>Ср 17.06.20</v>
      </c>
      <c r="D238" s="14" t="str">
        <f t="shared" ref="D238:K238" ca="1" si="223">IF($B238&gt;"",IF(ISERROR(SEARCH($B238,T$4))," ",MID(T$4,FIND("%курс ",T$4,FIND($B238,T$4))+6,7)&amp;"
("&amp;MID(T$4,FIND("ауд.",T$4,FIND($B238,T$4))+4,FIND("№",T$4,FIND("ауд.",T$4,FIND($B238,T$4)))-(FIND("ауд.",T$4,FIND($B238,T$4))+4))&amp;")"),"")</f>
        <v xml:space="preserve"> </v>
      </c>
      <c r="E238" s="14" t="str">
        <f t="shared" ca="1" si="223"/>
        <v xml:space="preserve"> </v>
      </c>
      <c r="F238" s="14" t="str">
        <f t="shared" ca="1" si="223"/>
        <v xml:space="preserve"> </v>
      </c>
      <c r="G238" s="14" t="str">
        <f t="shared" ca="1" si="223"/>
        <v xml:space="preserve"> </v>
      </c>
      <c r="H238" s="14" t="str">
        <f t="shared" ca="1" si="223"/>
        <v xml:space="preserve"> </v>
      </c>
      <c r="I238" s="14" t="str">
        <f t="shared" ca="1" si="223"/>
        <v xml:space="preserve"> </v>
      </c>
      <c r="J238" s="14" t="str">
        <f t="shared" ca="1" si="223"/>
        <v xml:space="preserve"> </v>
      </c>
      <c r="K238" s="14" t="str">
        <f t="shared" ca="1" si="223"/>
        <v xml:space="preserve"> </v>
      </c>
      <c r="L238" s="14"/>
      <c r="M238" s="14"/>
      <c r="N238" s="25"/>
      <c r="AE238" s="20" t="str">
        <f t="shared" ca="1" si="203"/>
        <v/>
      </c>
      <c r="AF238" s="20" t="str">
        <f t="shared" ca="1" si="203"/>
        <v/>
      </c>
      <c r="AG238" s="20" t="str">
        <f t="shared" ca="1" si="203"/>
        <v/>
      </c>
      <c r="AH238" s="20" t="str">
        <f t="shared" ca="1" si="203"/>
        <v/>
      </c>
      <c r="AI238" s="20" t="str">
        <f t="shared" ca="1" si="203"/>
        <v/>
      </c>
      <c r="AJ238" s="20" t="str">
        <f t="shared" ca="1" si="203"/>
        <v/>
      </c>
      <c r="AK238" s="20" t="str">
        <f t="shared" ca="1" si="203"/>
        <v/>
      </c>
      <c r="AL238" s="20" t="str">
        <f t="shared" ca="1" si="203"/>
        <v/>
      </c>
      <c r="AM238" s="20" t="str">
        <f t="shared" si="187"/>
        <v/>
      </c>
      <c r="AN238" s="20" t="str">
        <f t="shared" si="187"/>
        <v/>
      </c>
      <c r="AO238" s="11" t="str">
        <f t="shared" ca="1" si="183"/>
        <v/>
      </c>
      <c r="AP238" s="10" t="str">
        <f t="shared" ca="1" si="220"/>
        <v/>
      </c>
      <c r="AQ238" s="10" t="str">
        <f t="shared" ca="1" si="220"/>
        <v/>
      </c>
      <c r="AR238" s="10" t="str">
        <f t="shared" ca="1" si="220"/>
        <v/>
      </c>
      <c r="AS238" s="10" t="str">
        <f t="shared" ca="1" si="220"/>
        <v/>
      </c>
      <c r="AT238" s="10" t="str">
        <f t="shared" ca="1" si="220"/>
        <v/>
      </c>
      <c r="AU238" s="10" t="str">
        <f t="shared" ca="1" si="217"/>
        <v/>
      </c>
      <c r="AV238" s="10" t="str">
        <f t="shared" ca="1" si="217"/>
        <v/>
      </c>
      <c r="AW238" s="10" t="str">
        <f t="shared" ca="1" si="217"/>
        <v/>
      </c>
      <c r="AX238" s="10" t="str">
        <f t="shared" si="217"/>
        <v/>
      </c>
      <c r="AY238" s="10" t="str">
        <f t="shared" si="217"/>
        <v/>
      </c>
      <c r="BA238" s="12" t="str">
        <f t="shared" ca="1" si="221"/>
        <v/>
      </c>
      <c r="BB238" s="12" t="str">
        <f t="shared" ca="1" si="221"/>
        <v/>
      </c>
      <c r="BC238" s="12" t="str">
        <f t="shared" ca="1" si="221"/>
        <v/>
      </c>
      <c r="BD238" s="12" t="str">
        <f t="shared" ca="1" si="221"/>
        <v/>
      </c>
      <c r="BE238" s="12" t="str">
        <f t="shared" ca="1" si="221"/>
        <v/>
      </c>
      <c r="BF238" s="12" t="str">
        <f t="shared" ca="1" si="218"/>
        <v/>
      </c>
      <c r="BG238" s="12" t="str">
        <f t="shared" ca="1" si="218"/>
        <v/>
      </c>
      <c r="BH238" s="12" t="str">
        <f t="shared" ca="1" si="218"/>
        <v/>
      </c>
      <c r="BI238" s="12" t="str">
        <f t="shared" si="218"/>
        <v/>
      </c>
      <c r="BJ238" s="12" t="str">
        <f t="shared" si="218"/>
        <v/>
      </c>
    </row>
    <row r="239" spans="1:62" ht="23.25" customHeight="1">
      <c r="A239" s="1">
        <f ca="1">IF(COUNTIF($D239:$M239," ")=10,"",IF(VLOOKUP(MAX($A$1:A238),$A$1:C238,3,FALSE)=0,"",MAX($A$1:A238)+1))</f>
        <v>239</v>
      </c>
      <c r="B239" s="13" t="str">
        <f>$B235</f>
        <v>Максимова А.С.</v>
      </c>
      <c r="C239" s="2" t="str">
        <f ca="1">IF($B239="","",$S$5)</f>
        <v>Чт 18.06.20</v>
      </c>
      <c r="D239" s="23" t="str">
        <f t="shared" ref="D239:K239" ca="1" si="224">IF($B239&gt;"",IF(ISERROR(SEARCH($B239,T$5))," ",MID(T$5,FIND("%курс ",T$5,FIND($B239,T$5))+6,7)&amp;"
("&amp;MID(T$5,FIND("ауд.",T$5,FIND($B239,T$5))+4,FIND("№",T$5,FIND("ауд.",T$5,FIND($B239,T$5)))-(FIND("ауд.",T$5,FIND($B239,T$5))+4))&amp;")"),"")</f>
        <v xml:space="preserve"> </v>
      </c>
      <c r="E239" s="23" t="str">
        <f t="shared" ca="1" si="224"/>
        <v xml:space="preserve"> </v>
      </c>
      <c r="F239" s="23" t="str">
        <f t="shared" ca="1" si="224"/>
        <v xml:space="preserve"> </v>
      </c>
      <c r="G239" s="23" t="str">
        <f t="shared" ca="1" si="224"/>
        <v xml:space="preserve"> </v>
      </c>
      <c r="H239" s="23" t="str">
        <f t="shared" ca="1" si="224"/>
        <v xml:space="preserve"> </v>
      </c>
      <c r="I239" s="23" t="str">
        <f t="shared" ca="1" si="224"/>
        <v xml:space="preserve"> </v>
      </c>
      <c r="J239" s="23" t="str">
        <f t="shared" ca="1" si="224"/>
        <v xml:space="preserve"> </v>
      </c>
      <c r="K239" s="23" t="str">
        <f t="shared" ca="1" si="224"/>
        <v xml:space="preserve"> </v>
      </c>
      <c r="L239" s="23"/>
      <c r="M239" s="23"/>
      <c r="N239" s="25"/>
      <c r="AE239" s="20" t="str">
        <f t="shared" ca="1" si="203"/>
        <v/>
      </c>
      <c r="AF239" s="20" t="str">
        <f t="shared" ca="1" si="203"/>
        <v/>
      </c>
      <c r="AG239" s="20" t="str">
        <f t="shared" ca="1" si="203"/>
        <v/>
      </c>
      <c r="AH239" s="20" t="str">
        <f t="shared" ca="1" si="203"/>
        <v/>
      </c>
      <c r="AI239" s="20" t="str">
        <f t="shared" ca="1" si="203"/>
        <v/>
      </c>
      <c r="AJ239" s="20" t="str">
        <f t="shared" ca="1" si="203"/>
        <v/>
      </c>
      <c r="AK239" s="20" t="str">
        <f t="shared" ca="1" si="203"/>
        <v/>
      </c>
      <c r="AL239" s="20" t="str">
        <f t="shared" ca="1" si="203"/>
        <v/>
      </c>
      <c r="AM239" s="20" t="str">
        <f t="shared" si="187"/>
        <v/>
      </c>
      <c r="AN239" s="20" t="str">
        <f t="shared" si="187"/>
        <v/>
      </c>
      <c r="AO239" s="11" t="str">
        <f t="shared" ca="1" si="183"/>
        <v/>
      </c>
      <c r="AP239" s="10" t="str">
        <f t="shared" ca="1" si="220"/>
        <v/>
      </c>
      <c r="AQ239" s="10" t="str">
        <f t="shared" ca="1" si="220"/>
        <v/>
      </c>
      <c r="AR239" s="10" t="str">
        <f t="shared" ca="1" si="220"/>
        <v/>
      </c>
      <c r="AS239" s="10" t="str">
        <f t="shared" ca="1" si="220"/>
        <v/>
      </c>
      <c r="AT239" s="10" t="str">
        <f t="shared" ca="1" si="220"/>
        <v/>
      </c>
      <c r="AU239" s="10" t="str">
        <f t="shared" ca="1" si="217"/>
        <v/>
      </c>
      <c r="AV239" s="10" t="str">
        <f t="shared" ca="1" si="217"/>
        <v/>
      </c>
      <c r="AW239" s="10" t="str">
        <f t="shared" ca="1" si="217"/>
        <v/>
      </c>
      <c r="AX239" s="10" t="str">
        <f t="shared" si="217"/>
        <v/>
      </c>
      <c r="AY239" s="10" t="str">
        <f t="shared" si="217"/>
        <v/>
      </c>
      <c r="BA239" s="12" t="str">
        <f t="shared" ca="1" si="221"/>
        <v/>
      </c>
      <c r="BB239" s="12" t="str">
        <f t="shared" ca="1" si="221"/>
        <v/>
      </c>
      <c r="BC239" s="12" t="str">
        <f t="shared" ca="1" si="221"/>
        <v/>
      </c>
      <c r="BD239" s="12" t="str">
        <f t="shared" ca="1" si="221"/>
        <v/>
      </c>
      <c r="BE239" s="12" t="str">
        <f t="shared" ca="1" si="221"/>
        <v/>
      </c>
      <c r="BF239" s="12" t="str">
        <f t="shared" ca="1" si="218"/>
        <v/>
      </c>
      <c r="BG239" s="12" t="str">
        <f t="shared" ca="1" si="218"/>
        <v/>
      </c>
      <c r="BH239" s="12" t="str">
        <f t="shared" ca="1" si="218"/>
        <v/>
      </c>
      <c r="BI239" s="12" t="str">
        <f t="shared" si="218"/>
        <v/>
      </c>
      <c r="BJ239" s="12" t="str">
        <f t="shared" si="218"/>
        <v/>
      </c>
    </row>
    <row r="240" spans="1:62" ht="23.25" customHeight="1">
      <c r="A240" s="1">
        <f ca="1">IF(COUNTIF($D240:$M240," ")=10,"",IF(VLOOKUP(MAX($A$1:A239),$A$1:C239,3,FALSE)=0,"",MAX($A$1:A239)+1))</f>
        <v>240</v>
      </c>
      <c r="B240" s="13" t="str">
        <f>$B235</f>
        <v>Максимова А.С.</v>
      </c>
      <c r="C240" s="2" t="str">
        <f ca="1">IF($B240="","",$S$6)</f>
        <v>Пт 19.06.20</v>
      </c>
      <c r="D240" s="23" t="str">
        <f t="shared" ref="D240:K240" ca="1" si="225">IF($B240&gt;"",IF(ISERROR(SEARCH($B240,T$6))," ",MID(T$6,FIND("%курс ",T$6,FIND($B240,T$6))+6,7)&amp;"
("&amp;MID(T$6,FIND("ауд.",T$6,FIND($B240,T$6))+4,FIND("№",T$6,FIND("ауд.",T$6,FIND($B240,T$6)))-(FIND("ауд.",T$6,FIND($B240,T$6))+4))&amp;")"),"")</f>
        <v xml:space="preserve"> </v>
      </c>
      <c r="E240" s="23" t="str">
        <f t="shared" ca="1" si="225"/>
        <v xml:space="preserve"> </v>
      </c>
      <c r="F240" s="23" t="str">
        <f t="shared" ca="1" si="225"/>
        <v xml:space="preserve"> </v>
      </c>
      <c r="G240" s="23" t="str">
        <f t="shared" ca="1" si="225"/>
        <v xml:space="preserve"> </v>
      </c>
      <c r="H240" s="23" t="str">
        <f t="shared" ca="1" si="225"/>
        <v xml:space="preserve"> </v>
      </c>
      <c r="I240" s="23" t="str">
        <f t="shared" ca="1" si="225"/>
        <v xml:space="preserve"> </v>
      </c>
      <c r="J240" s="23" t="str">
        <f t="shared" ca="1" si="225"/>
        <v xml:space="preserve"> </v>
      </c>
      <c r="K240" s="23" t="str">
        <f t="shared" ca="1" si="225"/>
        <v xml:space="preserve"> </v>
      </c>
      <c r="L240" s="23"/>
      <c r="M240" s="23"/>
      <c r="N240" s="25"/>
      <c r="AE240" s="20" t="str">
        <f t="shared" ca="1" si="203"/>
        <v/>
      </c>
      <c r="AF240" s="20" t="str">
        <f t="shared" ca="1" si="203"/>
        <v/>
      </c>
      <c r="AG240" s="20" t="str">
        <f t="shared" ca="1" si="203"/>
        <v/>
      </c>
      <c r="AH240" s="20" t="str">
        <f t="shared" ca="1" si="203"/>
        <v/>
      </c>
      <c r="AI240" s="20" t="str">
        <f t="shared" ca="1" si="203"/>
        <v/>
      </c>
      <c r="AJ240" s="20" t="str">
        <f t="shared" ca="1" si="203"/>
        <v/>
      </c>
      <c r="AK240" s="20" t="str">
        <f t="shared" ca="1" si="203"/>
        <v/>
      </c>
      <c r="AL240" s="20" t="str">
        <f t="shared" ca="1" si="203"/>
        <v/>
      </c>
      <c r="AM240" s="20" t="str">
        <f t="shared" si="187"/>
        <v/>
      </c>
      <c r="AN240" s="20" t="str">
        <f t="shared" si="187"/>
        <v/>
      </c>
      <c r="AO240" s="11" t="str">
        <f t="shared" ca="1" si="183"/>
        <v/>
      </c>
      <c r="AP240" s="10" t="str">
        <f t="shared" ca="1" si="220"/>
        <v/>
      </c>
      <c r="AQ240" s="10" t="str">
        <f t="shared" ca="1" si="220"/>
        <v/>
      </c>
      <c r="AR240" s="10" t="str">
        <f t="shared" ca="1" si="220"/>
        <v/>
      </c>
      <c r="AS240" s="10" t="str">
        <f t="shared" ca="1" si="220"/>
        <v/>
      </c>
      <c r="AT240" s="10" t="str">
        <f t="shared" ca="1" si="220"/>
        <v/>
      </c>
      <c r="AU240" s="10" t="str">
        <f t="shared" ca="1" si="217"/>
        <v/>
      </c>
      <c r="AV240" s="10" t="str">
        <f t="shared" ca="1" si="217"/>
        <v/>
      </c>
      <c r="AW240" s="10" t="str">
        <f t="shared" ca="1" si="217"/>
        <v/>
      </c>
      <c r="AX240" s="10" t="str">
        <f t="shared" si="217"/>
        <v/>
      </c>
      <c r="AY240" s="10" t="str">
        <f t="shared" si="217"/>
        <v/>
      </c>
      <c r="BA240" s="12" t="str">
        <f t="shared" ca="1" si="221"/>
        <v/>
      </c>
      <c r="BB240" s="12" t="str">
        <f t="shared" ca="1" si="221"/>
        <v/>
      </c>
      <c r="BC240" s="12" t="str">
        <f t="shared" ca="1" si="221"/>
        <v/>
      </c>
      <c r="BD240" s="12" t="str">
        <f t="shared" ca="1" si="221"/>
        <v/>
      </c>
      <c r="BE240" s="12" t="str">
        <f t="shared" ca="1" si="221"/>
        <v/>
      </c>
      <c r="BF240" s="12" t="str">
        <f t="shared" ca="1" si="218"/>
        <v/>
      </c>
      <c r="BG240" s="12" t="str">
        <f t="shared" ca="1" si="218"/>
        <v/>
      </c>
      <c r="BH240" s="12" t="str">
        <f t="shared" ca="1" si="218"/>
        <v/>
      </c>
      <c r="BI240" s="12" t="str">
        <f t="shared" si="218"/>
        <v/>
      </c>
      <c r="BJ240" s="12" t="str">
        <f t="shared" si="218"/>
        <v/>
      </c>
    </row>
    <row r="241" spans="1:62" ht="23.25" customHeight="1">
      <c r="A241" s="1">
        <f ca="1">IF(COUNTIF($D241:$M241," ")=10,"",IF(VLOOKUP(MAX($A$1:A240),$A$1:C240,3,FALSE)=0,"",MAX($A$1:A240)+1))</f>
        <v>241</v>
      </c>
      <c r="B241" s="13" t="str">
        <f>$B235</f>
        <v>Максимова А.С.</v>
      </c>
      <c r="C241" s="2" t="str">
        <f ca="1">IF($B241="","",$S$7)</f>
        <v>Сб 20.06.20</v>
      </c>
      <c r="D241" s="23" t="str">
        <f t="shared" ref="D241:K241" ca="1" si="226">IF($B241&gt;"",IF(ISERROR(SEARCH($B241,T$7))," ",MID(T$7,FIND("%курс ",T$7,FIND($B241,T$7))+6,7)&amp;"
("&amp;MID(T$7,FIND("ауд.",T$7,FIND($B241,T$7))+4,FIND("№",T$7,FIND("ауд.",T$7,FIND($B241,T$7)))-(FIND("ауд.",T$7,FIND($B241,T$7))+4))&amp;")"),"")</f>
        <v xml:space="preserve"> </v>
      </c>
      <c r="E241" s="23" t="str">
        <f t="shared" ca="1" si="226"/>
        <v xml:space="preserve"> </v>
      </c>
      <c r="F241" s="23" t="str">
        <f t="shared" ca="1" si="226"/>
        <v xml:space="preserve"> </v>
      </c>
      <c r="G241" s="23" t="str">
        <f t="shared" ca="1" si="226"/>
        <v xml:space="preserve"> </v>
      </c>
      <c r="H241" s="23" t="str">
        <f t="shared" ca="1" si="226"/>
        <v xml:space="preserve"> </v>
      </c>
      <c r="I241" s="23" t="str">
        <f t="shared" ca="1" si="226"/>
        <v xml:space="preserve"> </v>
      </c>
      <c r="J241" s="23" t="str">
        <f t="shared" ca="1" si="226"/>
        <v xml:space="preserve"> </v>
      </c>
      <c r="K241" s="23" t="str">
        <f t="shared" ca="1" si="226"/>
        <v xml:space="preserve"> </v>
      </c>
      <c r="L241" s="23"/>
      <c r="M241" s="23"/>
      <c r="N241" s="25"/>
      <c r="AE241" s="20" t="str">
        <f t="shared" ca="1" si="203"/>
        <v/>
      </c>
      <c r="AF241" s="20" t="str">
        <f t="shared" ca="1" si="203"/>
        <v/>
      </c>
      <c r="AG241" s="20" t="str">
        <f t="shared" ca="1" si="203"/>
        <v/>
      </c>
      <c r="AH241" s="20" t="str">
        <f t="shared" ca="1" si="203"/>
        <v/>
      </c>
      <c r="AI241" s="20" t="str">
        <f t="shared" ca="1" si="203"/>
        <v/>
      </c>
      <c r="AJ241" s="20" t="str">
        <f t="shared" ca="1" si="203"/>
        <v/>
      </c>
      <c r="AK241" s="20" t="str">
        <f t="shared" ca="1" si="203"/>
        <v/>
      </c>
      <c r="AL241" s="20" t="str">
        <f t="shared" ca="1" si="203"/>
        <v/>
      </c>
      <c r="AM241" s="20" t="str">
        <f t="shared" si="187"/>
        <v/>
      </c>
      <c r="AN241" s="20" t="str">
        <f t="shared" si="187"/>
        <v/>
      </c>
      <c r="AO241" s="11" t="str">
        <f t="shared" ca="1" si="183"/>
        <v/>
      </c>
      <c r="AP241" s="10" t="str">
        <f t="shared" ca="1" si="220"/>
        <v/>
      </c>
      <c r="AQ241" s="10" t="str">
        <f t="shared" ca="1" si="220"/>
        <v/>
      </c>
      <c r="AR241" s="10" t="str">
        <f t="shared" ca="1" si="220"/>
        <v/>
      </c>
      <c r="AS241" s="10" t="str">
        <f t="shared" ca="1" si="220"/>
        <v/>
      </c>
      <c r="AT241" s="10" t="str">
        <f t="shared" ca="1" si="220"/>
        <v/>
      </c>
      <c r="AU241" s="10" t="str">
        <f t="shared" ca="1" si="217"/>
        <v/>
      </c>
      <c r="AV241" s="10" t="str">
        <f t="shared" ca="1" si="217"/>
        <v/>
      </c>
      <c r="AW241" s="10" t="str">
        <f t="shared" ca="1" si="217"/>
        <v/>
      </c>
      <c r="AX241" s="10" t="str">
        <f t="shared" si="217"/>
        <v/>
      </c>
      <c r="AY241" s="10" t="str">
        <f t="shared" si="217"/>
        <v/>
      </c>
      <c r="BA241" s="12" t="str">
        <f t="shared" ca="1" si="221"/>
        <v/>
      </c>
      <c r="BB241" s="12" t="str">
        <f t="shared" ca="1" si="221"/>
        <v/>
      </c>
      <c r="BC241" s="12" t="str">
        <f t="shared" ca="1" si="221"/>
        <v/>
      </c>
      <c r="BD241" s="12" t="str">
        <f t="shared" ca="1" si="221"/>
        <v/>
      </c>
      <c r="BE241" s="12" t="str">
        <f t="shared" ca="1" si="221"/>
        <v/>
      </c>
      <c r="BF241" s="12" t="str">
        <f t="shared" ca="1" si="218"/>
        <v/>
      </c>
      <c r="BG241" s="12" t="str">
        <f t="shared" ca="1" si="218"/>
        <v/>
      </c>
      <c r="BH241" s="12" t="str">
        <f t="shared" ca="1" si="218"/>
        <v/>
      </c>
      <c r="BI241" s="12" t="str">
        <f t="shared" si="218"/>
        <v/>
      </c>
      <c r="BJ241" s="12" t="str">
        <f t="shared" si="218"/>
        <v/>
      </c>
    </row>
    <row r="242" spans="1:62" ht="23.25" customHeight="1">
      <c r="A242" s="1">
        <f ca="1">IF(COUNTIF($D242:$M242," ")=10,"",IF(VLOOKUP(MAX($A$1:A241),$A$1:C241,3,FALSE)=0,"",MAX($A$1:A241)+1))</f>
        <v>242</v>
      </c>
      <c r="B242" s="13" t="str">
        <f>$B235</f>
        <v>Максимова А.С.</v>
      </c>
      <c r="C242" s="2" t="str">
        <f ca="1">IF($B242="","",$S$8)</f>
        <v>Вс 21.06.20</v>
      </c>
      <c r="D242" s="23" t="str">
        <f t="shared" ref="D242:K242" ca="1" si="227">IF($B242&gt;"",IF(ISERROR(SEARCH($B242,T$8))," ",MID(T$8,FIND("%курс ",T$8,FIND($B242,T$8))+6,7)&amp;"
("&amp;MID(T$8,FIND("ауд.",T$8,FIND($B242,T$8))+4,FIND("№",T$8,FIND("ауд.",T$8,FIND($B242,T$8)))-(FIND("ауд.",T$8,FIND($B242,T$8))+4))&amp;")"),"")</f>
        <v xml:space="preserve"> </v>
      </c>
      <c r="E242" s="23" t="str">
        <f t="shared" ca="1" si="227"/>
        <v xml:space="preserve"> </v>
      </c>
      <c r="F242" s="23" t="str">
        <f t="shared" ca="1" si="227"/>
        <v xml:space="preserve"> </v>
      </c>
      <c r="G242" s="23" t="str">
        <f t="shared" ca="1" si="227"/>
        <v xml:space="preserve"> </v>
      </c>
      <c r="H242" s="23" t="str">
        <f t="shared" ca="1" si="227"/>
        <v xml:space="preserve"> </v>
      </c>
      <c r="I242" s="23" t="str">
        <f t="shared" ca="1" si="227"/>
        <v xml:space="preserve"> </v>
      </c>
      <c r="J242" s="23" t="str">
        <f t="shared" ca="1" si="227"/>
        <v xml:space="preserve"> </v>
      </c>
      <c r="K242" s="23" t="str">
        <f t="shared" ca="1" si="227"/>
        <v xml:space="preserve"> </v>
      </c>
      <c r="L242" s="23"/>
      <c r="M242" s="23"/>
      <c r="N242" s="17"/>
      <c r="AE242" s="20" t="str">
        <f t="shared" ca="1" si="203"/>
        <v/>
      </c>
      <c r="AF242" s="20" t="str">
        <f t="shared" ca="1" si="203"/>
        <v/>
      </c>
      <c r="AG242" s="20" t="str">
        <f t="shared" ca="1" si="203"/>
        <v/>
      </c>
      <c r="AH242" s="20" t="str">
        <f t="shared" ca="1" si="203"/>
        <v/>
      </c>
      <c r="AI242" s="20" t="str">
        <f t="shared" ca="1" si="203"/>
        <v/>
      </c>
      <c r="AJ242" s="20" t="str">
        <f t="shared" ca="1" si="203"/>
        <v/>
      </c>
      <c r="AK242" s="20" t="str">
        <f t="shared" ca="1" si="203"/>
        <v/>
      </c>
      <c r="AL242" s="20" t="str">
        <f t="shared" ca="1" si="203"/>
        <v/>
      </c>
      <c r="AM242" s="20" t="str">
        <f t="shared" si="187"/>
        <v/>
      </c>
      <c r="AN242" s="20" t="str">
        <f t="shared" si="187"/>
        <v/>
      </c>
      <c r="AO242" s="11" t="str">
        <f t="shared" ca="1" si="183"/>
        <v/>
      </c>
      <c r="AP242" s="10" t="str">
        <f t="shared" ca="1" si="220"/>
        <v/>
      </c>
      <c r="AQ242" s="10" t="str">
        <f t="shared" ca="1" si="220"/>
        <v/>
      </c>
      <c r="AR242" s="10" t="str">
        <f t="shared" ca="1" si="220"/>
        <v/>
      </c>
      <c r="AS242" s="10" t="str">
        <f t="shared" ca="1" si="220"/>
        <v/>
      </c>
      <c r="AT242" s="10" t="str">
        <f t="shared" ca="1" si="220"/>
        <v/>
      </c>
      <c r="AU242" s="10" t="str">
        <f t="shared" ca="1" si="217"/>
        <v/>
      </c>
      <c r="AV242" s="10" t="str">
        <f t="shared" ca="1" si="217"/>
        <v/>
      </c>
      <c r="AW242" s="10" t="str">
        <f t="shared" ca="1" si="217"/>
        <v/>
      </c>
      <c r="AX242" s="10" t="str">
        <f t="shared" si="217"/>
        <v/>
      </c>
      <c r="AY242" s="10" t="str">
        <f t="shared" si="217"/>
        <v/>
      </c>
      <c r="BA242" s="12" t="str">
        <f t="shared" ca="1" si="221"/>
        <v/>
      </c>
      <c r="BB242" s="12" t="str">
        <f t="shared" ca="1" si="221"/>
        <v/>
      </c>
      <c r="BC242" s="12" t="str">
        <f t="shared" ca="1" si="221"/>
        <v/>
      </c>
      <c r="BD242" s="12" t="str">
        <f t="shared" ca="1" si="221"/>
        <v/>
      </c>
      <c r="BE242" s="12" t="str">
        <f t="shared" ca="1" si="221"/>
        <v/>
      </c>
      <c r="BF242" s="12" t="str">
        <f t="shared" ca="1" si="218"/>
        <v/>
      </c>
      <c r="BG242" s="12" t="str">
        <f t="shared" ca="1" si="218"/>
        <v/>
      </c>
      <c r="BH242" s="12" t="str">
        <f t="shared" ca="1" si="218"/>
        <v/>
      </c>
      <c r="BI242" s="12" t="str">
        <f t="shared" si="218"/>
        <v/>
      </c>
      <c r="BJ242" s="12" t="str">
        <f t="shared" si="218"/>
        <v/>
      </c>
    </row>
    <row r="243" spans="1:62" ht="23.25" customHeight="1">
      <c r="A243" s="1">
        <f ca="1">IF(COUNTIF($D243:$M243," ")=10,"",IF(VLOOKUP(MAX($A$1:A242),$A$1:C242,3,FALSE)=0,"",MAX($A$1:A242)+1))</f>
        <v>243</v>
      </c>
      <c r="C243" s="2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5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11" t="str">
        <f t="shared" si="183"/>
        <v/>
      </c>
      <c r="AP243" s="10" t="str">
        <f t="shared" si="220"/>
        <v/>
      </c>
      <c r="AQ243" s="10" t="str">
        <f t="shared" si="220"/>
        <v/>
      </c>
      <c r="AR243" s="10" t="str">
        <f t="shared" si="220"/>
        <v/>
      </c>
      <c r="AS243" s="10" t="str">
        <f t="shared" si="220"/>
        <v/>
      </c>
      <c r="AT243" s="10" t="str">
        <f t="shared" si="220"/>
        <v/>
      </c>
      <c r="AU243" s="10" t="str">
        <f t="shared" si="217"/>
        <v/>
      </c>
      <c r="AV243" s="10" t="str">
        <f t="shared" si="217"/>
        <v/>
      </c>
      <c r="AW243" s="10" t="str">
        <f t="shared" si="217"/>
        <v/>
      </c>
      <c r="AX243" s="10" t="str">
        <f t="shared" si="217"/>
        <v/>
      </c>
      <c r="AY243" s="10" t="str">
        <f t="shared" si="217"/>
        <v/>
      </c>
      <c r="BA243" s="12" t="str">
        <f t="shared" si="221"/>
        <v/>
      </c>
      <c r="BB243" s="12" t="str">
        <f t="shared" si="221"/>
        <v/>
      </c>
      <c r="BC243" s="12" t="str">
        <f t="shared" si="221"/>
        <v/>
      </c>
      <c r="BD243" s="12" t="str">
        <f t="shared" si="221"/>
        <v/>
      </c>
      <c r="BE243" s="12" t="str">
        <f t="shared" si="221"/>
        <v/>
      </c>
      <c r="BF243" s="12" t="str">
        <f t="shared" si="218"/>
        <v/>
      </c>
      <c r="BG243" s="12" t="str">
        <f t="shared" si="218"/>
        <v/>
      </c>
      <c r="BH243" s="12" t="str">
        <f t="shared" si="218"/>
        <v/>
      </c>
      <c r="BI243" s="12" t="str">
        <f t="shared" si="218"/>
        <v/>
      </c>
      <c r="BJ243" s="12" t="str">
        <f t="shared" si="218"/>
        <v/>
      </c>
    </row>
    <row r="244" spans="1:62" ht="23.25" customHeight="1">
      <c r="A244" s="1">
        <f ca="1">IF(COUNTIF($D245:$M251," ")=70,"",MAX($A$1:A243)+1)</f>
        <v>244</v>
      </c>
      <c r="B244" s="2" t="str">
        <f>IF($C244="","",$C244)</f>
        <v>Мишина М.Ю.</v>
      </c>
      <c r="C244" s="3" t="str">
        <f>IF(ISERROR(VLOOKUP((ROW()-1)/9+1,'[1]Преподавательский состав'!$A$2:$B$180,2,FALSE)),"",VLOOKUP((ROW()-1)/9+1,'[1]Преподавательский состав'!$A$2:$B$180,2,FALSE))</f>
        <v>Мишина М.Ю.</v>
      </c>
      <c r="D244" s="3" t="str">
        <f>IF($C244="","",T(" 8.00"))</f>
        <v xml:space="preserve"> 8.00</v>
      </c>
      <c r="E244" s="3" t="str">
        <f>IF($C244="","",T(" 9.40"))</f>
        <v xml:space="preserve"> 9.40</v>
      </c>
      <c r="F244" s="3" t="str">
        <f>IF($C244="","",T("11.50"))</f>
        <v>11.50</v>
      </c>
      <c r="G244" s="4" t="str">
        <f>IF($C244="","",T(""))</f>
        <v/>
      </c>
      <c r="H244" s="4" t="str">
        <f>IF($C244="","",T("13.30"))</f>
        <v>13.30</v>
      </c>
      <c r="I244" s="4" t="str">
        <f>IF($C244="","",T("15.10"))</f>
        <v>15.10</v>
      </c>
      <c r="J244" s="3" t="str">
        <f>IF($C244="","",T("17.00"))</f>
        <v>17.00</v>
      </c>
      <c r="K244" s="3" t="str">
        <f>IF($C244="","",T("18.40"))</f>
        <v>18.40</v>
      </c>
      <c r="L244" s="3"/>
      <c r="M244" s="3"/>
      <c r="N244" s="25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11" t="str">
        <f t="shared" si="183"/>
        <v/>
      </c>
      <c r="AP244" s="10" t="str">
        <f t="shared" si="220"/>
        <v/>
      </c>
      <c r="AQ244" s="10" t="str">
        <f t="shared" si="220"/>
        <v/>
      </c>
      <c r="AR244" s="10" t="str">
        <f t="shared" si="220"/>
        <v/>
      </c>
      <c r="AS244" s="10" t="str">
        <f t="shared" si="220"/>
        <v/>
      </c>
      <c r="AT244" s="10" t="str">
        <f t="shared" si="220"/>
        <v/>
      </c>
      <c r="AU244" s="10" t="str">
        <f t="shared" si="217"/>
        <v/>
      </c>
      <c r="AV244" s="10" t="str">
        <f t="shared" si="217"/>
        <v/>
      </c>
      <c r="AW244" s="10" t="str">
        <f t="shared" si="217"/>
        <v/>
      </c>
      <c r="AX244" s="10" t="str">
        <f t="shared" si="217"/>
        <v/>
      </c>
      <c r="AY244" s="10" t="str">
        <f t="shared" si="217"/>
        <v/>
      </c>
      <c r="BA244" s="12" t="str">
        <f t="shared" si="221"/>
        <v/>
      </c>
      <c r="BB244" s="12" t="str">
        <f t="shared" si="221"/>
        <v/>
      </c>
      <c r="BC244" s="12" t="str">
        <f t="shared" si="221"/>
        <v/>
      </c>
      <c r="BD244" s="12" t="str">
        <f t="shared" si="221"/>
        <v/>
      </c>
      <c r="BE244" s="12" t="str">
        <f t="shared" si="221"/>
        <v/>
      </c>
      <c r="BF244" s="12" t="str">
        <f t="shared" si="218"/>
        <v/>
      </c>
      <c r="BG244" s="12" t="str">
        <f t="shared" si="218"/>
        <v/>
      </c>
      <c r="BH244" s="12" t="str">
        <f t="shared" si="218"/>
        <v/>
      </c>
      <c r="BI244" s="12" t="str">
        <f t="shared" si="218"/>
        <v/>
      </c>
      <c r="BJ244" s="12" t="str">
        <f t="shared" si="218"/>
        <v/>
      </c>
    </row>
    <row r="245" spans="1:62" ht="23.25" customHeight="1">
      <c r="A245" s="1">
        <f ca="1">IF(COUNTIF($D245:$M245," ")=10,"",IF(VLOOKUP(MAX($A$1:A244),$A$1:C244,3,FALSE)=0,"",MAX($A$1:A244)+1))</f>
        <v>245</v>
      </c>
      <c r="B245" s="13" t="str">
        <f>$B244</f>
        <v>Мишина М.Ю.</v>
      </c>
      <c r="C245" s="2" t="str">
        <f ca="1">IF($B245="","",$S$2)</f>
        <v>Пн 15.06.20</v>
      </c>
      <c r="D245" s="14" t="str">
        <f t="shared" ref="D245:K245" ca="1" si="228">IF($B245&gt;"",IF(ISERROR(SEARCH($B245,T$2))," ",MID(T$2,FIND("%курс ",T$2,FIND($B245,T$2))+6,7)&amp;"
("&amp;MID(T$2,FIND("ауд.",T$2,FIND($B245,T$2))+4,FIND("№",T$2,FIND("ауд.",T$2,FIND($B245,T$2)))-(FIND("ауд.",T$2,FIND($B245,T$2))+4))&amp;")"),"")</f>
        <v xml:space="preserve"> </v>
      </c>
      <c r="E245" s="14" t="str">
        <f t="shared" ca="1" si="228"/>
        <v xml:space="preserve"> </v>
      </c>
      <c r="F245" s="14" t="str">
        <f t="shared" ca="1" si="228"/>
        <v xml:space="preserve"> </v>
      </c>
      <c r="G245" s="14" t="str">
        <f t="shared" ca="1" si="228"/>
        <v xml:space="preserve"> </v>
      </c>
      <c r="H245" s="14" t="str">
        <f t="shared" ca="1" si="228"/>
        <v xml:space="preserve"> </v>
      </c>
      <c r="I245" s="14" t="str">
        <f t="shared" ca="1" si="228"/>
        <v xml:space="preserve"> </v>
      </c>
      <c r="J245" s="14" t="str">
        <f t="shared" ca="1" si="228"/>
        <v xml:space="preserve"> </v>
      </c>
      <c r="K245" s="14" t="str">
        <f t="shared" ca="1" si="228"/>
        <v xml:space="preserve"> </v>
      </c>
      <c r="L245" s="14"/>
      <c r="M245" s="14"/>
      <c r="N245" s="25"/>
      <c r="AE245" s="20" t="str">
        <f t="shared" ca="1" si="203"/>
        <v/>
      </c>
      <c r="AF245" s="20" t="str">
        <f t="shared" ca="1" si="203"/>
        <v/>
      </c>
      <c r="AG245" s="20" t="str">
        <f t="shared" ca="1" si="203"/>
        <v/>
      </c>
      <c r="AH245" s="20" t="str">
        <f t="shared" ca="1" si="203"/>
        <v/>
      </c>
      <c r="AI245" s="20" t="str">
        <f t="shared" ca="1" si="203"/>
        <v/>
      </c>
      <c r="AJ245" s="20" t="str">
        <f t="shared" ca="1" si="203"/>
        <v/>
      </c>
      <c r="AK245" s="20" t="str">
        <f t="shared" ca="1" si="203"/>
        <v/>
      </c>
      <c r="AL245" s="20" t="str">
        <f t="shared" ca="1" si="203"/>
        <v/>
      </c>
      <c r="AM245" s="20" t="str">
        <f t="shared" si="187"/>
        <v/>
      </c>
      <c r="AN245" s="20" t="str">
        <f t="shared" si="187"/>
        <v/>
      </c>
      <c r="AO245" s="11" t="str">
        <f t="shared" ca="1" si="183"/>
        <v/>
      </c>
      <c r="AP245" s="10" t="str">
        <f t="shared" ca="1" si="220"/>
        <v/>
      </c>
      <c r="AQ245" s="10" t="str">
        <f t="shared" ca="1" si="220"/>
        <v/>
      </c>
      <c r="AR245" s="10" t="str">
        <f t="shared" ca="1" si="220"/>
        <v/>
      </c>
      <c r="AS245" s="10" t="str">
        <f t="shared" ca="1" si="220"/>
        <v/>
      </c>
      <c r="AT245" s="10" t="str">
        <f t="shared" ca="1" si="220"/>
        <v/>
      </c>
      <c r="AU245" s="10" t="str">
        <f t="shared" ca="1" si="217"/>
        <v/>
      </c>
      <c r="AV245" s="10" t="str">
        <f t="shared" ca="1" si="217"/>
        <v/>
      </c>
      <c r="AW245" s="10" t="str">
        <f t="shared" ca="1" si="217"/>
        <v/>
      </c>
      <c r="AX245" s="10" t="str">
        <f t="shared" si="217"/>
        <v/>
      </c>
      <c r="AY245" s="10" t="str">
        <f t="shared" si="217"/>
        <v/>
      </c>
      <c r="BA245" s="12" t="str">
        <f t="shared" ca="1" si="221"/>
        <v/>
      </c>
      <c r="BB245" s="12" t="str">
        <f t="shared" ca="1" si="221"/>
        <v/>
      </c>
      <c r="BC245" s="12" t="str">
        <f t="shared" ca="1" si="221"/>
        <v/>
      </c>
      <c r="BD245" s="12" t="str">
        <f t="shared" ca="1" si="221"/>
        <v/>
      </c>
      <c r="BE245" s="12" t="str">
        <f t="shared" ca="1" si="221"/>
        <v/>
      </c>
      <c r="BF245" s="12" t="str">
        <f t="shared" ca="1" si="218"/>
        <v/>
      </c>
      <c r="BG245" s="12" t="str">
        <f t="shared" ca="1" si="218"/>
        <v/>
      </c>
      <c r="BH245" s="12" t="str">
        <f t="shared" ca="1" si="218"/>
        <v/>
      </c>
      <c r="BI245" s="12" t="str">
        <f t="shared" si="218"/>
        <v/>
      </c>
      <c r="BJ245" s="12" t="str">
        <f t="shared" si="218"/>
        <v/>
      </c>
    </row>
    <row r="246" spans="1:62" ht="23.25" customHeight="1">
      <c r="A246" s="1">
        <f ca="1">IF(COUNTIF($D246:$M246," ")=10,"",IF(VLOOKUP(MAX($A$1:A245),$A$1:C245,3,FALSE)=0,"",MAX($A$1:A245)+1))</f>
        <v>246</v>
      </c>
      <c r="B246" s="13" t="str">
        <f>$B244</f>
        <v>Мишина М.Ю.</v>
      </c>
      <c r="C246" s="2" t="str">
        <f ca="1">IF($B246="","",$S$3)</f>
        <v>Вт 16.06.20</v>
      </c>
      <c r="D246" s="14" t="str">
        <f t="shared" ref="D246:K246" ca="1" si="229">IF($B246&gt;"",IF(ISERROR(SEARCH($B246,T$3))," ",MID(T$3,FIND("%курс ",T$3,FIND($B246,T$3))+6,7)&amp;"
("&amp;MID(T$3,FIND("ауд.",T$3,FIND($B246,T$3))+4,FIND("№",T$3,FIND("ауд.",T$3,FIND($B246,T$3)))-(FIND("ауд.",T$3,FIND($B246,T$3))+4))&amp;")"),"")</f>
        <v xml:space="preserve"> </v>
      </c>
      <c r="E246" s="14" t="str">
        <f t="shared" ca="1" si="229"/>
        <v xml:space="preserve"> </v>
      </c>
      <c r="F246" s="14" t="str">
        <f t="shared" ca="1" si="229"/>
        <v xml:space="preserve"> </v>
      </c>
      <c r="G246" s="14" t="str">
        <f t="shared" ca="1" si="229"/>
        <v xml:space="preserve"> </v>
      </c>
      <c r="H246" s="14" t="str">
        <f t="shared" ca="1" si="229"/>
        <v xml:space="preserve"> </v>
      </c>
      <c r="I246" s="14" t="str">
        <f t="shared" ca="1" si="229"/>
        <v xml:space="preserve"> </v>
      </c>
      <c r="J246" s="14" t="str">
        <f t="shared" ca="1" si="229"/>
        <v xml:space="preserve"> </v>
      </c>
      <c r="K246" s="14" t="str">
        <f t="shared" ca="1" si="229"/>
        <v xml:space="preserve"> </v>
      </c>
      <c r="L246" s="14"/>
      <c r="M246" s="14"/>
      <c r="N246" s="25"/>
      <c r="AE246" s="20" t="str">
        <f t="shared" ca="1" si="203"/>
        <v/>
      </c>
      <c r="AF246" s="20" t="str">
        <f t="shared" ca="1" si="203"/>
        <v/>
      </c>
      <c r="AG246" s="20" t="str">
        <f t="shared" ca="1" si="203"/>
        <v/>
      </c>
      <c r="AH246" s="20" t="str">
        <f t="shared" ca="1" si="203"/>
        <v/>
      </c>
      <c r="AI246" s="20" t="str">
        <f t="shared" ca="1" si="203"/>
        <v/>
      </c>
      <c r="AJ246" s="20" t="str">
        <f t="shared" ca="1" si="203"/>
        <v/>
      </c>
      <c r="AK246" s="20" t="str">
        <f t="shared" ca="1" si="203"/>
        <v/>
      </c>
      <c r="AL246" s="20" t="str">
        <f t="shared" ca="1" si="203"/>
        <v/>
      </c>
      <c r="AM246" s="20" t="str">
        <f t="shared" si="187"/>
        <v/>
      </c>
      <c r="AN246" s="20" t="str">
        <f t="shared" si="187"/>
        <v/>
      </c>
      <c r="AO246" s="11" t="str">
        <f t="shared" ca="1" si="183"/>
        <v/>
      </c>
      <c r="AP246" s="10" t="str">
        <f t="shared" ca="1" si="220"/>
        <v/>
      </c>
      <c r="AQ246" s="10" t="str">
        <f t="shared" ca="1" si="220"/>
        <v/>
      </c>
      <c r="AR246" s="10" t="str">
        <f t="shared" ca="1" si="220"/>
        <v/>
      </c>
      <c r="AS246" s="10" t="str">
        <f t="shared" ca="1" si="220"/>
        <v/>
      </c>
      <c r="AT246" s="10" t="str">
        <f t="shared" ca="1" si="220"/>
        <v/>
      </c>
      <c r="AU246" s="10" t="str">
        <f t="shared" ca="1" si="217"/>
        <v/>
      </c>
      <c r="AV246" s="10" t="str">
        <f t="shared" ca="1" si="217"/>
        <v/>
      </c>
      <c r="AW246" s="10" t="str">
        <f t="shared" ca="1" si="217"/>
        <v/>
      </c>
      <c r="AX246" s="10" t="str">
        <f t="shared" si="217"/>
        <v/>
      </c>
      <c r="AY246" s="10" t="str">
        <f t="shared" si="217"/>
        <v/>
      </c>
      <c r="BA246" s="12" t="str">
        <f t="shared" ca="1" si="221"/>
        <v/>
      </c>
      <c r="BB246" s="12" t="str">
        <f t="shared" ca="1" si="221"/>
        <v/>
      </c>
      <c r="BC246" s="12" t="str">
        <f t="shared" ca="1" si="221"/>
        <v/>
      </c>
      <c r="BD246" s="12" t="str">
        <f t="shared" ca="1" si="221"/>
        <v/>
      </c>
      <c r="BE246" s="12" t="str">
        <f t="shared" ca="1" si="221"/>
        <v/>
      </c>
      <c r="BF246" s="12" t="str">
        <f t="shared" ca="1" si="218"/>
        <v/>
      </c>
      <c r="BG246" s="12" t="str">
        <f t="shared" ca="1" si="218"/>
        <v/>
      </c>
      <c r="BH246" s="12" t="str">
        <f t="shared" ca="1" si="218"/>
        <v/>
      </c>
      <c r="BI246" s="12" t="str">
        <f t="shared" si="218"/>
        <v/>
      </c>
      <c r="BJ246" s="12" t="str">
        <f t="shared" si="218"/>
        <v/>
      </c>
    </row>
    <row r="247" spans="1:62" ht="23.25" customHeight="1">
      <c r="A247" s="1">
        <f ca="1">IF(COUNTIF($D247:$M247," ")=10,"",IF(VLOOKUP(MAX($A$1:A246),$A$1:C246,3,FALSE)=0,"",MAX($A$1:A246)+1))</f>
        <v>247</v>
      </c>
      <c r="B247" s="13" t="str">
        <f>$B244</f>
        <v>Мишина М.Ю.</v>
      </c>
      <c r="C247" s="2" t="str">
        <f ca="1">IF($B247="","",$S$4)</f>
        <v>Ср 17.06.20</v>
      </c>
      <c r="D247" s="14" t="str">
        <f t="shared" ref="D247:K247" ca="1" si="230">IF($B247&gt;"",IF(ISERROR(SEARCH($B247,T$4))," ",MID(T$4,FIND("%курс ",T$4,FIND($B247,T$4))+6,7)&amp;"
("&amp;MID(T$4,FIND("ауд.",T$4,FIND($B247,T$4))+4,FIND("№",T$4,FIND("ауд.",T$4,FIND($B247,T$4)))-(FIND("ауд.",T$4,FIND($B247,T$4))+4))&amp;")"),"")</f>
        <v xml:space="preserve"> </v>
      </c>
      <c r="E247" s="14" t="str">
        <f t="shared" ca="1" si="230"/>
        <v xml:space="preserve"> </v>
      </c>
      <c r="F247" s="14" t="str">
        <f t="shared" ca="1" si="230"/>
        <v xml:space="preserve"> </v>
      </c>
      <c r="G247" s="14" t="str">
        <f t="shared" ca="1" si="230"/>
        <v xml:space="preserve"> </v>
      </c>
      <c r="H247" s="14" t="str">
        <f t="shared" ca="1" si="230"/>
        <v xml:space="preserve"> </v>
      </c>
      <c r="I247" s="14" t="str">
        <f t="shared" ca="1" si="230"/>
        <v xml:space="preserve"> </v>
      </c>
      <c r="J247" s="14" t="str">
        <f t="shared" ca="1" si="230"/>
        <v xml:space="preserve"> </v>
      </c>
      <c r="K247" s="14" t="str">
        <f t="shared" ca="1" si="230"/>
        <v xml:space="preserve"> </v>
      </c>
      <c r="L247" s="14"/>
      <c r="M247" s="14"/>
      <c r="N247" s="25"/>
      <c r="AE247" s="20" t="str">
        <f t="shared" ca="1" si="203"/>
        <v/>
      </c>
      <c r="AF247" s="20" t="str">
        <f t="shared" ca="1" si="203"/>
        <v/>
      </c>
      <c r="AG247" s="20" t="str">
        <f t="shared" ca="1" si="203"/>
        <v/>
      </c>
      <c r="AH247" s="20" t="str">
        <f t="shared" ca="1" si="203"/>
        <v/>
      </c>
      <c r="AI247" s="20" t="str">
        <f t="shared" ca="1" si="203"/>
        <v/>
      </c>
      <c r="AJ247" s="20" t="str">
        <f t="shared" ca="1" si="203"/>
        <v/>
      </c>
      <c r="AK247" s="20" t="str">
        <f t="shared" ca="1" si="203"/>
        <v/>
      </c>
      <c r="AL247" s="20" t="str">
        <f t="shared" ca="1" si="203"/>
        <v/>
      </c>
      <c r="AM247" s="20" t="str">
        <f t="shared" si="187"/>
        <v/>
      </c>
      <c r="AN247" s="20" t="str">
        <f t="shared" si="187"/>
        <v/>
      </c>
      <c r="AO247" s="11" t="str">
        <f t="shared" ca="1" si="183"/>
        <v/>
      </c>
      <c r="AP247" s="10" t="str">
        <f t="shared" ca="1" si="220"/>
        <v/>
      </c>
      <c r="AQ247" s="10" t="str">
        <f t="shared" ca="1" si="220"/>
        <v/>
      </c>
      <c r="AR247" s="10" t="str">
        <f t="shared" ca="1" si="220"/>
        <v/>
      </c>
      <c r="AS247" s="10" t="str">
        <f t="shared" ca="1" si="220"/>
        <v/>
      </c>
      <c r="AT247" s="10" t="str">
        <f t="shared" ca="1" si="220"/>
        <v/>
      </c>
      <c r="AU247" s="10" t="str">
        <f t="shared" ca="1" si="217"/>
        <v/>
      </c>
      <c r="AV247" s="10" t="str">
        <f t="shared" ca="1" si="217"/>
        <v/>
      </c>
      <c r="AW247" s="10" t="str">
        <f t="shared" ca="1" si="217"/>
        <v/>
      </c>
      <c r="AX247" s="10" t="str">
        <f t="shared" si="217"/>
        <v/>
      </c>
      <c r="AY247" s="10" t="str">
        <f t="shared" si="217"/>
        <v/>
      </c>
      <c r="BA247" s="12" t="str">
        <f t="shared" ca="1" si="221"/>
        <v/>
      </c>
      <c r="BB247" s="12" t="str">
        <f t="shared" ca="1" si="221"/>
        <v/>
      </c>
      <c r="BC247" s="12" t="str">
        <f t="shared" ca="1" si="221"/>
        <v/>
      </c>
      <c r="BD247" s="12" t="str">
        <f t="shared" ca="1" si="221"/>
        <v/>
      </c>
      <c r="BE247" s="12" t="str">
        <f t="shared" ca="1" si="221"/>
        <v/>
      </c>
      <c r="BF247" s="12" t="str">
        <f t="shared" ca="1" si="218"/>
        <v/>
      </c>
      <c r="BG247" s="12" t="str">
        <f t="shared" ca="1" si="218"/>
        <v/>
      </c>
      <c r="BH247" s="12" t="str">
        <f t="shared" ca="1" si="218"/>
        <v/>
      </c>
      <c r="BI247" s="12" t="str">
        <f t="shared" si="218"/>
        <v/>
      </c>
      <c r="BJ247" s="12" t="str">
        <f t="shared" si="218"/>
        <v/>
      </c>
    </row>
    <row r="248" spans="1:62" ht="23.25" customHeight="1">
      <c r="A248" s="1">
        <f ca="1">IF(COUNTIF($D248:$M248," ")=10,"",IF(VLOOKUP(MAX($A$1:A247),$A$1:C247,3,FALSE)=0,"",MAX($A$1:A247)+1))</f>
        <v>248</v>
      </c>
      <c r="B248" s="13" t="str">
        <f>$B244</f>
        <v>Мишина М.Ю.</v>
      </c>
      <c r="C248" s="2" t="str">
        <f ca="1">IF($B248="","",$S$5)</f>
        <v>Чт 18.06.20</v>
      </c>
      <c r="D248" s="23" t="str">
        <f t="shared" ref="D248:K248" ca="1" si="231">IF($B248&gt;"",IF(ISERROR(SEARCH($B248,T$5))," ",MID(T$5,FIND("%курс ",T$5,FIND($B248,T$5))+6,7)&amp;"
("&amp;MID(T$5,FIND("ауд.",T$5,FIND($B248,T$5))+4,FIND("№",T$5,FIND("ауд.",T$5,FIND($B248,T$5)))-(FIND("ауд.",T$5,FIND($B248,T$5))+4))&amp;")"),"")</f>
        <v xml:space="preserve"> </v>
      </c>
      <c r="E248" s="23" t="str">
        <f t="shared" ca="1" si="231"/>
        <v xml:space="preserve"> </v>
      </c>
      <c r="F248" s="23" t="str">
        <f t="shared" ca="1" si="231"/>
        <v xml:space="preserve"> </v>
      </c>
      <c r="G248" s="23" t="str">
        <f t="shared" ca="1" si="231"/>
        <v xml:space="preserve"> </v>
      </c>
      <c r="H248" s="23" t="str">
        <f t="shared" ca="1" si="231"/>
        <v xml:space="preserve"> </v>
      </c>
      <c r="I248" s="23" t="str">
        <f t="shared" ca="1" si="231"/>
        <v xml:space="preserve"> </v>
      </c>
      <c r="J248" s="23" t="str">
        <f t="shared" ca="1" si="231"/>
        <v xml:space="preserve"> </v>
      </c>
      <c r="K248" s="23" t="str">
        <f t="shared" ca="1" si="231"/>
        <v xml:space="preserve"> </v>
      </c>
      <c r="L248" s="23"/>
      <c r="M248" s="23"/>
      <c r="N248" s="25"/>
      <c r="AE248" s="20" t="str">
        <f t="shared" ca="1" si="203"/>
        <v/>
      </c>
      <c r="AF248" s="20" t="str">
        <f t="shared" ca="1" si="203"/>
        <v/>
      </c>
      <c r="AG248" s="20" t="str">
        <f t="shared" ca="1" si="203"/>
        <v/>
      </c>
      <c r="AH248" s="20" t="str">
        <f t="shared" ca="1" si="203"/>
        <v/>
      </c>
      <c r="AI248" s="20" t="str">
        <f t="shared" ca="1" si="203"/>
        <v/>
      </c>
      <c r="AJ248" s="20" t="str">
        <f t="shared" ca="1" si="203"/>
        <v/>
      </c>
      <c r="AK248" s="20" t="str">
        <f t="shared" ca="1" si="203"/>
        <v/>
      </c>
      <c r="AL248" s="20" t="str">
        <f t="shared" ca="1" si="203"/>
        <v/>
      </c>
      <c r="AM248" s="20" t="str">
        <f t="shared" si="187"/>
        <v/>
      </c>
      <c r="AN248" s="20" t="str">
        <f t="shared" si="187"/>
        <v/>
      </c>
      <c r="AO248" s="11" t="str">
        <f t="shared" ca="1" si="183"/>
        <v/>
      </c>
      <c r="AP248" s="10" t="str">
        <f t="shared" ca="1" si="220"/>
        <v/>
      </c>
      <c r="AQ248" s="10" t="str">
        <f t="shared" ca="1" si="220"/>
        <v/>
      </c>
      <c r="AR248" s="10" t="str">
        <f t="shared" ca="1" si="220"/>
        <v/>
      </c>
      <c r="AS248" s="10" t="str">
        <f t="shared" ca="1" si="220"/>
        <v/>
      </c>
      <c r="AT248" s="10" t="str">
        <f t="shared" ca="1" si="220"/>
        <v/>
      </c>
      <c r="AU248" s="10" t="str">
        <f t="shared" ca="1" si="217"/>
        <v/>
      </c>
      <c r="AV248" s="10" t="str">
        <f t="shared" ca="1" si="217"/>
        <v/>
      </c>
      <c r="AW248" s="10" t="str">
        <f t="shared" ca="1" si="217"/>
        <v/>
      </c>
      <c r="AX248" s="10" t="str">
        <f t="shared" si="217"/>
        <v/>
      </c>
      <c r="AY248" s="10" t="str">
        <f t="shared" si="217"/>
        <v/>
      </c>
      <c r="BA248" s="12" t="str">
        <f t="shared" ca="1" si="221"/>
        <v/>
      </c>
      <c r="BB248" s="12" t="str">
        <f t="shared" ca="1" si="221"/>
        <v/>
      </c>
      <c r="BC248" s="12" t="str">
        <f t="shared" ca="1" si="221"/>
        <v/>
      </c>
      <c r="BD248" s="12" t="str">
        <f t="shared" ca="1" si="221"/>
        <v/>
      </c>
      <c r="BE248" s="12" t="str">
        <f t="shared" ca="1" si="221"/>
        <v/>
      </c>
      <c r="BF248" s="12" t="str">
        <f t="shared" ca="1" si="218"/>
        <v/>
      </c>
      <c r="BG248" s="12" t="str">
        <f t="shared" ca="1" si="218"/>
        <v/>
      </c>
      <c r="BH248" s="12" t="str">
        <f t="shared" ca="1" si="218"/>
        <v/>
      </c>
      <c r="BI248" s="12" t="str">
        <f t="shared" si="218"/>
        <v/>
      </c>
      <c r="BJ248" s="12" t="str">
        <f t="shared" si="218"/>
        <v/>
      </c>
    </row>
    <row r="249" spans="1:62" ht="23.25" customHeight="1">
      <c r="A249" s="1">
        <f ca="1">IF(COUNTIF($D249:$M249," ")=10,"",IF(VLOOKUP(MAX($A$1:A248),$A$1:C248,3,FALSE)=0,"",MAX($A$1:A248)+1))</f>
        <v>249</v>
      </c>
      <c r="B249" s="13" t="str">
        <f>$B244</f>
        <v>Мишина М.Ю.</v>
      </c>
      <c r="C249" s="2" t="str">
        <f ca="1">IF($B249="","",$S$6)</f>
        <v>Пт 19.06.20</v>
      </c>
      <c r="D249" s="23" t="str">
        <f t="shared" ref="D249:K249" ca="1" si="232">IF($B249&gt;"",IF(ISERROR(SEARCH($B249,T$6))," ",MID(T$6,FIND("%курс ",T$6,FIND($B249,T$6))+6,7)&amp;"
("&amp;MID(T$6,FIND("ауд.",T$6,FIND($B249,T$6))+4,FIND("№",T$6,FIND("ауд.",T$6,FIND($B249,T$6)))-(FIND("ауд.",T$6,FIND($B249,T$6))+4))&amp;")"),"")</f>
        <v xml:space="preserve"> </v>
      </c>
      <c r="E249" s="23" t="str">
        <f t="shared" ca="1" si="232"/>
        <v xml:space="preserve"> </v>
      </c>
      <c r="F249" s="23" t="str">
        <f t="shared" ca="1" si="232"/>
        <v xml:space="preserve"> </v>
      </c>
      <c r="G249" s="23" t="str">
        <f t="shared" ca="1" si="232"/>
        <v xml:space="preserve"> </v>
      </c>
      <c r="H249" s="23" t="str">
        <f t="shared" ca="1" si="232"/>
        <v xml:space="preserve"> </v>
      </c>
      <c r="I249" s="23" t="str">
        <f t="shared" ca="1" si="232"/>
        <v xml:space="preserve"> </v>
      </c>
      <c r="J249" s="23" t="str">
        <f t="shared" ca="1" si="232"/>
        <v xml:space="preserve"> </v>
      </c>
      <c r="K249" s="23" t="str">
        <f t="shared" ca="1" si="232"/>
        <v xml:space="preserve"> </v>
      </c>
      <c r="L249" s="23"/>
      <c r="M249" s="23"/>
      <c r="N249" s="25"/>
      <c r="AE249" s="20" t="str">
        <f t="shared" ca="1" si="203"/>
        <v/>
      </c>
      <c r="AF249" s="20" t="str">
        <f t="shared" ca="1" si="203"/>
        <v/>
      </c>
      <c r="AG249" s="20" t="str">
        <f t="shared" ca="1" si="203"/>
        <v/>
      </c>
      <c r="AH249" s="20" t="str">
        <f t="shared" ca="1" si="203"/>
        <v/>
      </c>
      <c r="AI249" s="20" t="str">
        <f t="shared" ca="1" si="203"/>
        <v/>
      </c>
      <c r="AJ249" s="20" t="str">
        <f t="shared" ca="1" si="203"/>
        <v/>
      </c>
      <c r="AK249" s="20" t="str">
        <f t="shared" ca="1" si="203"/>
        <v/>
      </c>
      <c r="AL249" s="20" t="str">
        <f t="shared" ca="1" si="203"/>
        <v/>
      </c>
      <c r="AM249" s="20" t="str">
        <f t="shared" si="187"/>
        <v/>
      </c>
      <c r="AN249" s="20" t="str">
        <f t="shared" si="187"/>
        <v/>
      </c>
      <c r="AO249" s="11" t="str">
        <f t="shared" ca="1" si="183"/>
        <v/>
      </c>
      <c r="AP249" s="10" t="str">
        <f t="shared" ca="1" si="220"/>
        <v/>
      </c>
      <c r="AQ249" s="10" t="str">
        <f t="shared" ca="1" si="220"/>
        <v/>
      </c>
      <c r="AR249" s="10" t="str">
        <f t="shared" ca="1" si="220"/>
        <v/>
      </c>
      <c r="AS249" s="10" t="str">
        <f t="shared" ca="1" si="220"/>
        <v/>
      </c>
      <c r="AT249" s="10" t="str">
        <f t="shared" ca="1" si="220"/>
        <v/>
      </c>
      <c r="AU249" s="10" t="str">
        <f t="shared" ca="1" si="217"/>
        <v/>
      </c>
      <c r="AV249" s="10" t="str">
        <f t="shared" ca="1" si="217"/>
        <v/>
      </c>
      <c r="AW249" s="10" t="str">
        <f t="shared" ca="1" si="217"/>
        <v/>
      </c>
      <c r="AX249" s="10" t="str">
        <f t="shared" si="217"/>
        <v/>
      </c>
      <c r="AY249" s="10" t="str">
        <f t="shared" si="217"/>
        <v/>
      </c>
      <c r="BA249" s="12" t="str">
        <f t="shared" ca="1" si="221"/>
        <v/>
      </c>
      <c r="BB249" s="12" t="str">
        <f t="shared" ca="1" si="221"/>
        <v/>
      </c>
      <c r="BC249" s="12" t="str">
        <f t="shared" ca="1" si="221"/>
        <v/>
      </c>
      <c r="BD249" s="12" t="str">
        <f t="shared" ca="1" si="221"/>
        <v/>
      </c>
      <c r="BE249" s="12" t="str">
        <f t="shared" ca="1" si="221"/>
        <v/>
      </c>
      <c r="BF249" s="12" t="str">
        <f t="shared" ca="1" si="218"/>
        <v/>
      </c>
      <c r="BG249" s="12" t="str">
        <f t="shared" ca="1" si="218"/>
        <v/>
      </c>
      <c r="BH249" s="12" t="str">
        <f t="shared" ca="1" si="218"/>
        <v/>
      </c>
      <c r="BI249" s="12" t="str">
        <f t="shared" si="218"/>
        <v/>
      </c>
      <c r="BJ249" s="12" t="str">
        <f t="shared" si="218"/>
        <v/>
      </c>
    </row>
    <row r="250" spans="1:62" ht="23.25" customHeight="1">
      <c r="A250" s="1">
        <f ca="1">IF(COUNTIF($D250:$M250," ")=10,"",IF(VLOOKUP(MAX($A$1:A249),$A$1:C249,3,FALSE)=0,"",MAX($A$1:A249)+1))</f>
        <v>250</v>
      </c>
      <c r="B250" s="13" t="str">
        <f>$B244</f>
        <v>Мишина М.Ю.</v>
      </c>
      <c r="C250" s="2" t="str">
        <f ca="1">IF($B250="","",$S$7)</f>
        <v>Сб 20.06.20</v>
      </c>
      <c r="D250" s="23" t="str">
        <f t="shared" ref="D250:K250" ca="1" si="233">IF($B250&gt;"",IF(ISERROR(SEARCH($B250,T$7))," ",MID(T$7,FIND("%курс ",T$7,FIND($B250,T$7))+6,7)&amp;"
("&amp;MID(T$7,FIND("ауд.",T$7,FIND($B250,T$7))+4,FIND("№",T$7,FIND("ауд.",T$7,FIND($B250,T$7)))-(FIND("ауд.",T$7,FIND($B250,T$7))+4))&amp;")"),"")</f>
        <v xml:space="preserve"> </v>
      </c>
      <c r="E250" s="23" t="str">
        <f t="shared" ca="1" si="233"/>
        <v xml:space="preserve"> </v>
      </c>
      <c r="F250" s="23" t="str">
        <f t="shared" ca="1" si="233"/>
        <v xml:space="preserve"> </v>
      </c>
      <c r="G250" s="23" t="str">
        <f t="shared" ca="1" si="233"/>
        <v xml:space="preserve"> </v>
      </c>
      <c r="H250" s="23" t="str">
        <f t="shared" ca="1" si="233"/>
        <v xml:space="preserve"> </v>
      </c>
      <c r="I250" s="23" t="str">
        <f t="shared" ca="1" si="233"/>
        <v xml:space="preserve"> </v>
      </c>
      <c r="J250" s="23" t="str">
        <f t="shared" ca="1" si="233"/>
        <v xml:space="preserve"> </v>
      </c>
      <c r="K250" s="23" t="str">
        <f t="shared" ca="1" si="233"/>
        <v xml:space="preserve"> </v>
      </c>
      <c r="L250" s="23"/>
      <c r="M250" s="23"/>
      <c r="N250" s="17"/>
      <c r="AE250" s="20" t="str">
        <f t="shared" ca="1" si="203"/>
        <v/>
      </c>
      <c r="AF250" s="20" t="str">
        <f t="shared" ca="1" si="203"/>
        <v/>
      </c>
      <c r="AG250" s="20" t="str">
        <f t="shared" ca="1" si="203"/>
        <v/>
      </c>
      <c r="AH250" s="20" t="str">
        <f t="shared" ca="1" si="203"/>
        <v/>
      </c>
      <c r="AI250" s="20" t="str">
        <f t="shared" ca="1" si="203"/>
        <v/>
      </c>
      <c r="AJ250" s="20" t="str">
        <f t="shared" ca="1" si="203"/>
        <v/>
      </c>
      <c r="AK250" s="20" t="str">
        <f t="shared" ca="1" si="203"/>
        <v/>
      </c>
      <c r="AL250" s="20" t="str">
        <f t="shared" ca="1" si="203"/>
        <v/>
      </c>
      <c r="AM250" s="20" t="str">
        <f t="shared" si="187"/>
        <v/>
      </c>
      <c r="AN250" s="20" t="str">
        <f t="shared" si="187"/>
        <v/>
      </c>
      <c r="AO250" s="11" t="str">
        <f t="shared" ca="1" si="183"/>
        <v/>
      </c>
      <c r="AP250" s="10" t="str">
        <f t="shared" ca="1" si="220"/>
        <v/>
      </c>
      <c r="AQ250" s="10" t="str">
        <f t="shared" ca="1" si="220"/>
        <v/>
      </c>
      <c r="AR250" s="10" t="str">
        <f t="shared" ca="1" si="220"/>
        <v/>
      </c>
      <c r="AS250" s="10" t="str">
        <f t="shared" ca="1" si="220"/>
        <v/>
      </c>
      <c r="AT250" s="10" t="str">
        <f t="shared" ca="1" si="220"/>
        <v/>
      </c>
      <c r="AU250" s="10" t="str">
        <f t="shared" ca="1" si="217"/>
        <v/>
      </c>
      <c r="AV250" s="10" t="str">
        <f t="shared" ca="1" si="217"/>
        <v/>
      </c>
      <c r="AW250" s="10" t="str">
        <f t="shared" ca="1" si="217"/>
        <v/>
      </c>
      <c r="AX250" s="10" t="str">
        <f t="shared" si="217"/>
        <v/>
      </c>
      <c r="AY250" s="10" t="str">
        <f t="shared" si="217"/>
        <v/>
      </c>
      <c r="BA250" s="12" t="str">
        <f t="shared" ca="1" si="221"/>
        <v/>
      </c>
      <c r="BB250" s="12" t="str">
        <f t="shared" ca="1" si="221"/>
        <v/>
      </c>
      <c r="BC250" s="12" t="str">
        <f t="shared" ca="1" si="221"/>
        <v/>
      </c>
      <c r="BD250" s="12" t="str">
        <f t="shared" ca="1" si="221"/>
        <v/>
      </c>
      <c r="BE250" s="12" t="str">
        <f t="shared" ca="1" si="221"/>
        <v/>
      </c>
      <c r="BF250" s="12" t="str">
        <f t="shared" ca="1" si="218"/>
        <v/>
      </c>
      <c r="BG250" s="12" t="str">
        <f t="shared" ca="1" si="218"/>
        <v/>
      </c>
      <c r="BH250" s="12" t="str">
        <f t="shared" ca="1" si="218"/>
        <v/>
      </c>
      <c r="BI250" s="12" t="str">
        <f t="shared" si="218"/>
        <v/>
      </c>
      <c r="BJ250" s="12" t="str">
        <f t="shared" si="218"/>
        <v/>
      </c>
    </row>
    <row r="251" spans="1:62" ht="23.25" customHeight="1">
      <c r="A251" s="1">
        <f ca="1">IF(COUNTIF($D251:$M251," ")=10,"",IF(VLOOKUP(MAX($A$1:A250),$A$1:C250,3,FALSE)=0,"",MAX($A$1:A250)+1))</f>
        <v>251</v>
      </c>
      <c r="B251" s="13" t="str">
        <f>$B244</f>
        <v>Мишина М.Ю.</v>
      </c>
      <c r="C251" s="2" t="str">
        <f ca="1">IF($B251="","",$S$8)</f>
        <v>Вс 21.06.20</v>
      </c>
      <c r="D251" s="23" t="str">
        <f t="shared" ref="D251:K251" ca="1" si="234">IF($B251&gt;"",IF(ISERROR(SEARCH($B251,T$8))," ",MID(T$8,FIND("%курс ",T$8,FIND($B251,T$8))+6,7)&amp;"
("&amp;MID(T$8,FIND("ауд.",T$8,FIND($B251,T$8))+4,FIND("№",T$8,FIND("ауд.",T$8,FIND($B251,T$8)))-(FIND("ауд.",T$8,FIND($B251,T$8))+4))&amp;")"),"")</f>
        <v xml:space="preserve"> </v>
      </c>
      <c r="E251" s="23" t="str">
        <f t="shared" ca="1" si="234"/>
        <v xml:space="preserve"> </v>
      </c>
      <c r="F251" s="23" t="str">
        <f t="shared" ca="1" si="234"/>
        <v xml:space="preserve"> </v>
      </c>
      <c r="G251" s="23" t="str">
        <f t="shared" ca="1" si="234"/>
        <v xml:space="preserve"> </v>
      </c>
      <c r="H251" s="23" t="str">
        <f t="shared" ca="1" si="234"/>
        <v xml:space="preserve"> </v>
      </c>
      <c r="I251" s="23" t="str">
        <f t="shared" ca="1" si="234"/>
        <v xml:space="preserve"> </v>
      </c>
      <c r="J251" s="23" t="str">
        <f t="shared" ca="1" si="234"/>
        <v xml:space="preserve"> </v>
      </c>
      <c r="K251" s="23" t="str">
        <f t="shared" ca="1" si="234"/>
        <v xml:space="preserve"> </v>
      </c>
      <c r="L251" s="23"/>
      <c r="M251" s="23"/>
      <c r="N251" s="25"/>
      <c r="AE251" s="20" t="str">
        <f t="shared" ca="1" si="203"/>
        <v/>
      </c>
      <c r="AF251" s="20" t="str">
        <f t="shared" ca="1" si="203"/>
        <v/>
      </c>
      <c r="AG251" s="20" t="str">
        <f t="shared" ca="1" si="203"/>
        <v/>
      </c>
      <c r="AH251" s="20" t="str">
        <f t="shared" ca="1" si="203"/>
        <v/>
      </c>
      <c r="AI251" s="20" t="str">
        <f t="shared" ca="1" si="203"/>
        <v/>
      </c>
      <c r="AJ251" s="20" t="str">
        <f t="shared" ca="1" si="203"/>
        <v/>
      </c>
      <c r="AK251" s="20" t="str">
        <f t="shared" ca="1" si="203"/>
        <v/>
      </c>
      <c r="AL251" s="20" t="str">
        <f t="shared" ca="1" si="203"/>
        <v/>
      </c>
      <c r="AM251" s="20" t="str">
        <f t="shared" si="187"/>
        <v/>
      </c>
      <c r="AN251" s="20" t="str">
        <f t="shared" si="187"/>
        <v/>
      </c>
      <c r="AO251" s="11" t="str">
        <f t="shared" ca="1" si="183"/>
        <v/>
      </c>
      <c r="AP251" s="10" t="str">
        <f t="shared" ca="1" si="220"/>
        <v/>
      </c>
      <c r="AQ251" s="10" t="str">
        <f t="shared" ca="1" si="220"/>
        <v/>
      </c>
      <c r="AR251" s="10" t="str">
        <f t="shared" ca="1" si="220"/>
        <v/>
      </c>
      <c r="AS251" s="10" t="str">
        <f t="shared" ca="1" si="220"/>
        <v/>
      </c>
      <c r="AT251" s="10" t="str">
        <f t="shared" ca="1" si="220"/>
        <v/>
      </c>
      <c r="AU251" s="10" t="str">
        <f t="shared" ca="1" si="217"/>
        <v/>
      </c>
      <c r="AV251" s="10" t="str">
        <f t="shared" ca="1" si="217"/>
        <v/>
      </c>
      <c r="AW251" s="10" t="str">
        <f t="shared" ca="1" si="217"/>
        <v/>
      </c>
      <c r="AX251" s="10" t="str">
        <f t="shared" si="217"/>
        <v/>
      </c>
      <c r="AY251" s="10" t="str">
        <f t="shared" si="217"/>
        <v/>
      </c>
      <c r="BA251" s="12" t="str">
        <f t="shared" ca="1" si="221"/>
        <v/>
      </c>
      <c r="BB251" s="12" t="str">
        <f t="shared" ca="1" si="221"/>
        <v/>
      </c>
      <c r="BC251" s="12" t="str">
        <f t="shared" ca="1" si="221"/>
        <v/>
      </c>
      <c r="BD251" s="12" t="str">
        <f t="shared" ca="1" si="221"/>
        <v/>
      </c>
      <c r="BE251" s="12" t="str">
        <f t="shared" ca="1" si="221"/>
        <v/>
      </c>
      <c r="BF251" s="12" t="str">
        <f t="shared" ca="1" si="218"/>
        <v/>
      </c>
      <c r="BG251" s="12" t="str">
        <f t="shared" ca="1" si="218"/>
        <v/>
      </c>
      <c r="BH251" s="12" t="str">
        <f t="shared" ca="1" si="218"/>
        <v/>
      </c>
      <c r="BI251" s="12" t="str">
        <f t="shared" si="218"/>
        <v/>
      </c>
      <c r="BJ251" s="12" t="str">
        <f t="shared" si="218"/>
        <v/>
      </c>
    </row>
    <row r="252" spans="1:62" ht="23.25" customHeight="1">
      <c r="A252" s="1">
        <f ca="1">IF(COUNTIF($D252:$M252," ")=10,"",IF(VLOOKUP(MAX($A$1:A251),$A$1:C251,3,FALSE)=0,"",MAX($A$1:A251)+1))</f>
        <v>252</v>
      </c>
      <c r="C252" s="2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5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11" t="str">
        <f t="shared" si="183"/>
        <v/>
      </c>
      <c r="AP252" s="10" t="str">
        <f t="shared" si="220"/>
        <v/>
      </c>
      <c r="AQ252" s="10" t="str">
        <f t="shared" si="220"/>
        <v/>
      </c>
      <c r="AR252" s="10" t="str">
        <f t="shared" si="220"/>
        <v/>
      </c>
      <c r="AS252" s="10" t="str">
        <f t="shared" si="220"/>
        <v/>
      </c>
      <c r="AT252" s="10" t="str">
        <f t="shared" si="220"/>
        <v/>
      </c>
      <c r="AU252" s="10" t="str">
        <f t="shared" si="217"/>
        <v/>
      </c>
      <c r="AV252" s="10" t="str">
        <f t="shared" si="217"/>
        <v/>
      </c>
      <c r="AW252" s="10" t="str">
        <f t="shared" si="217"/>
        <v/>
      </c>
      <c r="AX252" s="10" t="str">
        <f t="shared" si="217"/>
        <v/>
      </c>
      <c r="AY252" s="10" t="str">
        <f t="shared" si="217"/>
        <v/>
      </c>
      <c r="BA252" s="12" t="str">
        <f t="shared" si="221"/>
        <v/>
      </c>
      <c r="BB252" s="12" t="str">
        <f t="shared" si="221"/>
        <v/>
      </c>
      <c r="BC252" s="12" t="str">
        <f t="shared" si="221"/>
        <v/>
      </c>
      <c r="BD252" s="12" t="str">
        <f t="shared" si="221"/>
        <v/>
      </c>
      <c r="BE252" s="12" t="str">
        <f t="shared" si="221"/>
        <v/>
      </c>
      <c r="BF252" s="12" t="str">
        <f t="shared" si="218"/>
        <v/>
      </c>
      <c r="BG252" s="12" t="str">
        <f t="shared" si="218"/>
        <v/>
      </c>
      <c r="BH252" s="12" t="str">
        <f t="shared" si="218"/>
        <v/>
      </c>
      <c r="BI252" s="12" t="str">
        <f t="shared" si="218"/>
        <v/>
      </c>
      <c r="BJ252" s="12" t="str">
        <f t="shared" si="218"/>
        <v/>
      </c>
    </row>
    <row r="253" spans="1:62" ht="23.25" customHeight="1">
      <c r="A253" s="1">
        <f ca="1">IF(COUNTIF($D254:$M260," ")=70,"",MAX($A$1:A252)+1)</f>
        <v>253</v>
      </c>
      <c r="B253" s="2" t="str">
        <f>IF($C253="","",$C253)</f>
        <v>Морозова И.А.</v>
      </c>
      <c r="C253" s="3" t="str">
        <f>IF(ISERROR(VLOOKUP((ROW()-1)/9+1,'[1]Преподавательский состав'!$A$2:$B$180,2,FALSE)),"",VLOOKUP((ROW()-1)/9+1,'[1]Преподавательский состав'!$A$2:$B$180,2,FALSE))</f>
        <v>Морозова И.А.</v>
      </c>
      <c r="D253" s="3" t="str">
        <f>IF($C253="","",T(" 8.00"))</f>
        <v xml:space="preserve"> 8.00</v>
      </c>
      <c r="E253" s="3" t="str">
        <f>IF($C253="","",T(" 9.40"))</f>
        <v xml:space="preserve"> 9.40</v>
      </c>
      <c r="F253" s="3" t="str">
        <f>IF($C253="","",T("11.50"))</f>
        <v>11.50</v>
      </c>
      <c r="G253" s="4" t="str">
        <f>IF($C253="","",T(""))</f>
        <v/>
      </c>
      <c r="H253" s="4" t="str">
        <f>IF($C253="","",T("13.30"))</f>
        <v>13.30</v>
      </c>
      <c r="I253" s="4" t="str">
        <f>IF($C253="","",T("15.10"))</f>
        <v>15.10</v>
      </c>
      <c r="J253" s="3" t="str">
        <f>IF($C253="","",T("17.00"))</f>
        <v>17.00</v>
      </c>
      <c r="K253" s="3" t="str">
        <f>IF($C253="","",T("18.40"))</f>
        <v>18.40</v>
      </c>
      <c r="L253" s="3"/>
      <c r="M253" s="3"/>
      <c r="N253" s="25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11" t="str">
        <f t="shared" si="183"/>
        <v/>
      </c>
      <c r="AP253" s="10" t="str">
        <f t="shared" si="220"/>
        <v/>
      </c>
      <c r="AQ253" s="10" t="str">
        <f t="shared" si="220"/>
        <v/>
      </c>
      <c r="AR253" s="10" t="str">
        <f t="shared" si="220"/>
        <v/>
      </c>
      <c r="AS253" s="10" t="str">
        <f t="shared" si="220"/>
        <v/>
      </c>
      <c r="AT253" s="10" t="str">
        <f t="shared" si="220"/>
        <v/>
      </c>
      <c r="AU253" s="10" t="str">
        <f t="shared" si="217"/>
        <v/>
      </c>
      <c r="AV253" s="10" t="str">
        <f t="shared" si="217"/>
        <v/>
      </c>
      <c r="AW253" s="10" t="str">
        <f t="shared" si="217"/>
        <v/>
      </c>
      <c r="AX253" s="10" t="str">
        <f t="shared" si="217"/>
        <v/>
      </c>
      <c r="AY253" s="10" t="str">
        <f t="shared" si="217"/>
        <v/>
      </c>
      <c r="BA253" s="12" t="str">
        <f t="shared" si="221"/>
        <v/>
      </c>
      <c r="BB253" s="12" t="str">
        <f t="shared" si="221"/>
        <v/>
      </c>
      <c r="BC253" s="12" t="str">
        <f t="shared" si="221"/>
        <v/>
      </c>
      <c r="BD253" s="12" t="str">
        <f t="shared" si="221"/>
        <v/>
      </c>
      <c r="BE253" s="12" t="str">
        <f t="shared" si="221"/>
        <v/>
      </c>
      <c r="BF253" s="12" t="str">
        <f t="shared" si="218"/>
        <v/>
      </c>
      <c r="BG253" s="12" t="str">
        <f t="shared" si="218"/>
        <v/>
      </c>
      <c r="BH253" s="12" t="str">
        <f t="shared" si="218"/>
        <v/>
      </c>
      <c r="BI253" s="12" t="str">
        <f t="shared" si="218"/>
        <v/>
      </c>
      <c r="BJ253" s="12" t="str">
        <f t="shared" si="218"/>
        <v/>
      </c>
    </row>
    <row r="254" spans="1:62" ht="23.25" customHeight="1">
      <c r="A254" s="1">
        <f ca="1">IF(COUNTIF($D254:$M254," ")=10,"",IF(VLOOKUP(MAX($A$1:A253),$A$1:C253,3,FALSE)=0,"",MAX($A$1:A253)+1))</f>
        <v>254</v>
      </c>
      <c r="B254" s="13" t="str">
        <f>$B253</f>
        <v>Морозова И.А.</v>
      </c>
      <c r="C254" s="2" t="str">
        <f ca="1">IF($B254="","",$S$2)</f>
        <v>Пн 15.06.20</v>
      </c>
      <c r="D254" s="14" t="str">
        <f t="shared" ref="D254:K254" ca="1" si="235">IF($B254&gt;"",IF(ISERROR(SEARCH($B254,T$2))," ",MID(T$2,FIND("%курс ",T$2,FIND($B254,T$2))+6,7)&amp;"
("&amp;MID(T$2,FIND("ауд.",T$2,FIND($B254,T$2))+4,FIND("№",T$2,FIND("ауд.",T$2,FIND($B254,T$2)))-(FIND("ауд.",T$2,FIND($B254,T$2))+4))&amp;")"),"")</f>
        <v>П -9 -1
(П-207 )</v>
      </c>
      <c r="E254" s="14" t="str">
        <f t="shared" ca="1" si="235"/>
        <v>СА -9-1
(П-207 )</v>
      </c>
      <c r="F254" s="14" t="str">
        <f t="shared" ca="1" si="235"/>
        <v>СА -9-1
(П-207 )</v>
      </c>
      <c r="G254" s="14" t="str">
        <f t="shared" ca="1" si="235"/>
        <v xml:space="preserve"> </v>
      </c>
      <c r="H254" s="14" t="str">
        <f t="shared" ca="1" si="235"/>
        <v xml:space="preserve"> </v>
      </c>
      <c r="I254" s="14" t="str">
        <f t="shared" ca="1" si="235"/>
        <v xml:space="preserve"> </v>
      </c>
      <c r="J254" s="14" t="str">
        <f t="shared" ca="1" si="235"/>
        <v xml:space="preserve"> </v>
      </c>
      <c r="K254" s="14" t="str">
        <f t="shared" ca="1" si="235"/>
        <v xml:space="preserve"> </v>
      </c>
      <c r="L254" s="14"/>
      <c r="M254" s="14"/>
      <c r="N254" s="25"/>
      <c r="AE254" s="20" t="str">
        <f t="shared" ca="1" si="203"/>
        <v>Пн 15.06.20  8.00 П-207</v>
      </c>
      <c r="AF254" s="20" t="str">
        <f t="shared" ca="1" si="203"/>
        <v>Пн 15.06.20  9.40 П-207</v>
      </c>
      <c r="AG254" s="20" t="str">
        <f t="shared" ca="1" si="203"/>
        <v>Пн 15.06.20 11.50 П-207</v>
      </c>
      <c r="AH254" s="20" t="str">
        <f t="shared" ca="1" si="203"/>
        <v/>
      </c>
      <c r="AI254" s="20" t="str">
        <f t="shared" ca="1" si="203"/>
        <v/>
      </c>
      <c r="AJ254" s="20" t="str">
        <f t="shared" ca="1" si="203"/>
        <v/>
      </c>
      <c r="AK254" s="20" t="str">
        <f t="shared" ca="1" si="203"/>
        <v/>
      </c>
      <c r="AL254" s="20" t="str">
        <f t="shared" ca="1" si="203"/>
        <v/>
      </c>
      <c r="AM254" s="20" t="str">
        <f t="shared" si="187"/>
        <v/>
      </c>
      <c r="AN254" s="20" t="str">
        <f t="shared" si="187"/>
        <v/>
      </c>
      <c r="AO254" s="11" t="str">
        <f t="shared" ca="1" si="183"/>
        <v>Морозова</v>
      </c>
      <c r="AP254" s="10" t="str">
        <f t="shared" ca="1" si="220"/>
        <v>Пн 15.06.20  8.00 П-207 Морозова</v>
      </c>
      <c r="AQ254" s="10" t="str">
        <f t="shared" ca="1" si="220"/>
        <v>Пн 15.06.20  9.40 П-207 Морозова</v>
      </c>
      <c r="AR254" s="10" t="str">
        <f t="shared" ca="1" si="220"/>
        <v>Пн 15.06.20 11.50 П-207 Морозова</v>
      </c>
      <c r="AS254" s="10" t="str">
        <f t="shared" ca="1" si="220"/>
        <v/>
      </c>
      <c r="AT254" s="10" t="str">
        <f t="shared" ca="1" si="220"/>
        <v/>
      </c>
      <c r="AU254" s="10" t="str">
        <f t="shared" ca="1" si="217"/>
        <v/>
      </c>
      <c r="AV254" s="10" t="str">
        <f t="shared" ca="1" si="217"/>
        <v/>
      </c>
      <c r="AW254" s="10" t="str">
        <f t="shared" ca="1" si="217"/>
        <v/>
      </c>
      <c r="AX254" s="10" t="str">
        <f t="shared" si="217"/>
        <v/>
      </c>
      <c r="AY254" s="10" t="str">
        <f t="shared" si="217"/>
        <v/>
      </c>
      <c r="BA254" s="12">
        <f t="shared" ca="1" si="221"/>
        <v>254</v>
      </c>
      <c r="BB254" s="12">
        <f t="shared" ca="1" si="221"/>
        <v>254</v>
      </c>
      <c r="BC254" s="12">
        <f t="shared" ca="1" si="221"/>
        <v>254</v>
      </c>
      <c r="BD254" s="12" t="str">
        <f t="shared" ca="1" si="221"/>
        <v/>
      </c>
      <c r="BE254" s="12" t="str">
        <f t="shared" ca="1" si="221"/>
        <v/>
      </c>
      <c r="BF254" s="12" t="str">
        <f t="shared" ca="1" si="218"/>
        <v/>
      </c>
      <c r="BG254" s="12" t="str">
        <f t="shared" ca="1" si="218"/>
        <v/>
      </c>
      <c r="BH254" s="12" t="str">
        <f t="shared" ca="1" si="218"/>
        <v/>
      </c>
      <c r="BI254" s="12" t="str">
        <f t="shared" si="218"/>
        <v/>
      </c>
      <c r="BJ254" s="12" t="str">
        <f t="shared" si="218"/>
        <v/>
      </c>
    </row>
    <row r="255" spans="1:62" ht="23.25" customHeight="1">
      <c r="A255" s="1">
        <f ca="1">IF(COUNTIF($D255:$M255," ")=10,"",IF(VLOOKUP(MAX($A$1:A254),$A$1:C254,3,FALSE)=0,"",MAX($A$1:A254)+1))</f>
        <v>255</v>
      </c>
      <c r="B255" s="13" t="str">
        <f>$B253</f>
        <v>Морозова И.А.</v>
      </c>
      <c r="C255" s="2" t="str">
        <f ca="1">IF($B255="","",$S$3)</f>
        <v>Вт 16.06.20</v>
      </c>
      <c r="D255" s="14" t="str">
        <f t="shared" ref="D255:K255" ca="1" si="236">IF($B255&gt;"",IF(ISERROR(SEARCH($B255,T$3))," ",MID(T$3,FIND("%курс ",T$3,FIND($B255,T$3))+6,7)&amp;"
("&amp;MID(T$3,FIND("ауд.",T$3,FIND($B255,T$3))+4,FIND("№",T$3,FIND("ауд.",T$3,FIND($B255,T$3)))-(FIND("ауд.",T$3,FIND($B255,T$3))+4))&amp;")"),"")</f>
        <v>СА -9-1
(П-207 )</v>
      </c>
      <c r="E255" s="14" t="str">
        <f t="shared" ca="1" si="236"/>
        <v>С -9 -1
(П-207 )</v>
      </c>
      <c r="F255" s="14" t="str">
        <f t="shared" ca="1" si="236"/>
        <v>С -9 -1
(П-207 )</v>
      </c>
      <c r="G255" s="14" t="str">
        <f t="shared" ca="1" si="236"/>
        <v xml:space="preserve"> </v>
      </c>
      <c r="H255" s="14" t="str">
        <f t="shared" ca="1" si="236"/>
        <v xml:space="preserve"> </v>
      </c>
      <c r="I255" s="14" t="str">
        <f t="shared" ca="1" si="236"/>
        <v xml:space="preserve"> </v>
      </c>
      <c r="J255" s="14" t="str">
        <f t="shared" ca="1" si="236"/>
        <v xml:space="preserve"> </v>
      </c>
      <c r="K255" s="14" t="str">
        <f t="shared" ca="1" si="236"/>
        <v xml:space="preserve"> </v>
      </c>
      <c r="L255" s="14"/>
      <c r="M255" s="14"/>
      <c r="N255" s="25"/>
      <c r="AE255" s="20" t="str">
        <f t="shared" ca="1" si="203"/>
        <v>Вт 16.06.20  8.00 П-207</v>
      </c>
      <c r="AF255" s="20" t="str">
        <f t="shared" ca="1" si="203"/>
        <v>Вт 16.06.20  9.40 П-207</v>
      </c>
      <c r="AG255" s="20" t="str">
        <f t="shared" ca="1" si="203"/>
        <v>Вт 16.06.20 11.50 П-207</v>
      </c>
      <c r="AH255" s="20" t="str">
        <f t="shared" ca="1" si="203"/>
        <v/>
      </c>
      <c r="AI255" s="20" t="str">
        <f t="shared" ca="1" si="203"/>
        <v/>
      </c>
      <c r="AJ255" s="20" t="str">
        <f t="shared" ca="1" si="203"/>
        <v/>
      </c>
      <c r="AK255" s="20" t="str">
        <f t="shared" ca="1" si="203"/>
        <v/>
      </c>
      <c r="AL255" s="20" t="str">
        <f t="shared" ca="1" si="203"/>
        <v/>
      </c>
      <c r="AM255" s="20" t="str">
        <f t="shared" si="187"/>
        <v/>
      </c>
      <c r="AN255" s="20" t="str">
        <f t="shared" si="187"/>
        <v/>
      </c>
      <c r="AO255" s="11" t="str">
        <f t="shared" ca="1" si="183"/>
        <v>Морозова</v>
      </c>
      <c r="AP255" s="10" t="str">
        <f t="shared" ca="1" si="220"/>
        <v>Вт 16.06.20  8.00 П-207 Морозова</v>
      </c>
      <c r="AQ255" s="10" t="str">
        <f t="shared" ca="1" si="220"/>
        <v>Вт 16.06.20  9.40 П-207 Морозова</v>
      </c>
      <c r="AR255" s="10" t="str">
        <f t="shared" ca="1" si="220"/>
        <v>Вт 16.06.20 11.50 П-207 Морозова</v>
      </c>
      <c r="AS255" s="10" t="str">
        <f t="shared" ca="1" si="220"/>
        <v/>
      </c>
      <c r="AT255" s="10" t="str">
        <f t="shared" ca="1" si="220"/>
        <v/>
      </c>
      <c r="AU255" s="10" t="str">
        <f t="shared" ca="1" si="217"/>
        <v/>
      </c>
      <c r="AV255" s="10" t="str">
        <f t="shared" ca="1" si="217"/>
        <v/>
      </c>
      <c r="AW255" s="10" t="str">
        <f t="shared" ca="1" si="217"/>
        <v/>
      </c>
      <c r="AX255" s="10" t="str">
        <f t="shared" si="217"/>
        <v/>
      </c>
      <c r="AY255" s="10" t="str">
        <f t="shared" si="217"/>
        <v/>
      </c>
      <c r="BA255" s="12">
        <f t="shared" ca="1" si="221"/>
        <v>255</v>
      </c>
      <c r="BB255" s="12">
        <f t="shared" ca="1" si="221"/>
        <v>255</v>
      </c>
      <c r="BC255" s="12">
        <f t="shared" ca="1" si="221"/>
        <v>255</v>
      </c>
      <c r="BD255" s="12" t="str">
        <f t="shared" ca="1" si="221"/>
        <v/>
      </c>
      <c r="BE255" s="12" t="str">
        <f t="shared" ca="1" si="221"/>
        <v/>
      </c>
      <c r="BF255" s="12" t="str">
        <f t="shared" ca="1" si="218"/>
        <v/>
      </c>
      <c r="BG255" s="12" t="str">
        <f t="shared" ca="1" si="218"/>
        <v/>
      </c>
      <c r="BH255" s="12" t="str">
        <f t="shared" ca="1" si="218"/>
        <v/>
      </c>
      <c r="BI255" s="12" t="str">
        <f t="shared" si="218"/>
        <v/>
      </c>
      <c r="BJ255" s="12" t="str">
        <f t="shared" si="218"/>
        <v/>
      </c>
    </row>
    <row r="256" spans="1:62" ht="23.25" customHeight="1">
      <c r="A256" s="1">
        <f ca="1">IF(COUNTIF($D256:$M256," ")=10,"",IF(VLOOKUP(MAX($A$1:A255),$A$1:C255,3,FALSE)=0,"",MAX($A$1:A255)+1))</f>
        <v>256</v>
      </c>
      <c r="B256" s="13" t="str">
        <f>$B253</f>
        <v>Морозова И.А.</v>
      </c>
      <c r="C256" s="2" t="str">
        <f ca="1">IF($B256="","",$S$4)</f>
        <v>Ср 17.06.20</v>
      </c>
      <c r="D256" s="14" t="str">
        <f t="shared" ref="D256:K256" ca="1" si="237">IF($B256&gt;"",IF(ISERROR(SEARCH($B256,T$4))," ",MID(T$4,FIND("%курс ",T$4,FIND($B256,T$4))+6,7)&amp;"
("&amp;MID(T$4,FIND("ауд.",T$4,FIND($B256,T$4))+4,FIND("№",T$4,FIND("ауд.",T$4,FIND($B256,T$4)))-(FIND("ауд.",T$4,FIND($B256,T$4))+4))&amp;")"),"")</f>
        <v>СА -9-1
(П-207 )</v>
      </c>
      <c r="E256" s="14" t="str">
        <f t="shared" ca="1" si="237"/>
        <v>П -9 -1
(П-207 )</v>
      </c>
      <c r="F256" s="14" t="str">
        <f t="shared" ca="1" si="237"/>
        <v>П -9 -1
(П-207 )</v>
      </c>
      <c r="G256" s="14" t="str">
        <f t="shared" ca="1" si="237"/>
        <v xml:space="preserve"> </v>
      </c>
      <c r="H256" s="14" t="str">
        <f t="shared" ca="1" si="237"/>
        <v xml:space="preserve"> </v>
      </c>
      <c r="I256" s="14" t="str">
        <f t="shared" ca="1" si="237"/>
        <v xml:space="preserve"> </v>
      </c>
      <c r="J256" s="14" t="str">
        <f t="shared" ca="1" si="237"/>
        <v xml:space="preserve"> </v>
      </c>
      <c r="K256" s="14" t="str">
        <f t="shared" ca="1" si="237"/>
        <v xml:space="preserve"> </v>
      </c>
      <c r="L256" s="14"/>
      <c r="M256" s="14"/>
      <c r="N256" s="25"/>
      <c r="AE256" s="20" t="str">
        <f t="shared" ca="1" si="203"/>
        <v>Ср 17.06.20  8.00 П-207</v>
      </c>
      <c r="AF256" s="20" t="str">
        <f t="shared" ca="1" si="203"/>
        <v>Ср 17.06.20  9.40 П-207</v>
      </c>
      <c r="AG256" s="20" t="str">
        <f t="shared" ca="1" si="203"/>
        <v>Ср 17.06.20 11.50 П-207</v>
      </c>
      <c r="AH256" s="20" t="str">
        <f t="shared" ca="1" si="203"/>
        <v/>
      </c>
      <c r="AI256" s="20" t="str">
        <f t="shared" ca="1" si="203"/>
        <v/>
      </c>
      <c r="AJ256" s="20" t="str">
        <f t="shared" ca="1" si="203"/>
        <v/>
      </c>
      <c r="AK256" s="20" t="str">
        <f t="shared" ca="1" si="203"/>
        <v/>
      </c>
      <c r="AL256" s="20" t="str">
        <f t="shared" ca="1" si="203"/>
        <v/>
      </c>
      <c r="AM256" s="20" t="str">
        <f t="shared" si="187"/>
        <v/>
      </c>
      <c r="AN256" s="20" t="str">
        <f t="shared" si="187"/>
        <v/>
      </c>
      <c r="AO256" s="11" t="str">
        <f t="shared" ca="1" si="183"/>
        <v>Морозова</v>
      </c>
      <c r="AP256" s="10" t="str">
        <f t="shared" ca="1" si="220"/>
        <v>Ср 17.06.20  8.00 П-207 Морозова</v>
      </c>
      <c r="AQ256" s="10" t="str">
        <f t="shared" ca="1" si="220"/>
        <v>Ср 17.06.20  9.40 П-207 Морозова</v>
      </c>
      <c r="AR256" s="10" t="str">
        <f t="shared" ca="1" si="220"/>
        <v>Ср 17.06.20 11.50 П-207 Морозова</v>
      </c>
      <c r="AS256" s="10" t="str">
        <f t="shared" ca="1" si="220"/>
        <v/>
      </c>
      <c r="AT256" s="10" t="str">
        <f t="shared" ca="1" si="220"/>
        <v/>
      </c>
      <c r="AU256" s="10" t="str">
        <f t="shared" ca="1" si="217"/>
        <v/>
      </c>
      <c r="AV256" s="10" t="str">
        <f t="shared" ca="1" si="217"/>
        <v/>
      </c>
      <c r="AW256" s="10" t="str">
        <f t="shared" ca="1" si="217"/>
        <v/>
      </c>
      <c r="AX256" s="10" t="str">
        <f t="shared" si="217"/>
        <v/>
      </c>
      <c r="AY256" s="10" t="str">
        <f t="shared" si="217"/>
        <v/>
      </c>
      <c r="BA256" s="12">
        <f t="shared" ca="1" si="221"/>
        <v>256</v>
      </c>
      <c r="BB256" s="12">
        <f t="shared" ca="1" si="221"/>
        <v>256</v>
      </c>
      <c r="BC256" s="12">
        <f t="shared" ca="1" si="221"/>
        <v>256</v>
      </c>
      <c r="BD256" s="12" t="str">
        <f t="shared" ca="1" si="221"/>
        <v/>
      </c>
      <c r="BE256" s="12" t="str">
        <f t="shared" ca="1" si="221"/>
        <v/>
      </c>
      <c r="BF256" s="12" t="str">
        <f t="shared" ca="1" si="218"/>
        <v/>
      </c>
      <c r="BG256" s="12" t="str">
        <f t="shared" ca="1" si="218"/>
        <v/>
      </c>
      <c r="BH256" s="12" t="str">
        <f t="shared" ca="1" si="218"/>
        <v/>
      </c>
      <c r="BI256" s="12" t="str">
        <f t="shared" si="218"/>
        <v/>
      </c>
      <c r="BJ256" s="12" t="str">
        <f t="shared" si="218"/>
        <v/>
      </c>
    </row>
    <row r="257" spans="1:62" ht="23.25" customHeight="1">
      <c r="A257" s="1">
        <f ca="1">IF(COUNTIF($D257:$M257," ")=10,"",IF(VLOOKUP(MAX($A$1:A256),$A$1:C256,3,FALSE)=0,"",MAX($A$1:A256)+1))</f>
        <v>257</v>
      </c>
      <c r="B257" s="13" t="str">
        <f>$B253</f>
        <v>Морозова И.А.</v>
      </c>
      <c r="C257" s="2" t="str">
        <f ca="1">IF($B257="","",$S$5)</f>
        <v>Чт 18.06.20</v>
      </c>
      <c r="D257" s="23" t="str">
        <f t="shared" ref="D257:K257" ca="1" si="238">IF($B257&gt;"",IF(ISERROR(SEARCH($B257,T$5))," ",MID(T$5,FIND("%курс ",T$5,FIND($B257,T$5))+6,7)&amp;"
("&amp;MID(T$5,FIND("ауд.",T$5,FIND($B257,T$5))+4,FIND("№",T$5,FIND("ауд.",T$5,FIND($B257,T$5)))-(FIND("ауд.",T$5,FIND($B257,T$5))+4))&amp;")"),"")</f>
        <v>СА -9-1
(П-207 )</v>
      </c>
      <c r="E257" s="23" t="str">
        <f t="shared" ca="1" si="238"/>
        <v>П -9 -1
(П-207 )</v>
      </c>
      <c r="F257" s="23" t="str">
        <f t="shared" ca="1" si="238"/>
        <v>С -9 -1
(П-207 )</v>
      </c>
      <c r="G257" s="23" t="str">
        <f t="shared" ca="1" si="238"/>
        <v xml:space="preserve"> </v>
      </c>
      <c r="H257" s="23" t="str">
        <f t="shared" ca="1" si="238"/>
        <v xml:space="preserve"> </v>
      </c>
      <c r="I257" s="23" t="str">
        <f t="shared" ca="1" si="238"/>
        <v xml:space="preserve"> </v>
      </c>
      <c r="J257" s="23" t="str">
        <f t="shared" ca="1" si="238"/>
        <v xml:space="preserve"> </v>
      </c>
      <c r="K257" s="23" t="str">
        <f t="shared" ca="1" si="238"/>
        <v xml:space="preserve"> </v>
      </c>
      <c r="L257" s="23"/>
      <c r="M257" s="23"/>
      <c r="N257" s="25"/>
      <c r="AE257" s="20" t="str">
        <f t="shared" ca="1" si="203"/>
        <v>Чт 18.06.20  8.00 П-207</v>
      </c>
      <c r="AF257" s="20" t="str">
        <f t="shared" ca="1" si="203"/>
        <v>Чт 18.06.20  9.40 П-207</v>
      </c>
      <c r="AG257" s="20" t="str">
        <f t="shared" ca="1" si="203"/>
        <v>Чт 18.06.20 11.50 П-207</v>
      </c>
      <c r="AH257" s="20" t="str">
        <f t="shared" ca="1" si="203"/>
        <v/>
      </c>
      <c r="AI257" s="20" t="str">
        <f t="shared" ca="1" si="203"/>
        <v/>
      </c>
      <c r="AJ257" s="20" t="str">
        <f t="shared" ca="1" si="203"/>
        <v/>
      </c>
      <c r="AK257" s="20" t="str">
        <f t="shared" ca="1" si="203"/>
        <v/>
      </c>
      <c r="AL257" s="20" t="str">
        <f t="shared" ref="AL257:AL263" ca="1" si="239">IF(K257=" ","",IF(K257="","",CONCATENATE($C257," ",K$1," ",MID(K257,10,5))))</f>
        <v/>
      </c>
      <c r="AM257" s="20" t="str">
        <f t="shared" si="187"/>
        <v/>
      </c>
      <c r="AN257" s="20" t="str">
        <f t="shared" si="187"/>
        <v/>
      </c>
      <c r="AO257" s="11" t="str">
        <f t="shared" ca="1" si="183"/>
        <v>Морозова</v>
      </c>
      <c r="AP257" s="10" t="str">
        <f t="shared" ca="1" si="220"/>
        <v>Чт 18.06.20  8.00 П-207 Морозова</v>
      </c>
      <c r="AQ257" s="10" t="str">
        <f t="shared" ca="1" si="220"/>
        <v>Чт 18.06.20  9.40 П-207 Морозова</v>
      </c>
      <c r="AR257" s="10" t="str">
        <f t="shared" ca="1" si="220"/>
        <v>Чт 18.06.20 11.50 П-207 Морозова</v>
      </c>
      <c r="AS257" s="10" t="str">
        <f t="shared" ca="1" si="220"/>
        <v/>
      </c>
      <c r="AT257" s="10" t="str">
        <f t="shared" ca="1" si="220"/>
        <v/>
      </c>
      <c r="AU257" s="10" t="str">
        <f t="shared" ca="1" si="217"/>
        <v/>
      </c>
      <c r="AV257" s="10" t="str">
        <f t="shared" ca="1" si="217"/>
        <v/>
      </c>
      <c r="AW257" s="10" t="str">
        <f t="shared" ca="1" si="217"/>
        <v/>
      </c>
      <c r="AX257" s="10" t="str">
        <f t="shared" si="217"/>
        <v/>
      </c>
      <c r="AY257" s="10" t="str">
        <f t="shared" si="217"/>
        <v/>
      </c>
      <c r="BA257" s="12">
        <f t="shared" ca="1" si="221"/>
        <v>257</v>
      </c>
      <c r="BB257" s="12">
        <f t="shared" ca="1" si="221"/>
        <v>257</v>
      </c>
      <c r="BC257" s="12">
        <f t="shared" ca="1" si="221"/>
        <v>257</v>
      </c>
      <c r="BD257" s="12" t="str">
        <f t="shared" ca="1" si="221"/>
        <v/>
      </c>
      <c r="BE257" s="12" t="str">
        <f t="shared" ca="1" si="221"/>
        <v/>
      </c>
      <c r="BF257" s="12" t="str">
        <f t="shared" ca="1" si="218"/>
        <v/>
      </c>
      <c r="BG257" s="12" t="str">
        <f t="shared" ca="1" si="218"/>
        <v/>
      </c>
      <c r="BH257" s="12" t="str">
        <f t="shared" ca="1" si="218"/>
        <v/>
      </c>
      <c r="BI257" s="12" t="str">
        <f t="shared" si="218"/>
        <v/>
      </c>
      <c r="BJ257" s="12" t="str">
        <f t="shared" si="218"/>
        <v/>
      </c>
    </row>
    <row r="258" spans="1:62" ht="23.25" customHeight="1">
      <c r="A258" s="1">
        <f ca="1">IF(COUNTIF($D258:$M258," ")=10,"",IF(VLOOKUP(MAX($A$1:A257),$A$1:C257,3,FALSE)=0,"",MAX($A$1:A257)+1))</f>
        <v>258</v>
      </c>
      <c r="B258" s="13" t="str">
        <f>$B253</f>
        <v>Морозова И.А.</v>
      </c>
      <c r="C258" s="2" t="str">
        <f ca="1">IF($B258="","",$S$6)</f>
        <v>Пт 19.06.20</v>
      </c>
      <c r="D258" s="23" t="str">
        <f t="shared" ref="D258:K258" ca="1" si="240">IF($B258&gt;"",IF(ISERROR(SEARCH($B258,T$6))," ",MID(T$6,FIND("%курс ",T$6,FIND($B258,T$6))+6,7)&amp;"
("&amp;MID(T$6,FIND("ауд.",T$6,FIND($B258,T$6))+4,FIND("№",T$6,FIND("ауд.",T$6,FIND($B258,T$6)))-(FIND("ауд.",T$6,FIND($B258,T$6))+4))&amp;")"),"")</f>
        <v>П -9 -1
(П-207 )</v>
      </c>
      <c r="E258" s="23" t="str">
        <f t="shared" ca="1" si="240"/>
        <v>СА -9-1
(П-207 )</v>
      </c>
      <c r="F258" s="23" t="str">
        <f t="shared" ca="1" si="240"/>
        <v>С -9 -1
(П-207 )</v>
      </c>
      <c r="G258" s="23" t="str">
        <f t="shared" ca="1" si="240"/>
        <v xml:space="preserve"> </v>
      </c>
      <c r="H258" s="23" t="str">
        <f t="shared" ca="1" si="240"/>
        <v xml:space="preserve"> </v>
      </c>
      <c r="I258" s="23" t="str">
        <f t="shared" ca="1" si="240"/>
        <v xml:space="preserve"> </v>
      </c>
      <c r="J258" s="23" t="str">
        <f t="shared" ca="1" si="240"/>
        <v xml:space="preserve"> </v>
      </c>
      <c r="K258" s="23" t="str">
        <f t="shared" ca="1" si="240"/>
        <v xml:space="preserve"> </v>
      </c>
      <c r="L258" s="23"/>
      <c r="M258" s="23"/>
      <c r="N258" s="17"/>
      <c r="AE258" s="20" t="str">
        <f t="shared" ref="AE258:AN321" ca="1" si="241">IF(D258=" ","",IF(D258="","",CONCATENATE($C258," ",D$1," ",MID(D258,10,5))))</f>
        <v>Пт 19.06.20  8.00 П-207</v>
      </c>
      <c r="AF258" s="20" t="str">
        <f t="shared" ca="1" si="241"/>
        <v>Пт 19.06.20  9.40 П-207</v>
      </c>
      <c r="AG258" s="20" t="str">
        <f t="shared" ca="1" si="241"/>
        <v>Пт 19.06.20 11.50 П-207</v>
      </c>
      <c r="AH258" s="20" t="str">
        <f t="shared" ca="1" si="241"/>
        <v/>
      </c>
      <c r="AI258" s="20" t="str">
        <f t="shared" ca="1" si="241"/>
        <v/>
      </c>
      <c r="AJ258" s="20" t="str">
        <f t="shared" ca="1" si="241"/>
        <v/>
      </c>
      <c r="AK258" s="20" t="str">
        <f t="shared" ca="1" si="241"/>
        <v/>
      </c>
      <c r="AL258" s="20" t="str">
        <f t="shared" ca="1" si="239"/>
        <v/>
      </c>
      <c r="AM258" s="20" t="str">
        <f t="shared" si="187"/>
        <v/>
      </c>
      <c r="AN258" s="20" t="str">
        <f t="shared" si="187"/>
        <v/>
      </c>
      <c r="AO258" s="11" t="str">
        <f t="shared" ref="AO258:AO321" ca="1" si="242">IF(COUNTBLANK(AE258:AN258)=10,"",MID($B258,1,FIND(" ",$B258)-1))</f>
        <v>Морозова</v>
      </c>
      <c r="AP258" s="10" t="str">
        <f t="shared" ca="1" si="220"/>
        <v>Пт 19.06.20  8.00 П-207 Морозова</v>
      </c>
      <c r="AQ258" s="10" t="str">
        <f t="shared" ca="1" si="220"/>
        <v>Пт 19.06.20  9.40 П-207 Морозова</v>
      </c>
      <c r="AR258" s="10" t="str">
        <f t="shared" ca="1" si="220"/>
        <v>Пт 19.06.20 11.50 П-207 Морозова</v>
      </c>
      <c r="AS258" s="10" t="str">
        <f t="shared" ca="1" si="220"/>
        <v/>
      </c>
      <c r="AT258" s="10" t="str">
        <f t="shared" ca="1" si="220"/>
        <v/>
      </c>
      <c r="AU258" s="10" t="str">
        <f t="shared" ca="1" si="217"/>
        <v/>
      </c>
      <c r="AV258" s="10" t="str">
        <f t="shared" ca="1" si="217"/>
        <v/>
      </c>
      <c r="AW258" s="10" t="str">
        <f t="shared" ca="1" si="217"/>
        <v/>
      </c>
      <c r="AX258" s="10" t="str">
        <f t="shared" si="217"/>
        <v/>
      </c>
      <c r="AY258" s="10" t="str">
        <f t="shared" si="217"/>
        <v/>
      </c>
      <c r="BA258" s="12">
        <f t="shared" ca="1" si="221"/>
        <v>258</v>
      </c>
      <c r="BB258" s="12">
        <f t="shared" ca="1" si="221"/>
        <v>258</v>
      </c>
      <c r="BC258" s="12">
        <f t="shared" ca="1" si="221"/>
        <v>258</v>
      </c>
      <c r="BD258" s="12" t="str">
        <f t="shared" ca="1" si="221"/>
        <v/>
      </c>
      <c r="BE258" s="12" t="str">
        <f t="shared" ca="1" si="221"/>
        <v/>
      </c>
      <c r="BF258" s="12" t="str">
        <f t="shared" ca="1" si="218"/>
        <v/>
      </c>
      <c r="BG258" s="12" t="str">
        <f t="shared" ca="1" si="218"/>
        <v/>
      </c>
      <c r="BH258" s="12" t="str">
        <f t="shared" ca="1" si="218"/>
        <v/>
      </c>
      <c r="BI258" s="12" t="str">
        <f t="shared" si="218"/>
        <v/>
      </c>
      <c r="BJ258" s="12" t="str">
        <f t="shared" si="218"/>
        <v/>
      </c>
    </row>
    <row r="259" spans="1:62" ht="23.25" customHeight="1">
      <c r="A259" s="1">
        <f ca="1">IF(COUNTIF($D259:$M259," ")=10,"",IF(VLOOKUP(MAX($A$1:A258),$A$1:C258,3,FALSE)=0,"",MAX($A$1:A258)+1))</f>
        <v>259</v>
      </c>
      <c r="B259" s="13" t="str">
        <f>$B253</f>
        <v>Морозова И.А.</v>
      </c>
      <c r="C259" s="2" t="str">
        <f ca="1">IF($B259="","",$S$7)</f>
        <v>Сб 20.06.20</v>
      </c>
      <c r="D259" s="23" t="str">
        <f t="shared" ref="D259:K259" ca="1" si="243">IF($B259&gt;"",IF(ISERROR(SEARCH($B259,T$7))," ",MID(T$7,FIND("%курс ",T$7,FIND($B259,T$7))+6,7)&amp;"
("&amp;MID(T$7,FIND("ауд.",T$7,FIND($B259,T$7))+4,FIND("№",T$7,FIND("ауд.",T$7,FIND($B259,T$7)))-(FIND("ауд.",T$7,FIND($B259,T$7))+4))&amp;")"),"")</f>
        <v>П -9 -1
(П-207 )</v>
      </c>
      <c r="E259" s="23" t="str">
        <f t="shared" ca="1" si="243"/>
        <v xml:space="preserve"> </v>
      </c>
      <c r="F259" s="23" t="str">
        <f t="shared" ca="1" si="243"/>
        <v xml:space="preserve"> </v>
      </c>
      <c r="G259" s="23" t="str">
        <f t="shared" ca="1" si="243"/>
        <v xml:space="preserve"> </v>
      </c>
      <c r="H259" s="23" t="str">
        <f t="shared" ca="1" si="243"/>
        <v xml:space="preserve"> </v>
      </c>
      <c r="I259" s="23" t="str">
        <f t="shared" ca="1" si="243"/>
        <v xml:space="preserve"> </v>
      </c>
      <c r="J259" s="23" t="str">
        <f t="shared" ca="1" si="243"/>
        <v xml:space="preserve"> </v>
      </c>
      <c r="K259" s="23" t="str">
        <f t="shared" ca="1" si="243"/>
        <v xml:space="preserve"> </v>
      </c>
      <c r="L259" s="23"/>
      <c r="M259" s="23"/>
      <c r="N259" s="25"/>
      <c r="AE259" s="20" t="str">
        <f t="shared" ca="1" si="241"/>
        <v>Сб 20.06.20  8.00 П-207</v>
      </c>
      <c r="AF259" s="20" t="str">
        <f t="shared" ca="1" si="241"/>
        <v/>
      </c>
      <c r="AG259" s="20" t="str">
        <f t="shared" ca="1" si="241"/>
        <v/>
      </c>
      <c r="AH259" s="20" t="str">
        <f t="shared" ca="1" si="241"/>
        <v/>
      </c>
      <c r="AI259" s="20" t="str">
        <f t="shared" ca="1" si="241"/>
        <v/>
      </c>
      <c r="AJ259" s="20" t="str">
        <f t="shared" ca="1" si="241"/>
        <v/>
      </c>
      <c r="AK259" s="20" t="str">
        <f t="shared" ca="1" si="241"/>
        <v/>
      </c>
      <c r="AL259" s="20" t="str">
        <f t="shared" ca="1" si="239"/>
        <v/>
      </c>
      <c r="AM259" s="20" t="str">
        <f t="shared" si="187"/>
        <v/>
      </c>
      <c r="AN259" s="20" t="str">
        <f t="shared" si="187"/>
        <v/>
      </c>
      <c r="AO259" s="11" t="str">
        <f t="shared" ca="1" si="242"/>
        <v>Морозова</v>
      </c>
      <c r="AP259" s="10" t="str">
        <f t="shared" ca="1" si="220"/>
        <v>Сб 20.06.20  8.00 П-207 Морозова</v>
      </c>
      <c r="AQ259" s="10" t="str">
        <f t="shared" ca="1" si="220"/>
        <v/>
      </c>
      <c r="AR259" s="10" t="str">
        <f t="shared" ca="1" si="220"/>
        <v/>
      </c>
      <c r="AS259" s="10" t="str">
        <f t="shared" ca="1" si="220"/>
        <v/>
      </c>
      <c r="AT259" s="10" t="str">
        <f t="shared" ca="1" si="220"/>
        <v/>
      </c>
      <c r="AU259" s="10" t="str">
        <f t="shared" ca="1" si="217"/>
        <v/>
      </c>
      <c r="AV259" s="10" t="str">
        <f t="shared" ca="1" si="217"/>
        <v/>
      </c>
      <c r="AW259" s="10" t="str">
        <f t="shared" ca="1" si="217"/>
        <v/>
      </c>
      <c r="AX259" s="10" t="str">
        <f t="shared" si="217"/>
        <v/>
      </c>
      <c r="AY259" s="10" t="str">
        <f t="shared" si="217"/>
        <v/>
      </c>
      <c r="BA259" s="12">
        <f t="shared" ca="1" si="221"/>
        <v>259</v>
      </c>
      <c r="BB259" s="12" t="str">
        <f t="shared" ca="1" si="221"/>
        <v/>
      </c>
      <c r="BC259" s="12" t="str">
        <f t="shared" ca="1" si="221"/>
        <v/>
      </c>
      <c r="BD259" s="12" t="str">
        <f t="shared" ca="1" si="221"/>
        <v/>
      </c>
      <c r="BE259" s="12" t="str">
        <f t="shared" ca="1" si="221"/>
        <v/>
      </c>
      <c r="BF259" s="12" t="str">
        <f t="shared" ca="1" si="218"/>
        <v/>
      </c>
      <c r="BG259" s="12" t="str">
        <f t="shared" ca="1" si="218"/>
        <v/>
      </c>
      <c r="BH259" s="12" t="str">
        <f t="shared" ca="1" si="218"/>
        <v/>
      </c>
      <c r="BI259" s="12" t="str">
        <f t="shared" si="218"/>
        <v/>
      </c>
      <c r="BJ259" s="12" t="str">
        <f t="shared" si="218"/>
        <v/>
      </c>
    </row>
    <row r="260" spans="1:62" ht="23.25" customHeight="1">
      <c r="A260" s="1">
        <f ca="1">IF(COUNTIF($D260:$M260," ")=10,"",IF(VLOOKUP(MAX($A$1:A259),$A$1:C259,3,FALSE)=0,"",MAX($A$1:A259)+1))</f>
        <v>260</v>
      </c>
      <c r="B260" s="13" t="str">
        <f>$B253</f>
        <v>Морозова И.А.</v>
      </c>
      <c r="C260" s="2" t="str">
        <f ca="1">IF($B260="","",$S$8)</f>
        <v>Вс 21.06.20</v>
      </c>
      <c r="D260" s="23" t="str">
        <f t="shared" ref="D260:K260" ca="1" si="244">IF($B260&gt;"",IF(ISERROR(SEARCH($B260,T$8))," ",MID(T$8,FIND("%курс ",T$8,FIND($B260,T$8))+6,7)&amp;"
("&amp;MID(T$8,FIND("ауд.",T$8,FIND($B260,T$8))+4,FIND("№",T$8,FIND("ауд.",T$8,FIND($B260,T$8)))-(FIND("ауд.",T$8,FIND($B260,T$8))+4))&amp;")"),"")</f>
        <v xml:space="preserve"> </v>
      </c>
      <c r="E260" s="23" t="str">
        <f t="shared" ca="1" si="244"/>
        <v xml:space="preserve"> </v>
      </c>
      <c r="F260" s="23" t="str">
        <f t="shared" ca="1" si="244"/>
        <v xml:space="preserve"> </v>
      </c>
      <c r="G260" s="23" t="str">
        <f t="shared" ca="1" si="244"/>
        <v xml:space="preserve"> </v>
      </c>
      <c r="H260" s="23" t="str">
        <f t="shared" ca="1" si="244"/>
        <v xml:space="preserve"> </v>
      </c>
      <c r="I260" s="23" t="str">
        <f t="shared" ca="1" si="244"/>
        <v xml:space="preserve"> </v>
      </c>
      <c r="J260" s="23" t="str">
        <f t="shared" ca="1" si="244"/>
        <v xml:space="preserve"> </v>
      </c>
      <c r="K260" s="23" t="str">
        <f t="shared" ca="1" si="244"/>
        <v xml:space="preserve"> </v>
      </c>
      <c r="L260" s="23"/>
      <c r="M260" s="23"/>
      <c r="N260" s="25"/>
      <c r="AE260" s="20" t="str">
        <f t="shared" ca="1" si="241"/>
        <v/>
      </c>
      <c r="AF260" s="20" t="str">
        <f t="shared" ca="1" si="241"/>
        <v/>
      </c>
      <c r="AG260" s="20" t="str">
        <f t="shared" ca="1" si="241"/>
        <v/>
      </c>
      <c r="AH260" s="20" t="str">
        <f t="shared" ca="1" si="241"/>
        <v/>
      </c>
      <c r="AI260" s="20" t="str">
        <f t="shared" ca="1" si="241"/>
        <v/>
      </c>
      <c r="AJ260" s="20" t="str">
        <f t="shared" ca="1" si="241"/>
        <v/>
      </c>
      <c r="AK260" s="20" t="str">
        <f t="shared" ca="1" si="241"/>
        <v/>
      </c>
      <c r="AL260" s="20" t="str">
        <f t="shared" ca="1" si="239"/>
        <v/>
      </c>
      <c r="AM260" s="20" t="str">
        <f t="shared" si="187"/>
        <v/>
      </c>
      <c r="AN260" s="20" t="str">
        <f t="shared" si="187"/>
        <v/>
      </c>
      <c r="AO260" s="11" t="str">
        <f t="shared" ca="1" si="242"/>
        <v/>
      </c>
      <c r="AP260" s="10" t="str">
        <f t="shared" ca="1" si="220"/>
        <v/>
      </c>
      <c r="AQ260" s="10" t="str">
        <f t="shared" ca="1" si="220"/>
        <v/>
      </c>
      <c r="AR260" s="10" t="str">
        <f t="shared" ca="1" si="220"/>
        <v/>
      </c>
      <c r="AS260" s="10" t="str">
        <f t="shared" ca="1" si="220"/>
        <v/>
      </c>
      <c r="AT260" s="10" t="str">
        <f t="shared" ca="1" si="220"/>
        <v/>
      </c>
      <c r="AU260" s="10" t="str">
        <f t="shared" ca="1" si="217"/>
        <v/>
      </c>
      <c r="AV260" s="10" t="str">
        <f t="shared" ca="1" si="217"/>
        <v/>
      </c>
      <c r="AW260" s="10" t="str">
        <f t="shared" ca="1" si="217"/>
        <v/>
      </c>
      <c r="AX260" s="10" t="str">
        <f t="shared" si="217"/>
        <v/>
      </c>
      <c r="AY260" s="10" t="str">
        <f t="shared" si="217"/>
        <v/>
      </c>
      <c r="BA260" s="12" t="str">
        <f t="shared" ca="1" si="221"/>
        <v/>
      </c>
      <c r="BB260" s="12" t="str">
        <f t="shared" ca="1" si="221"/>
        <v/>
      </c>
      <c r="BC260" s="12" t="str">
        <f t="shared" ca="1" si="221"/>
        <v/>
      </c>
      <c r="BD260" s="12" t="str">
        <f t="shared" ca="1" si="221"/>
        <v/>
      </c>
      <c r="BE260" s="12" t="str">
        <f t="shared" ca="1" si="221"/>
        <v/>
      </c>
      <c r="BF260" s="12" t="str">
        <f t="shared" ca="1" si="218"/>
        <v/>
      </c>
      <c r="BG260" s="12" t="str">
        <f t="shared" ca="1" si="218"/>
        <v/>
      </c>
      <c r="BH260" s="12" t="str">
        <f t="shared" ca="1" si="218"/>
        <v/>
      </c>
      <c r="BI260" s="12" t="str">
        <f t="shared" si="218"/>
        <v/>
      </c>
      <c r="BJ260" s="12" t="str">
        <f t="shared" si="218"/>
        <v/>
      </c>
    </row>
    <row r="261" spans="1:62" ht="23.25" customHeight="1">
      <c r="A261" s="1">
        <f ca="1">IF(COUNTIF($D261:$M261," ")=10,"",IF(VLOOKUP(MAX($A$1:A260),$A$1:C260,3,FALSE)=0,"",MAX($A$1:A260)+1))</f>
        <v>261</v>
      </c>
      <c r="C261" s="2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5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11" t="str">
        <f t="shared" si="242"/>
        <v/>
      </c>
      <c r="AP261" s="10" t="str">
        <f t="shared" si="220"/>
        <v/>
      </c>
      <c r="AQ261" s="10" t="str">
        <f t="shared" si="220"/>
        <v/>
      </c>
      <c r="AR261" s="10" t="str">
        <f t="shared" si="220"/>
        <v/>
      </c>
      <c r="AS261" s="10" t="str">
        <f t="shared" si="220"/>
        <v/>
      </c>
      <c r="AT261" s="10" t="str">
        <f t="shared" si="220"/>
        <v/>
      </c>
      <c r="AU261" s="10" t="str">
        <f t="shared" si="217"/>
        <v/>
      </c>
      <c r="AV261" s="10" t="str">
        <f t="shared" si="217"/>
        <v/>
      </c>
      <c r="AW261" s="10" t="str">
        <f t="shared" si="217"/>
        <v/>
      </c>
      <c r="AX261" s="10" t="str">
        <f t="shared" si="217"/>
        <v/>
      </c>
      <c r="AY261" s="10" t="str">
        <f t="shared" si="217"/>
        <v/>
      </c>
      <c r="BA261" s="12" t="str">
        <f t="shared" si="221"/>
        <v/>
      </c>
      <c r="BB261" s="12" t="str">
        <f t="shared" si="221"/>
        <v/>
      </c>
      <c r="BC261" s="12" t="str">
        <f t="shared" si="221"/>
        <v/>
      </c>
      <c r="BD261" s="12" t="str">
        <f t="shared" si="221"/>
        <v/>
      </c>
      <c r="BE261" s="12" t="str">
        <f t="shared" si="221"/>
        <v/>
      </c>
      <c r="BF261" s="12" t="str">
        <f t="shared" si="218"/>
        <v/>
      </c>
      <c r="BG261" s="12" t="str">
        <f t="shared" si="218"/>
        <v/>
      </c>
      <c r="BH261" s="12" t="str">
        <f t="shared" si="218"/>
        <v/>
      </c>
      <c r="BI261" s="12" t="str">
        <f t="shared" si="218"/>
        <v/>
      </c>
      <c r="BJ261" s="12" t="str">
        <f t="shared" si="218"/>
        <v/>
      </c>
    </row>
    <row r="262" spans="1:62" ht="23.25" customHeight="1">
      <c r="A262" s="1">
        <f ca="1">IF(COUNTIF($D263:$M269," ")=70,"",MAX($A$1:A261)+1)</f>
        <v>262</v>
      </c>
      <c r="B262" s="2" t="str">
        <f>IF($C262="","",$C262)</f>
        <v>Муравьев А.Б.</v>
      </c>
      <c r="C262" s="3" t="str">
        <f>IF(ISERROR(VLOOKUP((ROW()-1)/9+1,'[1]Преподавательский состав'!$A$2:$B$180,2,FALSE)),"",VLOOKUP((ROW()-1)/9+1,'[1]Преподавательский состав'!$A$2:$B$180,2,FALSE))</f>
        <v>Муравьев А.Б.</v>
      </c>
      <c r="D262" s="3" t="str">
        <f>IF($C262="","",T(" 8.00"))</f>
        <v xml:space="preserve"> 8.00</v>
      </c>
      <c r="E262" s="3" t="str">
        <f>IF($C262="","",T(" 9.40"))</f>
        <v xml:space="preserve"> 9.40</v>
      </c>
      <c r="F262" s="3" t="str">
        <f>IF($C262="","",T("11.50"))</f>
        <v>11.50</v>
      </c>
      <c r="G262" s="4" t="str">
        <f>IF($C262="","",T(""))</f>
        <v/>
      </c>
      <c r="H262" s="4" t="str">
        <f>IF($C262="","",T("13.30"))</f>
        <v>13.30</v>
      </c>
      <c r="I262" s="4" t="str">
        <f>IF($C262="","",T("15.10"))</f>
        <v>15.10</v>
      </c>
      <c r="J262" s="3" t="str">
        <f>IF($C262="","",T("17.00"))</f>
        <v>17.00</v>
      </c>
      <c r="K262" s="3" t="str">
        <f>IF($C262="","",T("18.40"))</f>
        <v>18.40</v>
      </c>
      <c r="L262" s="3"/>
      <c r="M262" s="3"/>
      <c r="N262" s="25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11" t="str">
        <f t="shared" si="242"/>
        <v/>
      </c>
      <c r="AP262" s="10" t="str">
        <f t="shared" si="220"/>
        <v/>
      </c>
      <c r="AQ262" s="10" t="str">
        <f t="shared" si="220"/>
        <v/>
      </c>
      <c r="AR262" s="10" t="str">
        <f t="shared" si="220"/>
        <v/>
      </c>
      <c r="AS262" s="10" t="str">
        <f t="shared" si="220"/>
        <v/>
      </c>
      <c r="AT262" s="10" t="str">
        <f t="shared" si="220"/>
        <v/>
      </c>
      <c r="AU262" s="10" t="str">
        <f t="shared" si="217"/>
        <v/>
      </c>
      <c r="AV262" s="10" t="str">
        <f t="shared" si="217"/>
        <v/>
      </c>
      <c r="AW262" s="10" t="str">
        <f t="shared" si="217"/>
        <v/>
      </c>
      <c r="AX262" s="10" t="str">
        <f t="shared" si="217"/>
        <v/>
      </c>
      <c r="AY262" s="10" t="str">
        <f t="shared" si="217"/>
        <v/>
      </c>
      <c r="BA262" s="12" t="str">
        <f t="shared" si="221"/>
        <v/>
      </c>
      <c r="BB262" s="12" t="str">
        <f t="shared" si="221"/>
        <v/>
      </c>
      <c r="BC262" s="12" t="str">
        <f t="shared" si="221"/>
        <v/>
      </c>
      <c r="BD262" s="12" t="str">
        <f t="shared" si="221"/>
        <v/>
      </c>
      <c r="BE262" s="12" t="str">
        <f t="shared" si="221"/>
        <v/>
      </c>
      <c r="BF262" s="12" t="str">
        <f t="shared" si="218"/>
        <v/>
      </c>
      <c r="BG262" s="12" t="str">
        <f t="shared" si="218"/>
        <v/>
      </c>
      <c r="BH262" s="12" t="str">
        <f t="shared" si="218"/>
        <v/>
      </c>
      <c r="BI262" s="12" t="str">
        <f t="shared" si="218"/>
        <v/>
      </c>
      <c r="BJ262" s="12" t="str">
        <f t="shared" si="218"/>
        <v/>
      </c>
    </row>
    <row r="263" spans="1:62" ht="23.25" customHeight="1">
      <c r="A263" s="1">
        <f ca="1">IF(COUNTIF($D263:$M263," ")=10,"",IF(VLOOKUP(MAX($A$1:A262),$A$1:C262,3,FALSE)=0,"",MAX($A$1:A262)+1))</f>
        <v>263</v>
      </c>
      <c r="B263" s="13" t="str">
        <f>$B262</f>
        <v>Муравьев А.Б.</v>
      </c>
      <c r="C263" s="2" t="str">
        <f ca="1">IF($B263="","",$S$2)</f>
        <v>Пн 15.06.20</v>
      </c>
      <c r="D263" s="14" t="str">
        <f t="shared" ref="D263:K263" ca="1" si="245">IF($B263&gt;"",IF(ISERROR(SEARCH($B263,T$2))," ",MID(T$2,FIND("%курс ",T$2,FIND($B263,T$2))+6,7)&amp;"
("&amp;MID(T$2,FIND("ауд.",T$2,FIND($B263,T$2))+4,FIND("№",T$2,FIND("ауд.",T$2,FIND($B263,T$2)))-(FIND("ауд.",T$2,FIND($B263,T$2))+4))&amp;")"),"")</f>
        <v>ЗИ-9-18
(П-)</v>
      </c>
      <c r="E263" s="14" t="str">
        <f t="shared" ca="1" si="245"/>
        <v>П -9 -1
(П-)</v>
      </c>
      <c r="F263" s="14" t="str">
        <f t="shared" ca="1" si="245"/>
        <v xml:space="preserve"> </v>
      </c>
      <c r="G263" s="14" t="str">
        <f t="shared" ca="1" si="245"/>
        <v xml:space="preserve"> </v>
      </c>
      <c r="H263" s="14" t="str">
        <f t="shared" ca="1" si="245"/>
        <v xml:space="preserve"> </v>
      </c>
      <c r="I263" s="14" t="str">
        <f t="shared" ca="1" si="245"/>
        <v xml:space="preserve"> </v>
      </c>
      <c r="J263" s="14" t="str">
        <f t="shared" ca="1" si="245"/>
        <v xml:space="preserve"> </v>
      </c>
      <c r="K263" s="14" t="str">
        <f t="shared" ca="1" si="245"/>
        <v xml:space="preserve"> </v>
      </c>
      <c r="L263" s="14"/>
      <c r="M263" s="14"/>
      <c r="N263" s="25"/>
      <c r="AE263" s="20" t="str">
        <f t="shared" ca="1" si="241"/>
        <v>Пн 15.06.20  8.00 П-)</v>
      </c>
      <c r="AF263" s="20" t="str">
        <f t="shared" ca="1" si="241"/>
        <v>Пн 15.06.20  9.40 П-)</v>
      </c>
      <c r="AG263" s="20" t="str">
        <f t="shared" ca="1" si="241"/>
        <v/>
      </c>
      <c r="AH263" s="20" t="str">
        <f t="shared" ca="1" si="241"/>
        <v/>
      </c>
      <c r="AI263" s="20" t="str">
        <f t="shared" ca="1" si="241"/>
        <v/>
      </c>
      <c r="AJ263" s="20" t="str">
        <f t="shared" ca="1" si="241"/>
        <v/>
      </c>
      <c r="AK263" s="20" t="str">
        <f t="shared" ca="1" si="241"/>
        <v/>
      </c>
      <c r="AL263" s="20" t="str">
        <f t="shared" ca="1" si="241"/>
        <v/>
      </c>
      <c r="AM263" s="20" t="str">
        <f t="shared" si="241"/>
        <v/>
      </c>
      <c r="AN263" s="20" t="str">
        <f t="shared" si="241"/>
        <v/>
      </c>
      <c r="AO263" s="11" t="str">
        <f t="shared" ca="1" si="242"/>
        <v>Муравьев</v>
      </c>
      <c r="AP263" s="10" t="str">
        <f t="shared" ca="1" si="220"/>
        <v>Пн 15.06.20  8.00 П-) Муравьев</v>
      </c>
      <c r="AQ263" s="10" t="str">
        <f t="shared" ca="1" si="220"/>
        <v>Пн 15.06.20  9.40 П-) Муравьев</v>
      </c>
      <c r="AR263" s="10" t="str">
        <f t="shared" ca="1" si="220"/>
        <v/>
      </c>
      <c r="AS263" s="10" t="str">
        <f t="shared" ca="1" si="220"/>
        <v/>
      </c>
      <c r="AT263" s="10" t="str">
        <f t="shared" ca="1" si="220"/>
        <v/>
      </c>
      <c r="AU263" s="10" t="str">
        <f t="shared" ca="1" si="217"/>
        <v/>
      </c>
      <c r="AV263" s="10" t="str">
        <f t="shared" ca="1" si="217"/>
        <v/>
      </c>
      <c r="AW263" s="10" t="str">
        <f t="shared" ca="1" si="217"/>
        <v/>
      </c>
      <c r="AX263" s="10" t="str">
        <f t="shared" si="217"/>
        <v/>
      </c>
      <c r="AY263" s="10" t="str">
        <f t="shared" si="217"/>
        <v/>
      </c>
      <c r="BA263" s="12">
        <f t="shared" ca="1" si="221"/>
        <v>263</v>
      </c>
      <c r="BB263" s="12">
        <f t="shared" ca="1" si="221"/>
        <v>263</v>
      </c>
      <c r="BC263" s="12" t="str">
        <f t="shared" ca="1" si="221"/>
        <v/>
      </c>
      <c r="BD263" s="12" t="str">
        <f t="shared" ca="1" si="221"/>
        <v/>
      </c>
      <c r="BE263" s="12" t="str">
        <f t="shared" ca="1" si="221"/>
        <v/>
      </c>
      <c r="BF263" s="12" t="str">
        <f t="shared" ca="1" si="218"/>
        <v/>
      </c>
      <c r="BG263" s="12" t="str">
        <f t="shared" ca="1" si="218"/>
        <v/>
      </c>
      <c r="BH263" s="12" t="str">
        <f t="shared" ca="1" si="218"/>
        <v/>
      </c>
      <c r="BI263" s="12" t="str">
        <f t="shared" si="218"/>
        <v/>
      </c>
      <c r="BJ263" s="12" t="str">
        <f t="shared" si="218"/>
        <v/>
      </c>
    </row>
    <row r="264" spans="1:62" ht="23.25" customHeight="1">
      <c r="A264" s="1">
        <f ca="1">IF(COUNTIF($D264:$M264," ")=10,"",IF(VLOOKUP(MAX($A$1:A263),$A$1:C263,3,FALSE)=0,"",MAX($A$1:A263)+1))</f>
        <v>264</v>
      </c>
      <c r="B264" s="13" t="str">
        <f>$B262</f>
        <v>Муравьев А.Б.</v>
      </c>
      <c r="C264" s="2" t="str">
        <f ca="1">IF($B264="","",$S$3)</f>
        <v>Вт 16.06.20</v>
      </c>
      <c r="D264" s="14" t="str">
        <f t="shared" ref="D264:K264" ca="1" si="246">IF($B264&gt;"",IF(ISERROR(SEARCH($B264,T$3))," ",MID(T$3,FIND("%курс ",T$3,FIND($B264,T$3))+6,7)&amp;"
("&amp;MID(T$3,FIND("ауд.",T$3,FIND($B264,T$3))+4,FIND("№",T$3,FIND("ауд.",T$3,FIND($B264,T$3)))-(FIND("ауд.",T$3,FIND($B264,T$3))+4))&amp;")"),"")</f>
        <v>П -9 -1
(П-)</v>
      </c>
      <c r="E264" s="14" t="str">
        <f t="shared" ca="1" si="246"/>
        <v>П -9 -1
(П-)</v>
      </c>
      <c r="F264" s="14" t="str">
        <f t="shared" ca="1" si="246"/>
        <v>П -9 -1
(П-401)</v>
      </c>
      <c r="G264" s="14" t="str">
        <f t="shared" ca="1" si="246"/>
        <v xml:space="preserve"> </v>
      </c>
      <c r="H264" s="14" t="str">
        <f t="shared" ca="1" si="246"/>
        <v xml:space="preserve"> </v>
      </c>
      <c r="I264" s="14" t="str">
        <f t="shared" ca="1" si="246"/>
        <v xml:space="preserve"> </v>
      </c>
      <c r="J264" s="14" t="str">
        <f t="shared" ca="1" si="246"/>
        <v xml:space="preserve"> </v>
      </c>
      <c r="K264" s="14" t="str">
        <f t="shared" ca="1" si="246"/>
        <v xml:space="preserve"> </v>
      </c>
      <c r="L264" s="14"/>
      <c r="M264" s="14"/>
      <c r="N264" s="25"/>
      <c r="AE264" s="20" t="str">
        <f t="shared" ca="1" si="241"/>
        <v>Вт 16.06.20  8.00 П-)</v>
      </c>
      <c r="AF264" s="20" t="str">
        <f t="shared" ca="1" si="241"/>
        <v>Вт 16.06.20  9.40 П-)</v>
      </c>
      <c r="AG264" s="20" t="str">
        <f t="shared" ca="1" si="241"/>
        <v>Вт 16.06.20 11.50 П-401</v>
      </c>
      <c r="AH264" s="20" t="str">
        <f t="shared" ca="1" si="241"/>
        <v/>
      </c>
      <c r="AI264" s="20" t="str">
        <f t="shared" ca="1" si="241"/>
        <v/>
      </c>
      <c r="AJ264" s="20" t="str">
        <f t="shared" ca="1" si="241"/>
        <v/>
      </c>
      <c r="AK264" s="20" t="str">
        <f t="shared" ca="1" si="241"/>
        <v/>
      </c>
      <c r="AL264" s="20" t="str">
        <f t="shared" ca="1" si="241"/>
        <v/>
      </c>
      <c r="AM264" s="20" t="str">
        <f t="shared" si="241"/>
        <v/>
      </c>
      <c r="AN264" s="20" t="str">
        <f t="shared" si="241"/>
        <v/>
      </c>
      <c r="AO264" s="11" t="str">
        <f t="shared" ca="1" si="242"/>
        <v>Муравьев</v>
      </c>
      <c r="AP264" s="10" t="str">
        <f t="shared" ca="1" si="220"/>
        <v>Вт 16.06.20  8.00 П-) Муравьев</v>
      </c>
      <c r="AQ264" s="10" t="str">
        <f t="shared" ca="1" si="220"/>
        <v>Вт 16.06.20  9.40 П-) Муравьев</v>
      </c>
      <c r="AR264" s="10" t="str">
        <f t="shared" ca="1" si="220"/>
        <v>Вт 16.06.20 11.50 П-401 Муравьев</v>
      </c>
      <c r="AS264" s="10" t="str">
        <f t="shared" ca="1" si="220"/>
        <v/>
      </c>
      <c r="AT264" s="10" t="str">
        <f t="shared" ca="1" si="220"/>
        <v/>
      </c>
      <c r="AU264" s="10" t="str">
        <f t="shared" ca="1" si="217"/>
        <v/>
      </c>
      <c r="AV264" s="10" t="str">
        <f t="shared" ca="1" si="217"/>
        <v/>
      </c>
      <c r="AW264" s="10" t="str">
        <f t="shared" ca="1" si="217"/>
        <v/>
      </c>
      <c r="AX264" s="10" t="str">
        <f t="shared" si="217"/>
        <v/>
      </c>
      <c r="AY264" s="10" t="str">
        <f t="shared" si="217"/>
        <v/>
      </c>
      <c r="BA264" s="12">
        <f t="shared" ca="1" si="221"/>
        <v>264</v>
      </c>
      <c r="BB264" s="12">
        <f t="shared" ca="1" si="221"/>
        <v>264</v>
      </c>
      <c r="BC264" s="12">
        <f t="shared" ca="1" si="221"/>
        <v>264</v>
      </c>
      <c r="BD264" s="12" t="str">
        <f t="shared" ca="1" si="221"/>
        <v/>
      </c>
      <c r="BE264" s="12" t="str">
        <f t="shared" ca="1" si="221"/>
        <v/>
      </c>
      <c r="BF264" s="12" t="str">
        <f t="shared" ca="1" si="218"/>
        <v/>
      </c>
      <c r="BG264" s="12" t="str">
        <f t="shared" ca="1" si="218"/>
        <v/>
      </c>
      <c r="BH264" s="12" t="str">
        <f t="shared" ca="1" si="218"/>
        <v/>
      </c>
      <c r="BI264" s="12" t="str">
        <f t="shared" si="218"/>
        <v/>
      </c>
      <c r="BJ264" s="12" t="str">
        <f t="shared" si="218"/>
        <v/>
      </c>
    </row>
    <row r="265" spans="1:62" ht="23.25" customHeight="1">
      <c r="A265" s="1">
        <f ca="1">IF(COUNTIF($D265:$M265," ")=10,"",IF(VLOOKUP(MAX($A$1:A264),$A$1:C264,3,FALSE)=0,"",MAX($A$1:A264)+1))</f>
        <v>265</v>
      </c>
      <c r="B265" s="13" t="str">
        <f>$B262</f>
        <v>Муравьев А.Б.</v>
      </c>
      <c r="C265" s="2" t="str">
        <f ca="1">IF($B265="","",$S$4)</f>
        <v>Ср 17.06.20</v>
      </c>
      <c r="D265" s="14" t="str">
        <f t="shared" ref="D265:K265" ca="1" si="247">IF($B265&gt;"",IF(ISERROR(SEARCH($B265,T$4))," ",MID(T$4,FIND("%курс ",T$4,FIND($B265,T$4))+6,7)&amp;"
("&amp;MID(T$4,FIND("ауд.",T$4,FIND($B265,T$4))+4,FIND("№",T$4,FIND("ауд.",T$4,FIND($B265,T$4)))-(FIND("ауд.",T$4,FIND($B265,T$4))+4))&amp;")"),"")</f>
        <v>П -9 -1
(П-)</v>
      </c>
      <c r="E265" s="14" t="str">
        <f t="shared" ca="1" si="247"/>
        <v>П -9 -1
(П-401)</v>
      </c>
      <c r="F265" s="14" t="str">
        <f t="shared" ca="1" si="247"/>
        <v>П -9 -1
(П-)</v>
      </c>
      <c r="G265" s="14" t="str">
        <f t="shared" ca="1" si="247"/>
        <v xml:space="preserve"> </v>
      </c>
      <c r="H265" s="14" t="str">
        <f t="shared" ca="1" si="247"/>
        <v xml:space="preserve"> </v>
      </c>
      <c r="I265" s="14" t="str">
        <f t="shared" ca="1" si="247"/>
        <v xml:space="preserve"> </v>
      </c>
      <c r="J265" s="14" t="str">
        <f t="shared" ca="1" si="247"/>
        <v xml:space="preserve"> </v>
      </c>
      <c r="K265" s="14" t="str">
        <f t="shared" ca="1" si="247"/>
        <v xml:space="preserve"> </v>
      </c>
      <c r="L265" s="14"/>
      <c r="M265" s="14"/>
      <c r="N265" s="25"/>
      <c r="AE265" s="20" t="str">
        <f t="shared" ca="1" si="241"/>
        <v>Ср 17.06.20  8.00 П-)</v>
      </c>
      <c r="AF265" s="20" t="str">
        <f t="shared" ca="1" si="241"/>
        <v>Ср 17.06.20  9.40 П-401</v>
      </c>
      <c r="AG265" s="20" t="str">
        <f t="shared" ca="1" si="241"/>
        <v>Ср 17.06.20 11.50 П-)</v>
      </c>
      <c r="AH265" s="20" t="str">
        <f t="shared" ca="1" si="241"/>
        <v/>
      </c>
      <c r="AI265" s="20" t="str">
        <f t="shared" ca="1" si="241"/>
        <v/>
      </c>
      <c r="AJ265" s="20" t="str">
        <f t="shared" ca="1" si="241"/>
        <v/>
      </c>
      <c r="AK265" s="20" t="str">
        <f t="shared" ca="1" si="241"/>
        <v/>
      </c>
      <c r="AL265" s="20" t="str">
        <f t="shared" ca="1" si="241"/>
        <v/>
      </c>
      <c r="AM265" s="20" t="str">
        <f t="shared" si="241"/>
        <v/>
      </c>
      <c r="AN265" s="20" t="str">
        <f t="shared" si="241"/>
        <v/>
      </c>
      <c r="AO265" s="11" t="str">
        <f t="shared" ca="1" si="242"/>
        <v>Муравьев</v>
      </c>
      <c r="AP265" s="10" t="str">
        <f t="shared" ca="1" si="220"/>
        <v>Ср 17.06.20  8.00 П-) Муравьев</v>
      </c>
      <c r="AQ265" s="10" t="str">
        <f t="shared" ca="1" si="220"/>
        <v>Ср 17.06.20  9.40 П-401 Муравьев</v>
      </c>
      <c r="AR265" s="10" t="str">
        <f t="shared" ca="1" si="220"/>
        <v>Ср 17.06.20 11.50 П-) Муравьев</v>
      </c>
      <c r="AS265" s="10" t="str">
        <f t="shared" ca="1" si="220"/>
        <v/>
      </c>
      <c r="AT265" s="10" t="str">
        <f t="shared" ca="1" si="220"/>
        <v/>
      </c>
      <c r="AU265" s="10" t="str">
        <f t="shared" ca="1" si="217"/>
        <v/>
      </c>
      <c r="AV265" s="10" t="str">
        <f t="shared" ca="1" si="217"/>
        <v/>
      </c>
      <c r="AW265" s="10" t="str">
        <f t="shared" ca="1" si="217"/>
        <v/>
      </c>
      <c r="AX265" s="10" t="str">
        <f t="shared" si="217"/>
        <v/>
      </c>
      <c r="AY265" s="10" t="str">
        <f t="shared" si="217"/>
        <v/>
      </c>
      <c r="BA265" s="12">
        <f t="shared" ca="1" si="221"/>
        <v>265</v>
      </c>
      <c r="BB265" s="12">
        <f t="shared" ca="1" si="221"/>
        <v>265</v>
      </c>
      <c r="BC265" s="12">
        <f t="shared" ca="1" si="221"/>
        <v>265</v>
      </c>
      <c r="BD265" s="12" t="str">
        <f t="shared" ca="1" si="221"/>
        <v/>
      </c>
      <c r="BE265" s="12" t="str">
        <f t="shared" ca="1" si="221"/>
        <v/>
      </c>
      <c r="BF265" s="12" t="str">
        <f t="shared" ca="1" si="218"/>
        <v/>
      </c>
      <c r="BG265" s="12" t="str">
        <f t="shared" ca="1" si="218"/>
        <v/>
      </c>
      <c r="BH265" s="12" t="str">
        <f t="shared" ca="1" si="218"/>
        <v/>
      </c>
      <c r="BI265" s="12" t="str">
        <f t="shared" si="218"/>
        <v/>
      </c>
      <c r="BJ265" s="12" t="str">
        <f t="shared" si="218"/>
        <v/>
      </c>
    </row>
    <row r="266" spans="1:62" ht="23.25" customHeight="1">
      <c r="A266" s="1">
        <f ca="1">IF(COUNTIF($D266:$M266," ")=10,"",IF(VLOOKUP(MAX($A$1:A265),$A$1:C265,3,FALSE)=0,"",MAX($A$1:A265)+1))</f>
        <v>266</v>
      </c>
      <c r="B266" s="13" t="str">
        <f>$B262</f>
        <v>Муравьев А.Б.</v>
      </c>
      <c r="C266" s="2" t="str">
        <f ca="1">IF($B266="","",$S$5)</f>
        <v>Чт 18.06.20</v>
      </c>
      <c r="D266" s="23" t="str">
        <f t="shared" ref="D266:K266" ca="1" si="248">IF($B266&gt;"",IF(ISERROR(SEARCH($B266,T$5))," ",MID(T$5,FIND("%курс ",T$5,FIND($B266,T$5))+6,7)&amp;"
("&amp;MID(T$5,FIND("ауд.",T$5,FIND($B266,T$5))+4,FIND("№",T$5,FIND("ауд.",T$5,FIND($B266,T$5)))-(FIND("ауд.",T$5,FIND($B266,T$5))+4))&amp;")"),"")</f>
        <v>П -9 -1
(П-)</v>
      </c>
      <c r="E266" s="23" t="str">
        <f t="shared" ca="1" si="248"/>
        <v>ЗИ-9-19
(П-)</v>
      </c>
      <c r="F266" s="23" t="str">
        <f t="shared" ca="1" si="248"/>
        <v>П -9 -1
(П-)</v>
      </c>
      <c r="G266" s="23" t="str">
        <f t="shared" ca="1" si="248"/>
        <v xml:space="preserve"> </v>
      </c>
      <c r="H266" s="23" t="str">
        <f t="shared" ca="1" si="248"/>
        <v xml:space="preserve"> </v>
      </c>
      <c r="I266" s="23" t="str">
        <f t="shared" ca="1" si="248"/>
        <v xml:space="preserve"> </v>
      </c>
      <c r="J266" s="23" t="str">
        <f t="shared" ca="1" si="248"/>
        <v xml:space="preserve"> </v>
      </c>
      <c r="K266" s="23" t="str">
        <f t="shared" ca="1" si="248"/>
        <v xml:space="preserve"> </v>
      </c>
      <c r="L266" s="23"/>
      <c r="M266" s="23"/>
      <c r="N266" s="17"/>
      <c r="AE266" s="20" t="str">
        <f t="shared" ca="1" si="241"/>
        <v>Чт 18.06.20  8.00 П-)</v>
      </c>
      <c r="AF266" s="20" t="str">
        <f t="shared" ca="1" si="241"/>
        <v>Чт 18.06.20  9.40 П-)</v>
      </c>
      <c r="AG266" s="20" t="str">
        <f t="shared" ca="1" si="241"/>
        <v>Чт 18.06.20 11.50 П-)</v>
      </c>
      <c r="AH266" s="20" t="str">
        <f t="shared" ca="1" si="241"/>
        <v/>
      </c>
      <c r="AI266" s="20" t="str">
        <f t="shared" ca="1" si="241"/>
        <v/>
      </c>
      <c r="AJ266" s="20" t="str">
        <f t="shared" ca="1" si="241"/>
        <v/>
      </c>
      <c r="AK266" s="20" t="str">
        <f t="shared" ca="1" si="241"/>
        <v/>
      </c>
      <c r="AL266" s="20" t="str">
        <f t="shared" ca="1" si="241"/>
        <v/>
      </c>
      <c r="AM266" s="20" t="str">
        <f t="shared" si="241"/>
        <v/>
      </c>
      <c r="AN266" s="20" t="str">
        <f t="shared" si="241"/>
        <v/>
      </c>
      <c r="AO266" s="11" t="str">
        <f t="shared" ca="1" si="242"/>
        <v>Муравьев</v>
      </c>
      <c r="AP266" s="10" t="str">
        <f t="shared" ca="1" si="220"/>
        <v>Чт 18.06.20  8.00 П-) Муравьев</v>
      </c>
      <c r="AQ266" s="10" t="str">
        <f t="shared" ca="1" si="220"/>
        <v>Чт 18.06.20  9.40 П-) Муравьев</v>
      </c>
      <c r="AR266" s="10" t="str">
        <f t="shared" ca="1" si="220"/>
        <v>Чт 18.06.20 11.50 П-) Муравьев</v>
      </c>
      <c r="AS266" s="10" t="str">
        <f t="shared" ca="1" si="220"/>
        <v/>
      </c>
      <c r="AT266" s="10" t="str">
        <f t="shared" ca="1" si="220"/>
        <v/>
      </c>
      <c r="AU266" s="10" t="str">
        <f t="shared" ca="1" si="217"/>
        <v/>
      </c>
      <c r="AV266" s="10" t="str">
        <f t="shared" ca="1" si="217"/>
        <v/>
      </c>
      <c r="AW266" s="10" t="str">
        <f t="shared" ca="1" si="217"/>
        <v/>
      </c>
      <c r="AX266" s="10" t="str">
        <f t="shared" si="217"/>
        <v/>
      </c>
      <c r="AY266" s="10" t="str">
        <f t="shared" si="217"/>
        <v/>
      </c>
      <c r="BA266" s="12">
        <f t="shared" ca="1" si="221"/>
        <v>266</v>
      </c>
      <c r="BB266" s="12">
        <f t="shared" ca="1" si="221"/>
        <v>266</v>
      </c>
      <c r="BC266" s="12">
        <f t="shared" ca="1" si="221"/>
        <v>266</v>
      </c>
      <c r="BD266" s="12" t="str">
        <f t="shared" ca="1" si="221"/>
        <v/>
      </c>
      <c r="BE266" s="12" t="str">
        <f t="shared" ca="1" si="221"/>
        <v/>
      </c>
      <c r="BF266" s="12" t="str">
        <f t="shared" ca="1" si="218"/>
        <v/>
      </c>
      <c r="BG266" s="12" t="str">
        <f t="shared" ca="1" si="218"/>
        <v/>
      </c>
      <c r="BH266" s="12" t="str">
        <f t="shared" ca="1" si="218"/>
        <v/>
      </c>
      <c r="BI266" s="12" t="str">
        <f t="shared" si="218"/>
        <v/>
      </c>
      <c r="BJ266" s="12" t="str">
        <f t="shared" si="218"/>
        <v/>
      </c>
    </row>
    <row r="267" spans="1:62" ht="23.25" customHeight="1">
      <c r="A267" s="1">
        <f ca="1">IF(COUNTIF($D267:$M267," ")=10,"",IF(VLOOKUP(MAX($A$1:A266),$A$1:C266,3,FALSE)=0,"",MAX($A$1:A266)+1))</f>
        <v>267</v>
      </c>
      <c r="B267" s="13" t="str">
        <f>$B262</f>
        <v>Муравьев А.Б.</v>
      </c>
      <c r="C267" s="2" t="str">
        <f ca="1">IF($B267="","",$S$6)</f>
        <v>Пт 19.06.20</v>
      </c>
      <c r="D267" s="23" t="str">
        <f t="shared" ref="D267:K267" ca="1" si="249">IF($B267&gt;"",IF(ISERROR(SEARCH($B267,T$6))," ",MID(T$6,FIND("%курс ",T$6,FIND($B267,T$6))+6,7)&amp;"
("&amp;MID(T$6,FIND("ауд.",T$6,FIND($B267,T$6))+4,FIND("№",T$6,FIND("ауд.",T$6,FIND($B267,T$6)))-(FIND("ауд.",T$6,FIND($B267,T$6))+4))&amp;")"),"")</f>
        <v>П -9 -1
(П-)</v>
      </c>
      <c r="E267" s="23" t="str">
        <f t="shared" ca="1" si="249"/>
        <v>П -9 -1
(П-)</v>
      </c>
      <c r="F267" s="23" t="str">
        <f t="shared" ca="1" si="249"/>
        <v>П -9 -1
(П-)</v>
      </c>
      <c r="G267" s="23" t="str">
        <f t="shared" ca="1" si="249"/>
        <v xml:space="preserve"> </v>
      </c>
      <c r="H267" s="23" t="str">
        <f t="shared" ca="1" si="249"/>
        <v xml:space="preserve"> </v>
      </c>
      <c r="I267" s="23" t="str">
        <f t="shared" ca="1" si="249"/>
        <v xml:space="preserve"> </v>
      </c>
      <c r="J267" s="23" t="str">
        <f t="shared" ca="1" si="249"/>
        <v xml:space="preserve"> </v>
      </c>
      <c r="K267" s="23" t="str">
        <f t="shared" ca="1" si="249"/>
        <v xml:space="preserve"> </v>
      </c>
      <c r="L267" s="23"/>
      <c r="M267" s="23"/>
      <c r="N267" s="25"/>
      <c r="AE267" s="20" t="str">
        <f t="shared" ca="1" si="241"/>
        <v>Пт 19.06.20  8.00 П-)</v>
      </c>
      <c r="AF267" s="20" t="str">
        <f t="shared" ca="1" si="241"/>
        <v>Пт 19.06.20  9.40 П-)</v>
      </c>
      <c r="AG267" s="20" t="str">
        <f t="shared" ca="1" si="241"/>
        <v>Пт 19.06.20 11.50 П-)</v>
      </c>
      <c r="AH267" s="20" t="str">
        <f t="shared" ca="1" si="241"/>
        <v/>
      </c>
      <c r="AI267" s="20" t="str">
        <f t="shared" ca="1" si="241"/>
        <v/>
      </c>
      <c r="AJ267" s="20" t="str">
        <f t="shared" ca="1" si="241"/>
        <v/>
      </c>
      <c r="AK267" s="20" t="str">
        <f t="shared" ca="1" si="241"/>
        <v/>
      </c>
      <c r="AL267" s="20" t="str">
        <f t="shared" ca="1" si="241"/>
        <v/>
      </c>
      <c r="AM267" s="20" t="str">
        <f t="shared" si="241"/>
        <v/>
      </c>
      <c r="AN267" s="20" t="str">
        <f t="shared" si="241"/>
        <v/>
      </c>
      <c r="AO267" s="11" t="str">
        <f t="shared" ca="1" si="242"/>
        <v>Муравьев</v>
      </c>
      <c r="AP267" s="10" t="str">
        <f t="shared" ca="1" si="220"/>
        <v>Пт 19.06.20  8.00 П-) Муравьев</v>
      </c>
      <c r="AQ267" s="10" t="str">
        <f t="shared" ca="1" si="220"/>
        <v>Пт 19.06.20  9.40 П-) Муравьев</v>
      </c>
      <c r="AR267" s="10" t="str">
        <f t="shared" ca="1" si="220"/>
        <v>Пт 19.06.20 11.50 П-) Муравьев</v>
      </c>
      <c r="AS267" s="10" t="str">
        <f t="shared" ca="1" si="220"/>
        <v/>
      </c>
      <c r="AT267" s="10" t="str">
        <f t="shared" ca="1" si="220"/>
        <v/>
      </c>
      <c r="AU267" s="10" t="str">
        <f t="shared" ca="1" si="217"/>
        <v/>
      </c>
      <c r="AV267" s="10" t="str">
        <f t="shared" ca="1" si="217"/>
        <v/>
      </c>
      <c r="AW267" s="10" t="str">
        <f t="shared" ca="1" si="217"/>
        <v/>
      </c>
      <c r="AX267" s="10" t="str">
        <f t="shared" si="217"/>
        <v/>
      </c>
      <c r="AY267" s="10" t="str">
        <f t="shared" si="217"/>
        <v/>
      </c>
      <c r="BA267" s="12">
        <f t="shared" ca="1" si="221"/>
        <v>267</v>
      </c>
      <c r="BB267" s="12">
        <f t="shared" ca="1" si="221"/>
        <v>267</v>
      </c>
      <c r="BC267" s="12">
        <f t="shared" ca="1" si="221"/>
        <v>267</v>
      </c>
      <c r="BD267" s="12" t="str">
        <f t="shared" ca="1" si="221"/>
        <v/>
      </c>
      <c r="BE267" s="12" t="str">
        <f t="shared" ca="1" si="221"/>
        <v/>
      </c>
      <c r="BF267" s="12" t="str">
        <f t="shared" ca="1" si="218"/>
        <v/>
      </c>
      <c r="BG267" s="12" t="str">
        <f t="shared" ca="1" si="218"/>
        <v/>
      </c>
      <c r="BH267" s="12" t="str">
        <f t="shared" ca="1" si="218"/>
        <v/>
      </c>
      <c r="BI267" s="12" t="str">
        <f t="shared" si="218"/>
        <v/>
      </c>
      <c r="BJ267" s="12" t="str">
        <f t="shared" si="218"/>
        <v/>
      </c>
    </row>
    <row r="268" spans="1:62" ht="23.25" customHeight="1">
      <c r="A268" s="1">
        <f ca="1">IF(COUNTIF($D268:$M268," ")=10,"",IF(VLOOKUP(MAX($A$1:A267),$A$1:C267,3,FALSE)=0,"",MAX($A$1:A267)+1))</f>
        <v>268</v>
      </c>
      <c r="B268" s="13" t="str">
        <f>$B262</f>
        <v>Муравьев А.Б.</v>
      </c>
      <c r="C268" s="2" t="str">
        <f ca="1">IF($B268="","",$S$7)</f>
        <v>Сб 20.06.20</v>
      </c>
      <c r="D268" s="23" t="str">
        <f t="shared" ref="D268:K268" ca="1" si="250">IF($B268&gt;"",IF(ISERROR(SEARCH($B268,T$7))," ",MID(T$7,FIND("%курс ",T$7,FIND($B268,T$7))+6,7)&amp;"
("&amp;MID(T$7,FIND("ауд.",T$7,FIND($B268,T$7))+4,FIND("№",T$7,FIND("ауд.",T$7,FIND($B268,T$7)))-(FIND("ауд.",T$7,FIND($B268,T$7))+4))&amp;")"),"")</f>
        <v xml:space="preserve"> </v>
      </c>
      <c r="E268" s="23" t="str">
        <f t="shared" ca="1" si="250"/>
        <v xml:space="preserve"> </v>
      </c>
      <c r="F268" s="23" t="str">
        <f t="shared" ca="1" si="250"/>
        <v xml:space="preserve"> </v>
      </c>
      <c r="G268" s="23" t="str">
        <f t="shared" ca="1" si="250"/>
        <v xml:space="preserve"> </v>
      </c>
      <c r="H268" s="23" t="str">
        <f t="shared" ca="1" si="250"/>
        <v xml:space="preserve"> </v>
      </c>
      <c r="I268" s="23" t="str">
        <f t="shared" ca="1" si="250"/>
        <v xml:space="preserve"> </v>
      </c>
      <c r="J268" s="23" t="str">
        <f t="shared" ca="1" si="250"/>
        <v xml:space="preserve"> </v>
      </c>
      <c r="K268" s="23" t="str">
        <f t="shared" ca="1" si="250"/>
        <v xml:space="preserve"> </v>
      </c>
      <c r="L268" s="23"/>
      <c r="M268" s="23"/>
      <c r="N268" s="25"/>
      <c r="AE268" s="20" t="str">
        <f t="shared" ca="1" si="241"/>
        <v/>
      </c>
      <c r="AF268" s="20" t="str">
        <f t="shared" ca="1" si="241"/>
        <v/>
      </c>
      <c r="AG268" s="20" t="str">
        <f t="shared" ca="1" si="241"/>
        <v/>
      </c>
      <c r="AH268" s="20" t="str">
        <f t="shared" ca="1" si="241"/>
        <v/>
      </c>
      <c r="AI268" s="20" t="str">
        <f t="shared" ca="1" si="241"/>
        <v/>
      </c>
      <c r="AJ268" s="20" t="str">
        <f t="shared" ca="1" si="241"/>
        <v/>
      </c>
      <c r="AK268" s="20" t="str">
        <f t="shared" ca="1" si="241"/>
        <v/>
      </c>
      <c r="AL268" s="20" t="str">
        <f t="shared" ca="1" si="241"/>
        <v/>
      </c>
      <c r="AM268" s="20" t="str">
        <f t="shared" si="241"/>
        <v/>
      </c>
      <c r="AN268" s="20" t="str">
        <f t="shared" si="241"/>
        <v/>
      </c>
      <c r="AO268" s="11" t="str">
        <f t="shared" ca="1" si="242"/>
        <v/>
      </c>
      <c r="AP268" s="10" t="str">
        <f t="shared" ca="1" si="220"/>
        <v/>
      </c>
      <c r="AQ268" s="10" t="str">
        <f t="shared" ca="1" si="220"/>
        <v/>
      </c>
      <c r="AR268" s="10" t="str">
        <f t="shared" ca="1" si="220"/>
        <v/>
      </c>
      <c r="AS268" s="10" t="str">
        <f t="shared" ca="1" si="220"/>
        <v/>
      </c>
      <c r="AT268" s="10" t="str">
        <f t="shared" ca="1" si="220"/>
        <v/>
      </c>
      <c r="AU268" s="10" t="str">
        <f t="shared" ca="1" si="217"/>
        <v/>
      </c>
      <c r="AV268" s="10" t="str">
        <f t="shared" ca="1" si="217"/>
        <v/>
      </c>
      <c r="AW268" s="10" t="str">
        <f t="shared" ca="1" si="217"/>
        <v/>
      </c>
      <c r="AX268" s="10" t="str">
        <f t="shared" si="217"/>
        <v/>
      </c>
      <c r="AY268" s="10" t="str">
        <f t="shared" si="217"/>
        <v/>
      </c>
      <c r="BA268" s="12" t="str">
        <f t="shared" ca="1" si="221"/>
        <v/>
      </c>
      <c r="BB268" s="12" t="str">
        <f t="shared" ca="1" si="221"/>
        <v/>
      </c>
      <c r="BC268" s="12" t="str">
        <f t="shared" ca="1" si="221"/>
        <v/>
      </c>
      <c r="BD268" s="12" t="str">
        <f t="shared" ca="1" si="221"/>
        <v/>
      </c>
      <c r="BE268" s="12" t="str">
        <f t="shared" ca="1" si="221"/>
        <v/>
      </c>
      <c r="BF268" s="12" t="str">
        <f t="shared" ca="1" si="218"/>
        <v/>
      </c>
      <c r="BG268" s="12" t="str">
        <f t="shared" ca="1" si="218"/>
        <v/>
      </c>
      <c r="BH268" s="12" t="str">
        <f t="shared" ca="1" si="218"/>
        <v/>
      </c>
      <c r="BI268" s="12" t="str">
        <f t="shared" si="218"/>
        <v/>
      </c>
      <c r="BJ268" s="12" t="str">
        <f t="shared" si="218"/>
        <v/>
      </c>
    </row>
    <row r="269" spans="1:62" ht="23.25" customHeight="1">
      <c r="A269" s="1">
        <f ca="1">IF(COUNTIF($D269:$M269," ")=10,"",IF(VLOOKUP(MAX($A$1:A268),$A$1:C268,3,FALSE)=0,"",MAX($A$1:A268)+1))</f>
        <v>269</v>
      </c>
      <c r="B269" s="13" t="str">
        <f>$B262</f>
        <v>Муравьев А.Б.</v>
      </c>
      <c r="C269" s="2" t="str">
        <f ca="1">IF($B269="","",$S$8)</f>
        <v>Вс 21.06.20</v>
      </c>
      <c r="D269" s="23" t="str">
        <f t="shared" ref="D269:K269" ca="1" si="251">IF($B269&gt;"",IF(ISERROR(SEARCH($B269,T$8))," ",MID(T$8,FIND("%курс ",T$8,FIND($B269,T$8))+6,7)&amp;"
("&amp;MID(T$8,FIND("ауд.",T$8,FIND($B269,T$8))+4,FIND("№",T$8,FIND("ауд.",T$8,FIND($B269,T$8)))-(FIND("ауд.",T$8,FIND($B269,T$8))+4))&amp;")"),"")</f>
        <v xml:space="preserve"> </v>
      </c>
      <c r="E269" s="23" t="str">
        <f t="shared" ca="1" si="251"/>
        <v xml:space="preserve"> </v>
      </c>
      <c r="F269" s="23" t="str">
        <f t="shared" ca="1" si="251"/>
        <v xml:space="preserve"> </v>
      </c>
      <c r="G269" s="23" t="str">
        <f t="shared" ca="1" si="251"/>
        <v xml:space="preserve"> </v>
      </c>
      <c r="H269" s="23" t="str">
        <f t="shared" ca="1" si="251"/>
        <v xml:space="preserve"> </v>
      </c>
      <c r="I269" s="23" t="str">
        <f t="shared" ca="1" si="251"/>
        <v xml:space="preserve"> </v>
      </c>
      <c r="J269" s="23" t="str">
        <f t="shared" ca="1" si="251"/>
        <v xml:space="preserve"> </v>
      </c>
      <c r="K269" s="23" t="str">
        <f t="shared" ca="1" si="251"/>
        <v xml:space="preserve"> </v>
      </c>
      <c r="L269" s="23"/>
      <c r="M269" s="23"/>
      <c r="N269" s="25"/>
      <c r="AE269" s="20" t="str">
        <f t="shared" ca="1" si="241"/>
        <v/>
      </c>
      <c r="AF269" s="20" t="str">
        <f t="shared" ca="1" si="241"/>
        <v/>
      </c>
      <c r="AG269" s="20" t="str">
        <f t="shared" ca="1" si="241"/>
        <v/>
      </c>
      <c r="AH269" s="20" t="str">
        <f t="shared" ca="1" si="241"/>
        <v/>
      </c>
      <c r="AI269" s="20" t="str">
        <f t="shared" ca="1" si="241"/>
        <v/>
      </c>
      <c r="AJ269" s="20" t="str">
        <f t="shared" ca="1" si="241"/>
        <v/>
      </c>
      <c r="AK269" s="20" t="str">
        <f t="shared" ca="1" si="241"/>
        <v/>
      </c>
      <c r="AL269" s="20" t="str">
        <f t="shared" ca="1" si="241"/>
        <v/>
      </c>
      <c r="AM269" s="20" t="str">
        <f t="shared" si="241"/>
        <v/>
      </c>
      <c r="AN269" s="20" t="str">
        <f t="shared" si="241"/>
        <v/>
      </c>
      <c r="AO269" s="11" t="str">
        <f t="shared" ca="1" si="242"/>
        <v/>
      </c>
      <c r="AP269" s="10" t="str">
        <f t="shared" ca="1" si="220"/>
        <v/>
      </c>
      <c r="AQ269" s="10" t="str">
        <f t="shared" ca="1" si="220"/>
        <v/>
      </c>
      <c r="AR269" s="10" t="str">
        <f t="shared" ca="1" si="220"/>
        <v/>
      </c>
      <c r="AS269" s="10" t="str">
        <f t="shared" ca="1" si="220"/>
        <v/>
      </c>
      <c r="AT269" s="10" t="str">
        <f t="shared" ca="1" si="220"/>
        <v/>
      </c>
      <c r="AU269" s="10" t="str">
        <f t="shared" ca="1" si="217"/>
        <v/>
      </c>
      <c r="AV269" s="10" t="str">
        <f t="shared" ca="1" si="217"/>
        <v/>
      </c>
      <c r="AW269" s="10" t="str">
        <f t="shared" ca="1" si="217"/>
        <v/>
      </c>
      <c r="AX269" s="10" t="str">
        <f t="shared" si="217"/>
        <v/>
      </c>
      <c r="AY269" s="10" t="str">
        <f t="shared" si="217"/>
        <v/>
      </c>
      <c r="BA269" s="12" t="str">
        <f t="shared" ca="1" si="221"/>
        <v/>
      </c>
      <c r="BB269" s="12" t="str">
        <f t="shared" ca="1" si="221"/>
        <v/>
      </c>
      <c r="BC269" s="12" t="str">
        <f t="shared" ca="1" si="221"/>
        <v/>
      </c>
      <c r="BD269" s="12" t="str">
        <f t="shared" ca="1" si="221"/>
        <v/>
      </c>
      <c r="BE269" s="12" t="str">
        <f t="shared" ca="1" si="221"/>
        <v/>
      </c>
      <c r="BF269" s="12" t="str">
        <f t="shared" ca="1" si="218"/>
        <v/>
      </c>
      <c r="BG269" s="12" t="str">
        <f t="shared" ca="1" si="218"/>
        <v/>
      </c>
      <c r="BH269" s="12" t="str">
        <f t="shared" ca="1" si="218"/>
        <v/>
      </c>
      <c r="BI269" s="12" t="str">
        <f t="shared" si="218"/>
        <v/>
      </c>
      <c r="BJ269" s="12" t="str">
        <f t="shared" si="218"/>
        <v/>
      </c>
    </row>
    <row r="270" spans="1:62" ht="23.25" customHeight="1">
      <c r="A270" s="1">
        <f ca="1">IF(COUNTIF($D270:$M270," ")=10,"",IF(VLOOKUP(MAX($A$1:A269),$A$1:C269,3,FALSE)=0,"",MAX($A$1:A269)+1))</f>
        <v>270</v>
      </c>
      <c r="C270" s="2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5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11" t="str">
        <f t="shared" si="242"/>
        <v/>
      </c>
      <c r="AP270" s="10" t="str">
        <f t="shared" si="220"/>
        <v/>
      </c>
      <c r="AQ270" s="10" t="str">
        <f t="shared" si="220"/>
        <v/>
      </c>
      <c r="AR270" s="10" t="str">
        <f t="shared" si="220"/>
        <v/>
      </c>
      <c r="AS270" s="10" t="str">
        <f t="shared" si="220"/>
        <v/>
      </c>
      <c r="AT270" s="10" t="str">
        <f t="shared" si="220"/>
        <v/>
      </c>
      <c r="AU270" s="10" t="str">
        <f t="shared" si="217"/>
        <v/>
      </c>
      <c r="AV270" s="10" t="str">
        <f t="shared" si="217"/>
        <v/>
      </c>
      <c r="AW270" s="10" t="str">
        <f t="shared" si="217"/>
        <v/>
      </c>
      <c r="AX270" s="10" t="str">
        <f t="shared" si="217"/>
        <v/>
      </c>
      <c r="AY270" s="10" t="str">
        <f t="shared" si="217"/>
        <v/>
      </c>
      <c r="BA270" s="12" t="str">
        <f t="shared" si="221"/>
        <v/>
      </c>
      <c r="BB270" s="12" t="str">
        <f t="shared" si="221"/>
        <v/>
      </c>
      <c r="BC270" s="12" t="str">
        <f t="shared" si="221"/>
        <v/>
      </c>
      <c r="BD270" s="12" t="str">
        <f t="shared" si="221"/>
        <v/>
      </c>
      <c r="BE270" s="12" t="str">
        <f t="shared" si="221"/>
        <v/>
      </c>
      <c r="BF270" s="12" t="str">
        <f t="shared" si="218"/>
        <v/>
      </c>
      <c r="BG270" s="12" t="str">
        <f t="shared" si="218"/>
        <v/>
      </c>
      <c r="BH270" s="12" t="str">
        <f t="shared" si="218"/>
        <v/>
      </c>
      <c r="BI270" s="12" t="str">
        <f t="shared" si="218"/>
        <v/>
      </c>
      <c r="BJ270" s="12" t="str">
        <f t="shared" si="218"/>
        <v/>
      </c>
    </row>
    <row r="271" spans="1:62" ht="23.25" customHeight="1">
      <c r="A271" s="1">
        <f ca="1">IF(COUNTIF($D272:$M278," ")=70,"",MAX($A$1:A270)+1)</f>
        <v>271</v>
      </c>
      <c r="B271" s="2" t="str">
        <f>IF($C271="","",$C271)</f>
        <v>Мухин Е.М.</v>
      </c>
      <c r="C271" s="3" t="str">
        <f>IF(ISERROR(VLOOKUP((ROW()-1)/9+1,'[1]Преподавательский состав'!$A$2:$B$180,2,FALSE)),"",VLOOKUP((ROW()-1)/9+1,'[1]Преподавательский состав'!$A$2:$B$180,2,FALSE))</f>
        <v>Мухин Е.М.</v>
      </c>
      <c r="D271" s="3" t="str">
        <f>IF($C271="","",T(" 8.00"))</f>
        <v xml:space="preserve"> 8.00</v>
      </c>
      <c r="E271" s="3" t="str">
        <f>IF($C271="","",T(" 9.40"))</f>
        <v xml:space="preserve"> 9.40</v>
      </c>
      <c r="F271" s="3" t="str">
        <f>IF($C271="","",T("11.50"))</f>
        <v>11.50</v>
      </c>
      <c r="G271" s="4" t="str">
        <f>IF($C271="","",T(""))</f>
        <v/>
      </c>
      <c r="H271" s="4" t="str">
        <f>IF($C271="","",T("13.30"))</f>
        <v>13.30</v>
      </c>
      <c r="I271" s="4" t="str">
        <f>IF($C271="","",T("15.10"))</f>
        <v>15.10</v>
      </c>
      <c r="J271" s="3" t="str">
        <f>IF($C271="","",T("17.00"))</f>
        <v>17.00</v>
      </c>
      <c r="K271" s="3" t="str">
        <f>IF($C271="","",T("17.00"))</f>
        <v>17.00</v>
      </c>
      <c r="L271" s="3"/>
      <c r="M271" s="3"/>
      <c r="N271" s="25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11" t="str">
        <f t="shared" si="242"/>
        <v/>
      </c>
      <c r="AP271" s="10" t="str">
        <f t="shared" si="220"/>
        <v/>
      </c>
      <c r="AQ271" s="10" t="str">
        <f t="shared" si="220"/>
        <v/>
      </c>
      <c r="AR271" s="10" t="str">
        <f t="shared" si="220"/>
        <v/>
      </c>
      <c r="AS271" s="10" t="str">
        <f t="shared" si="220"/>
        <v/>
      </c>
      <c r="AT271" s="10" t="str">
        <f t="shared" si="220"/>
        <v/>
      </c>
      <c r="AU271" s="10" t="str">
        <f t="shared" si="217"/>
        <v/>
      </c>
      <c r="AV271" s="10" t="str">
        <f t="shared" si="217"/>
        <v/>
      </c>
      <c r="AW271" s="10" t="str">
        <f t="shared" si="217"/>
        <v/>
      </c>
      <c r="AX271" s="10" t="str">
        <f t="shared" si="217"/>
        <v/>
      </c>
      <c r="AY271" s="10" t="str">
        <f t="shared" si="217"/>
        <v/>
      </c>
      <c r="BA271" s="12" t="str">
        <f t="shared" si="221"/>
        <v/>
      </c>
      <c r="BB271" s="12" t="str">
        <f t="shared" si="221"/>
        <v/>
      </c>
      <c r="BC271" s="12" t="str">
        <f t="shared" si="221"/>
        <v/>
      </c>
      <c r="BD271" s="12" t="str">
        <f t="shared" si="221"/>
        <v/>
      </c>
      <c r="BE271" s="12" t="str">
        <f t="shared" si="221"/>
        <v/>
      </c>
      <c r="BF271" s="12" t="str">
        <f t="shared" si="218"/>
        <v/>
      </c>
      <c r="BG271" s="12" t="str">
        <f t="shared" si="218"/>
        <v/>
      </c>
      <c r="BH271" s="12" t="str">
        <f t="shared" si="218"/>
        <v/>
      </c>
      <c r="BI271" s="12" t="str">
        <f t="shared" si="218"/>
        <v/>
      </c>
      <c r="BJ271" s="12" t="str">
        <f t="shared" si="218"/>
        <v/>
      </c>
    </row>
    <row r="272" spans="1:62" ht="23.25" customHeight="1">
      <c r="A272" s="1">
        <f ca="1">IF(COUNTIF($D272:$M272," ")=10,"",IF(VLOOKUP(MAX($A$1:A271),$A$1:C271,3,FALSE)=0,"",MAX($A$1:A271)+1))</f>
        <v>272</v>
      </c>
      <c r="B272" s="13" t="str">
        <f>$B271</f>
        <v>Мухин Е.М.</v>
      </c>
      <c r="C272" s="2" t="str">
        <f ca="1">IF($B272="","",$S$2)</f>
        <v>Пн 15.06.20</v>
      </c>
      <c r="D272" s="14" t="str">
        <f t="shared" ref="D272:K272" ca="1" si="252">IF($B272&gt;"",IF(ISERROR(SEARCH($B272,T$2))," ",MID(T$2,FIND("%курс ",T$2,FIND($B272,T$2))+6,7)&amp;"
("&amp;MID(T$2,FIND("ауд.",T$2,FIND($B272,T$2))+4,FIND("№",T$2,FIND("ауд.",T$2,FIND($B272,T$2)))-(FIND("ауд.",T$2,FIND($B272,T$2))+4))&amp;")"),"")</f>
        <v xml:space="preserve"> </v>
      </c>
      <c r="E272" s="14" t="str">
        <f t="shared" ca="1" si="252"/>
        <v xml:space="preserve"> </v>
      </c>
      <c r="F272" s="14" t="str">
        <f t="shared" ca="1" si="252"/>
        <v xml:space="preserve"> </v>
      </c>
      <c r="G272" s="14" t="str">
        <f t="shared" ca="1" si="252"/>
        <v xml:space="preserve"> </v>
      </c>
      <c r="H272" s="14" t="str">
        <f t="shared" ca="1" si="252"/>
        <v xml:space="preserve"> </v>
      </c>
      <c r="I272" s="14" t="str">
        <f t="shared" ca="1" si="252"/>
        <v xml:space="preserve"> </v>
      </c>
      <c r="J272" s="14" t="str">
        <f t="shared" ca="1" si="252"/>
        <v xml:space="preserve"> </v>
      </c>
      <c r="K272" s="14" t="str">
        <f t="shared" ca="1" si="252"/>
        <v xml:space="preserve"> </v>
      </c>
      <c r="L272" s="14"/>
      <c r="M272" s="14"/>
      <c r="N272" s="25"/>
      <c r="AE272" s="20" t="str">
        <f t="shared" ca="1" si="241"/>
        <v/>
      </c>
      <c r="AF272" s="20" t="str">
        <f t="shared" ca="1" si="241"/>
        <v/>
      </c>
      <c r="AG272" s="20" t="str">
        <f t="shared" ca="1" si="241"/>
        <v/>
      </c>
      <c r="AH272" s="20" t="str">
        <f t="shared" ca="1" si="241"/>
        <v/>
      </c>
      <c r="AI272" s="20" t="str">
        <f t="shared" ca="1" si="241"/>
        <v/>
      </c>
      <c r="AJ272" s="20" t="str">
        <f t="shared" ca="1" si="241"/>
        <v/>
      </c>
      <c r="AK272" s="20" t="str">
        <f t="shared" ca="1" si="241"/>
        <v/>
      </c>
      <c r="AL272" s="20" t="str">
        <f t="shared" ca="1" si="241"/>
        <v/>
      </c>
      <c r="AM272" s="20" t="str">
        <f t="shared" si="241"/>
        <v/>
      </c>
      <c r="AN272" s="20" t="str">
        <f t="shared" si="241"/>
        <v/>
      </c>
      <c r="AO272" s="11" t="str">
        <f t="shared" ca="1" si="242"/>
        <v/>
      </c>
      <c r="AP272" s="10" t="str">
        <f t="shared" ca="1" si="220"/>
        <v/>
      </c>
      <c r="AQ272" s="10" t="str">
        <f t="shared" ca="1" si="220"/>
        <v/>
      </c>
      <c r="AR272" s="10" t="str">
        <f t="shared" ca="1" si="220"/>
        <v/>
      </c>
      <c r="AS272" s="10" t="str">
        <f t="shared" ca="1" si="220"/>
        <v/>
      </c>
      <c r="AT272" s="10" t="str">
        <f t="shared" ca="1" si="220"/>
        <v/>
      </c>
      <c r="AU272" s="10" t="str">
        <f t="shared" ca="1" si="217"/>
        <v/>
      </c>
      <c r="AV272" s="10" t="str">
        <f t="shared" ca="1" si="217"/>
        <v/>
      </c>
      <c r="AW272" s="10" t="str">
        <f t="shared" ca="1" si="217"/>
        <v/>
      </c>
      <c r="AX272" s="10" t="str">
        <f t="shared" si="217"/>
        <v/>
      </c>
      <c r="AY272" s="10" t="str">
        <f t="shared" si="217"/>
        <v/>
      </c>
      <c r="BA272" s="12" t="str">
        <f t="shared" ca="1" si="221"/>
        <v/>
      </c>
      <c r="BB272" s="12" t="str">
        <f t="shared" ca="1" si="221"/>
        <v/>
      </c>
      <c r="BC272" s="12" t="str">
        <f t="shared" ca="1" si="221"/>
        <v/>
      </c>
      <c r="BD272" s="12" t="str">
        <f t="shared" ca="1" si="221"/>
        <v/>
      </c>
      <c r="BE272" s="12" t="str">
        <f t="shared" ca="1" si="221"/>
        <v/>
      </c>
      <c r="BF272" s="12" t="str">
        <f t="shared" ca="1" si="218"/>
        <v/>
      </c>
      <c r="BG272" s="12" t="str">
        <f t="shared" ca="1" si="218"/>
        <v/>
      </c>
      <c r="BH272" s="12" t="str">
        <f t="shared" ca="1" si="218"/>
        <v/>
      </c>
      <c r="BI272" s="12" t="str">
        <f t="shared" si="218"/>
        <v/>
      </c>
      <c r="BJ272" s="12" t="str">
        <f t="shared" si="218"/>
        <v/>
      </c>
    </row>
    <row r="273" spans="1:62" ht="23.25" customHeight="1">
      <c r="A273" s="1">
        <f ca="1">IF(COUNTIF($D273:$M273," ")=10,"",IF(VLOOKUP(MAX($A$1:A272),$A$1:C272,3,FALSE)=0,"",MAX($A$1:A272)+1))</f>
        <v>273</v>
      </c>
      <c r="B273" s="13" t="str">
        <f>$B271</f>
        <v>Мухин Е.М.</v>
      </c>
      <c r="C273" s="2" t="str">
        <f ca="1">IF($B273="","",$S$3)</f>
        <v>Вт 16.06.20</v>
      </c>
      <c r="D273" s="14" t="str">
        <f t="shared" ref="D273:K273" ca="1" si="253">IF($B273&gt;"",IF(ISERROR(SEARCH($B273,T$3))," ",MID(T$3,FIND("%курс ",T$3,FIND($B273,T$3))+6,7)&amp;"
("&amp;MID(T$3,FIND("ауд.",T$3,FIND($B273,T$3))+4,FIND("№",T$3,FIND("ауд.",T$3,FIND($B273,T$3)))-(FIND("ауд.",T$3,FIND($B273,T$3))+4))&amp;")"),"")</f>
        <v xml:space="preserve"> </v>
      </c>
      <c r="E273" s="14" t="str">
        <f t="shared" ca="1" si="253"/>
        <v xml:space="preserve"> </v>
      </c>
      <c r="F273" s="14" t="str">
        <f t="shared" ca="1" si="253"/>
        <v xml:space="preserve"> </v>
      </c>
      <c r="G273" s="14" t="str">
        <f t="shared" ca="1" si="253"/>
        <v xml:space="preserve"> </v>
      </c>
      <c r="H273" s="14" t="str">
        <f t="shared" ca="1" si="253"/>
        <v xml:space="preserve"> </v>
      </c>
      <c r="I273" s="14" t="str">
        <f t="shared" ca="1" si="253"/>
        <v xml:space="preserve"> </v>
      </c>
      <c r="J273" s="14" t="str">
        <f t="shared" ca="1" si="253"/>
        <v xml:space="preserve"> </v>
      </c>
      <c r="K273" s="14" t="str">
        <f t="shared" ca="1" si="253"/>
        <v xml:space="preserve"> </v>
      </c>
      <c r="L273" s="14"/>
      <c r="M273" s="14"/>
      <c r="N273" s="25"/>
      <c r="AE273" s="20" t="str">
        <f t="shared" ca="1" si="241"/>
        <v/>
      </c>
      <c r="AF273" s="20" t="str">
        <f t="shared" ca="1" si="241"/>
        <v/>
      </c>
      <c r="AG273" s="20" t="str">
        <f t="shared" ca="1" si="241"/>
        <v/>
      </c>
      <c r="AH273" s="20" t="str">
        <f t="shared" ca="1" si="241"/>
        <v/>
      </c>
      <c r="AI273" s="20" t="str">
        <f t="shared" ca="1" si="241"/>
        <v/>
      </c>
      <c r="AJ273" s="20" t="str">
        <f t="shared" ca="1" si="241"/>
        <v/>
      </c>
      <c r="AK273" s="20" t="str">
        <f t="shared" ca="1" si="241"/>
        <v/>
      </c>
      <c r="AL273" s="20" t="str">
        <f t="shared" ca="1" si="241"/>
        <v/>
      </c>
      <c r="AM273" s="20" t="str">
        <f t="shared" si="241"/>
        <v/>
      </c>
      <c r="AN273" s="20" t="str">
        <f t="shared" si="241"/>
        <v/>
      </c>
      <c r="AO273" s="11" t="str">
        <f t="shared" ca="1" si="242"/>
        <v/>
      </c>
      <c r="AP273" s="10" t="str">
        <f t="shared" ca="1" si="220"/>
        <v/>
      </c>
      <c r="AQ273" s="10" t="str">
        <f t="shared" ca="1" si="220"/>
        <v/>
      </c>
      <c r="AR273" s="10" t="str">
        <f t="shared" ca="1" si="220"/>
        <v/>
      </c>
      <c r="AS273" s="10" t="str">
        <f t="shared" ca="1" si="220"/>
        <v/>
      </c>
      <c r="AT273" s="10" t="str">
        <f t="shared" ca="1" si="220"/>
        <v/>
      </c>
      <c r="AU273" s="10" t="str">
        <f t="shared" ca="1" si="217"/>
        <v/>
      </c>
      <c r="AV273" s="10" t="str">
        <f t="shared" ca="1" si="217"/>
        <v/>
      </c>
      <c r="AW273" s="10" t="str">
        <f t="shared" ca="1" si="217"/>
        <v/>
      </c>
      <c r="AX273" s="10" t="str">
        <f t="shared" si="217"/>
        <v/>
      </c>
      <c r="AY273" s="10" t="str">
        <f t="shared" si="217"/>
        <v/>
      </c>
      <c r="BA273" s="12" t="str">
        <f t="shared" ca="1" si="221"/>
        <v/>
      </c>
      <c r="BB273" s="12" t="str">
        <f t="shared" ca="1" si="221"/>
        <v/>
      </c>
      <c r="BC273" s="12" t="str">
        <f t="shared" ca="1" si="221"/>
        <v/>
      </c>
      <c r="BD273" s="12" t="str">
        <f t="shared" ca="1" si="221"/>
        <v/>
      </c>
      <c r="BE273" s="12" t="str">
        <f t="shared" ca="1" si="221"/>
        <v/>
      </c>
      <c r="BF273" s="12" t="str">
        <f t="shared" ca="1" si="218"/>
        <v/>
      </c>
      <c r="BG273" s="12" t="str">
        <f t="shared" ca="1" si="218"/>
        <v/>
      </c>
      <c r="BH273" s="12" t="str">
        <f t="shared" ca="1" si="218"/>
        <v/>
      </c>
      <c r="BI273" s="12" t="str">
        <f t="shared" si="218"/>
        <v/>
      </c>
      <c r="BJ273" s="12" t="str">
        <f t="shared" si="218"/>
        <v/>
      </c>
    </row>
    <row r="274" spans="1:62" ht="23.25" customHeight="1">
      <c r="A274" s="1">
        <f ca="1">IF(COUNTIF($D274:$M274," ")=10,"",IF(VLOOKUP(MAX($A$1:A273),$A$1:C273,3,FALSE)=0,"",MAX($A$1:A273)+1))</f>
        <v>274</v>
      </c>
      <c r="B274" s="13" t="str">
        <f>$B271</f>
        <v>Мухин Е.М.</v>
      </c>
      <c r="C274" s="2" t="str">
        <f ca="1">IF($B274="","",$S$4)</f>
        <v>Ср 17.06.20</v>
      </c>
      <c r="D274" s="14" t="str">
        <f t="shared" ref="D274:K274" ca="1" si="254">IF($B274&gt;"",IF(ISERROR(SEARCH($B274,T$4))," ",MID(T$4,FIND("%курс ",T$4,FIND($B274,T$4))+6,7)&amp;"
("&amp;MID(T$4,FIND("ауд.",T$4,FIND($B274,T$4))+4,FIND("№",T$4,FIND("ауд.",T$4,FIND($B274,T$4)))-(FIND("ауд.",T$4,FIND($B274,T$4))+4))&amp;")"),"")</f>
        <v xml:space="preserve"> </v>
      </c>
      <c r="E274" s="14" t="str">
        <f t="shared" ca="1" si="254"/>
        <v xml:space="preserve"> </v>
      </c>
      <c r="F274" s="14" t="str">
        <f t="shared" ca="1" si="254"/>
        <v xml:space="preserve"> </v>
      </c>
      <c r="G274" s="14" t="str">
        <f t="shared" ca="1" si="254"/>
        <v xml:space="preserve"> </v>
      </c>
      <c r="H274" s="14" t="str">
        <f t="shared" ca="1" si="254"/>
        <v xml:space="preserve"> </v>
      </c>
      <c r="I274" s="14" t="str">
        <f t="shared" ca="1" si="254"/>
        <v xml:space="preserve"> </v>
      </c>
      <c r="J274" s="14" t="str">
        <f t="shared" ca="1" si="254"/>
        <v xml:space="preserve"> </v>
      </c>
      <c r="K274" s="14" t="str">
        <f t="shared" ca="1" si="254"/>
        <v xml:space="preserve"> </v>
      </c>
      <c r="L274" s="14"/>
      <c r="M274" s="14"/>
      <c r="N274" s="17"/>
      <c r="AE274" s="20" t="str">
        <f t="shared" ca="1" si="241"/>
        <v/>
      </c>
      <c r="AF274" s="20" t="str">
        <f t="shared" ca="1" si="241"/>
        <v/>
      </c>
      <c r="AG274" s="20" t="str">
        <f t="shared" ca="1" si="241"/>
        <v/>
      </c>
      <c r="AH274" s="20" t="str">
        <f t="shared" ca="1" si="241"/>
        <v/>
      </c>
      <c r="AI274" s="20" t="str">
        <f t="shared" ca="1" si="241"/>
        <v/>
      </c>
      <c r="AJ274" s="20" t="str">
        <f t="shared" ca="1" si="241"/>
        <v/>
      </c>
      <c r="AK274" s="20" t="str">
        <f t="shared" ca="1" si="241"/>
        <v/>
      </c>
      <c r="AL274" s="20" t="str">
        <f t="shared" ca="1" si="241"/>
        <v/>
      </c>
      <c r="AM274" s="20" t="str">
        <f t="shared" si="241"/>
        <v/>
      </c>
      <c r="AN274" s="20" t="str">
        <f t="shared" si="241"/>
        <v/>
      </c>
      <c r="AO274" s="11" t="str">
        <f t="shared" ca="1" si="242"/>
        <v/>
      </c>
      <c r="AP274" s="10" t="str">
        <f t="shared" ca="1" si="220"/>
        <v/>
      </c>
      <c r="AQ274" s="10" t="str">
        <f t="shared" ca="1" si="220"/>
        <v/>
      </c>
      <c r="AR274" s="10" t="str">
        <f t="shared" ca="1" si="220"/>
        <v/>
      </c>
      <c r="AS274" s="10" t="str">
        <f t="shared" ca="1" si="220"/>
        <v/>
      </c>
      <c r="AT274" s="10" t="str">
        <f t="shared" ca="1" si="220"/>
        <v/>
      </c>
      <c r="AU274" s="10" t="str">
        <f t="shared" ca="1" si="217"/>
        <v/>
      </c>
      <c r="AV274" s="10" t="str">
        <f t="shared" ca="1" si="217"/>
        <v/>
      </c>
      <c r="AW274" s="10" t="str">
        <f t="shared" ca="1" si="217"/>
        <v/>
      </c>
      <c r="AX274" s="10" t="str">
        <f t="shared" si="217"/>
        <v/>
      </c>
      <c r="AY274" s="10" t="str">
        <f t="shared" si="217"/>
        <v/>
      </c>
      <c r="BA274" s="12" t="str">
        <f t="shared" ca="1" si="221"/>
        <v/>
      </c>
      <c r="BB274" s="12" t="str">
        <f t="shared" ca="1" si="221"/>
        <v/>
      </c>
      <c r="BC274" s="12" t="str">
        <f t="shared" ca="1" si="221"/>
        <v/>
      </c>
      <c r="BD274" s="12" t="str">
        <f t="shared" ca="1" si="221"/>
        <v/>
      </c>
      <c r="BE274" s="12" t="str">
        <f t="shared" ca="1" si="221"/>
        <v/>
      </c>
      <c r="BF274" s="12" t="str">
        <f t="shared" ca="1" si="218"/>
        <v/>
      </c>
      <c r="BG274" s="12" t="str">
        <f t="shared" ca="1" si="218"/>
        <v/>
      </c>
      <c r="BH274" s="12" t="str">
        <f t="shared" ca="1" si="218"/>
        <v/>
      </c>
      <c r="BI274" s="12" t="str">
        <f t="shared" si="218"/>
        <v/>
      </c>
      <c r="BJ274" s="12" t="str">
        <f t="shared" si="218"/>
        <v/>
      </c>
    </row>
    <row r="275" spans="1:62" ht="23.25" customHeight="1">
      <c r="A275" s="1">
        <f ca="1">IF(COUNTIF($D275:$M275," ")=10,"",IF(VLOOKUP(MAX($A$1:A274),$A$1:C274,3,FALSE)=0,"",MAX($A$1:A274)+1))</f>
        <v>275</v>
      </c>
      <c r="B275" s="13" t="str">
        <f>$B271</f>
        <v>Мухин Е.М.</v>
      </c>
      <c r="C275" s="2" t="str">
        <f ca="1">IF($B275="","",$S$5)</f>
        <v>Чт 18.06.20</v>
      </c>
      <c r="D275" s="23" t="str">
        <f t="shared" ref="D275:K275" ca="1" si="255">IF($B275&gt;"",IF(ISERROR(SEARCH($B275,T$5))," ",MID(T$5,FIND("%курс ",T$5,FIND($B275,T$5))+6,7)&amp;"
("&amp;MID(T$5,FIND("ауд.",T$5,FIND($B275,T$5))+4,FIND("№",T$5,FIND("ауд.",T$5,FIND($B275,T$5)))-(FIND("ауд.",T$5,FIND($B275,T$5))+4))&amp;")"),"")</f>
        <v xml:space="preserve"> </v>
      </c>
      <c r="E275" s="23" t="str">
        <f t="shared" ca="1" si="255"/>
        <v xml:space="preserve"> </v>
      </c>
      <c r="F275" s="23" t="str">
        <f t="shared" ca="1" si="255"/>
        <v xml:space="preserve"> </v>
      </c>
      <c r="G275" s="23" t="str">
        <f t="shared" ca="1" si="255"/>
        <v xml:space="preserve"> </v>
      </c>
      <c r="H275" s="23" t="str">
        <f t="shared" ca="1" si="255"/>
        <v xml:space="preserve"> </v>
      </c>
      <c r="I275" s="23" t="str">
        <f t="shared" ca="1" si="255"/>
        <v xml:space="preserve"> </v>
      </c>
      <c r="J275" s="23" t="str">
        <f t="shared" ca="1" si="255"/>
        <v xml:space="preserve"> </v>
      </c>
      <c r="K275" s="23" t="str">
        <f t="shared" ca="1" si="255"/>
        <v xml:space="preserve"> </v>
      </c>
      <c r="L275" s="23"/>
      <c r="M275" s="23"/>
      <c r="N275" s="25"/>
      <c r="AE275" s="20" t="str">
        <f t="shared" ca="1" si="241"/>
        <v/>
      </c>
      <c r="AF275" s="20" t="str">
        <f t="shared" ca="1" si="241"/>
        <v/>
      </c>
      <c r="AG275" s="20" t="str">
        <f t="shared" ca="1" si="241"/>
        <v/>
      </c>
      <c r="AH275" s="20" t="str">
        <f t="shared" ca="1" si="241"/>
        <v/>
      </c>
      <c r="AI275" s="20" t="str">
        <f t="shared" ca="1" si="241"/>
        <v/>
      </c>
      <c r="AJ275" s="20" t="str">
        <f t="shared" ca="1" si="241"/>
        <v/>
      </c>
      <c r="AK275" s="20" t="str">
        <f t="shared" ca="1" si="241"/>
        <v/>
      </c>
      <c r="AL275" s="20" t="str">
        <f t="shared" ca="1" si="241"/>
        <v/>
      </c>
      <c r="AM275" s="20" t="str">
        <f t="shared" si="241"/>
        <v/>
      </c>
      <c r="AN275" s="20" t="str">
        <f t="shared" si="241"/>
        <v/>
      </c>
      <c r="AO275" s="11" t="str">
        <f t="shared" ca="1" si="242"/>
        <v/>
      </c>
      <c r="AP275" s="10" t="str">
        <f t="shared" ca="1" si="220"/>
        <v/>
      </c>
      <c r="AQ275" s="10" t="str">
        <f t="shared" ca="1" si="220"/>
        <v/>
      </c>
      <c r="AR275" s="10" t="str">
        <f t="shared" ca="1" si="220"/>
        <v/>
      </c>
      <c r="AS275" s="10" t="str">
        <f t="shared" ca="1" si="220"/>
        <v/>
      </c>
      <c r="AT275" s="10" t="str">
        <f t="shared" ca="1" si="220"/>
        <v/>
      </c>
      <c r="AU275" s="10" t="str">
        <f t="shared" ca="1" si="217"/>
        <v/>
      </c>
      <c r="AV275" s="10" t="str">
        <f t="shared" ca="1" si="217"/>
        <v/>
      </c>
      <c r="AW275" s="10" t="str">
        <f t="shared" ca="1" si="217"/>
        <v/>
      </c>
      <c r="AX275" s="10" t="str">
        <f t="shared" si="217"/>
        <v/>
      </c>
      <c r="AY275" s="10" t="str">
        <f t="shared" si="217"/>
        <v/>
      </c>
      <c r="BA275" s="12" t="str">
        <f t="shared" ca="1" si="221"/>
        <v/>
      </c>
      <c r="BB275" s="12" t="str">
        <f t="shared" ca="1" si="221"/>
        <v/>
      </c>
      <c r="BC275" s="12" t="str">
        <f t="shared" ca="1" si="221"/>
        <v/>
      </c>
      <c r="BD275" s="12" t="str">
        <f t="shared" ca="1" si="221"/>
        <v/>
      </c>
      <c r="BE275" s="12" t="str">
        <f t="shared" ca="1" si="221"/>
        <v/>
      </c>
      <c r="BF275" s="12" t="str">
        <f t="shared" ca="1" si="218"/>
        <v/>
      </c>
      <c r="BG275" s="12" t="str">
        <f t="shared" ca="1" si="218"/>
        <v/>
      </c>
      <c r="BH275" s="12" t="str">
        <f t="shared" ca="1" si="218"/>
        <v/>
      </c>
      <c r="BI275" s="12" t="str">
        <f t="shared" si="218"/>
        <v/>
      </c>
      <c r="BJ275" s="12" t="str">
        <f t="shared" si="218"/>
        <v/>
      </c>
    </row>
    <row r="276" spans="1:62" ht="23.25" customHeight="1">
      <c r="A276" s="1">
        <f ca="1">IF(COUNTIF($D276:$M276," ")=10,"",IF(VLOOKUP(MAX($A$1:A275),$A$1:C275,3,FALSE)=0,"",MAX($A$1:A275)+1))</f>
        <v>276</v>
      </c>
      <c r="B276" s="13" t="str">
        <f>$B271</f>
        <v>Мухин Е.М.</v>
      </c>
      <c r="C276" s="2" t="str">
        <f ca="1">IF($B276="","",$S$6)</f>
        <v>Пт 19.06.20</v>
      </c>
      <c r="D276" s="23" t="str">
        <f t="shared" ref="D276:K276" ca="1" si="256">IF($B276&gt;"",IF(ISERROR(SEARCH($B276,T$6))," ",MID(T$6,FIND("%курс ",T$6,FIND($B276,T$6))+6,7)&amp;"
("&amp;MID(T$6,FIND("ауд.",T$6,FIND($B276,T$6))+4,FIND("№",T$6,FIND("ауд.",T$6,FIND($B276,T$6)))-(FIND("ауд.",T$6,FIND($B276,T$6))+4))&amp;")"),"")</f>
        <v xml:space="preserve"> </v>
      </c>
      <c r="E276" s="23" t="str">
        <f t="shared" ca="1" si="256"/>
        <v xml:space="preserve"> </v>
      </c>
      <c r="F276" s="23" t="str">
        <f t="shared" ca="1" si="256"/>
        <v xml:space="preserve"> </v>
      </c>
      <c r="G276" s="23" t="str">
        <f t="shared" ca="1" si="256"/>
        <v xml:space="preserve"> </v>
      </c>
      <c r="H276" s="23" t="str">
        <f t="shared" ca="1" si="256"/>
        <v xml:space="preserve"> </v>
      </c>
      <c r="I276" s="23" t="str">
        <f t="shared" ca="1" si="256"/>
        <v xml:space="preserve"> </v>
      </c>
      <c r="J276" s="23" t="str">
        <f t="shared" ca="1" si="256"/>
        <v xml:space="preserve"> </v>
      </c>
      <c r="K276" s="23" t="str">
        <f t="shared" ca="1" si="256"/>
        <v xml:space="preserve"> </v>
      </c>
      <c r="L276" s="23"/>
      <c r="M276" s="23"/>
      <c r="N276" s="25"/>
      <c r="AE276" s="20" t="str">
        <f t="shared" ca="1" si="241"/>
        <v/>
      </c>
      <c r="AF276" s="20" t="str">
        <f t="shared" ca="1" si="241"/>
        <v/>
      </c>
      <c r="AG276" s="20" t="str">
        <f t="shared" ca="1" si="241"/>
        <v/>
      </c>
      <c r="AH276" s="20" t="str">
        <f t="shared" ca="1" si="241"/>
        <v/>
      </c>
      <c r="AI276" s="20" t="str">
        <f t="shared" ca="1" si="241"/>
        <v/>
      </c>
      <c r="AJ276" s="20" t="str">
        <f t="shared" ca="1" si="241"/>
        <v/>
      </c>
      <c r="AK276" s="20" t="str">
        <f t="shared" ca="1" si="241"/>
        <v/>
      </c>
      <c r="AL276" s="20" t="str">
        <f t="shared" ca="1" si="241"/>
        <v/>
      </c>
      <c r="AM276" s="20" t="str">
        <f t="shared" si="241"/>
        <v/>
      </c>
      <c r="AN276" s="20" t="str">
        <f t="shared" si="241"/>
        <v/>
      </c>
      <c r="AO276" s="11" t="str">
        <f t="shared" ca="1" si="242"/>
        <v/>
      </c>
      <c r="AP276" s="10" t="str">
        <f t="shared" ca="1" si="220"/>
        <v/>
      </c>
      <c r="AQ276" s="10" t="str">
        <f t="shared" ca="1" si="220"/>
        <v/>
      </c>
      <c r="AR276" s="10" t="str">
        <f t="shared" ca="1" si="220"/>
        <v/>
      </c>
      <c r="AS276" s="10" t="str">
        <f t="shared" ca="1" si="220"/>
        <v/>
      </c>
      <c r="AT276" s="10" t="str">
        <f t="shared" ca="1" si="220"/>
        <v/>
      </c>
      <c r="AU276" s="10" t="str">
        <f t="shared" ca="1" si="217"/>
        <v/>
      </c>
      <c r="AV276" s="10" t="str">
        <f t="shared" ca="1" si="217"/>
        <v/>
      </c>
      <c r="AW276" s="10" t="str">
        <f t="shared" ca="1" si="217"/>
        <v/>
      </c>
      <c r="AX276" s="10" t="str">
        <f t="shared" si="217"/>
        <v/>
      </c>
      <c r="AY276" s="10" t="str">
        <f t="shared" si="217"/>
        <v/>
      </c>
      <c r="BA276" s="12" t="str">
        <f t="shared" ca="1" si="221"/>
        <v/>
      </c>
      <c r="BB276" s="12" t="str">
        <f t="shared" ca="1" si="221"/>
        <v/>
      </c>
      <c r="BC276" s="12" t="str">
        <f t="shared" ca="1" si="221"/>
        <v/>
      </c>
      <c r="BD276" s="12" t="str">
        <f t="shared" ca="1" si="221"/>
        <v/>
      </c>
      <c r="BE276" s="12" t="str">
        <f t="shared" ca="1" si="221"/>
        <v/>
      </c>
      <c r="BF276" s="12" t="str">
        <f t="shared" ca="1" si="218"/>
        <v/>
      </c>
      <c r="BG276" s="12" t="str">
        <f t="shared" ca="1" si="218"/>
        <v/>
      </c>
      <c r="BH276" s="12" t="str">
        <f t="shared" ca="1" si="218"/>
        <v/>
      </c>
      <c r="BI276" s="12" t="str">
        <f t="shared" si="218"/>
        <v/>
      </c>
      <c r="BJ276" s="12" t="str">
        <f t="shared" si="218"/>
        <v/>
      </c>
    </row>
    <row r="277" spans="1:62" ht="23.25" customHeight="1">
      <c r="A277" s="1">
        <f ca="1">IF(COUNTIF($D277:$M277," ")=10,"",IF(VLOOKUP(MAX($A$1:A276),$A$1:C276,3,FALSE)=0,"",MAX($A$1:A276)+1))</f>
        <v>277</v>
      </c>
      <c r="B277" s="13" t="str">
        <f>$B271</f>
        <v>Мухин Е.М.</v>
      </c>
      <c r="C277" s="2" t="str">
        <f ca="1">IF($B277="","",$S$7)</f>
        <v>Сб 20.06.20</v>
      </c>
      <c r="D277" s="23" t="str">
        <f t="shared" ref="D277:K277" ca="1" si="257">IF($B277&gt;"",IF(ISERROR(SEARCH($B277,T$7))," ",MID(T$7,FIND("%курс ",T$7,FIND($B277,T$7))+6,7)&amp;"
("&amp;MID(T$7,FIND("ауд.",T$7,FIND($B277,T$7))+4,FIND("№",T$7,FIND("ауд.",T$7,FIND($B277,T$7)))-(FIND("ауд.",T$7,FIND($B277,T$7))+4))&amp;")"),"")</f>
        <v xml:space="preserve"> </v>
      </c>
      <c r="E277" s="23" t="str">
        <f t="shared" ca="1" si="257"/>
        <v xml:space="preserve"> </v>
      </c>
      <c r="F277" s="23" t="str">
        <f t="shared" ca="1" si="257"/>
        <v xml:space="preserve"> </v>
      </c>
      <c r="G277" s="23" t="str">
        <f t="shared" ca="1" si="257"/>
        <v xml:space="preserve"> </v>
      </c>
      <c r="H277" s="23" t="str">
        <f t="shared" ca="1" si="257"/>
        <v xml:space="preserve"> </v>
      </c>
      <c r="I277" s="23" t="str">
        <f t="shared" ca="1" si="257"/>
        <v xml:space="preserve"> </v>
      </c>
      <c r="J277" s="23" t="str">
        <f t="shared" ca="1" si="257"/>
        <v xml:space="preserve"> </v>
      </c>
      <c r="K277" s="23" t="str">
        <f t="shared" ca="1" si="257"/>
        <v xml:space="preserve"> </v>
      </c>
      <c r="L277" s="23"/>
      <c r="M277" s="23"/>
      <c r="N277" s="25"/>
      <c r="AE277" s="20" t="str">
        <f t="shared" ca="1" si="241"/>
        <v/>
      </c>
      <c r="AF277" s="20" t="str">
        <f t="shared" ca="1" si="241"/>
        <v/>
      </c>
      <c r="AG277" s="20" t="str">
        <f t="shared" ca="1" si="241"/>
        <v/>
      </c>
      <c r="AH277" s="20" t="str">
        <f t="shared" ca="1" si="241"/>
        <v/>
      </c>
      <c r="AI277" s="20" t="str">
        <f t="shared" ca="1" si="241"/>
        <v/>
      </c>
      <c r="AJ277" s="20" t="str">
        <f t="shared" ca="1" si="241"/>
        <v/>
      </c>
      <c r="AK277" s="20" t="str">
        <f t="shared" ca="1" si="241"/>
        <v/>
      </c>
      <c r="AL277" s="20" t="str">
        <f t="shared" ca="1" si="241"/>
        <v/>
      </c>
      <c r="AM277" s="20" t="str">
        <f t="shared" si="241"/>
        <v/>
      </c>
      <c r="AN277" s="20" t="str">
        <f t="shared" si="241"/>
        <v/>
      </c>
      <c r="AO277" s="11" t="str">
        <f t="shared" ca="1" si="242"/>
        <v/>
      </c>
      <c r="AP277" s="10" t="str">
        <f t="shared" ca="1" si="220"/>
        <v/>
      </c>
      <c r="AQ277" s="10" t="str">
        <f t="shared" ca="1" si="220"/>
        <v/>
      </c>
      <c r="AR277" s="10" t="str">
        <f t="shared" ca="1" si="220"/>
        <v/>
      </c>
      <c r="AS277" s="10" t="str">
        <f t="shared" ca="1" si="220"/>
        <v/>
      </c>
      <c r="AT277" s="10" t="str">
        <f t="shared" ca="1" si="220"/>
        <v/>
      </c>
      <c r="AU277" s="10" t="str">
        <f t="shared" ca="1" si="217"/>
        <v/>
      </c>
      <c r="AV277" s="10" t="str">
        <f t="shared" ca="1" si="217"/>
        <v/>
      </c>
      <c r="AW277" s="10" t="str">
        <f t="shared" ca="1" si="217"/>
        <v/>
      </c>
      <c r="AX277" s="10" t="str">
        <f t="shared" si="217"/>
        <v/>
      </c>
      <c r="AY277" s="10" t="str">
        <f t="shared" si="217"/>
        <v/>
      </c>
      <c r="BA277" s="12" t="str">
        <f t="shared" ca="1" si="221"/>
        <v/>
      </c>
      <c r="BB277" s="12" t="str">
        <f t="shared" ca="1" si="221"/>
        <v/>
      </c>
      <c r="BC277" s="12" t="str">
        <f t="shared" ca="1" si="221"/>
        <v/>
      </c>
      <c r="BD277" s="12" t="str">
        <f t="shared" ca="1" si="221"/>
        <v/>
      </c>
      <c r="BE277" s="12" t="str">
        <f t="shared" ca="1" si="221"/>
        <v/>
      </c>
      <c r="BF277" s="12" t="str">
        <f t="shared" ca="1" si="218"/>
        <v/>
      </c>
      <c r="BG277" s="12" t="str">
        <f t="shared" ca="1" si="218"/>
        <v/>
      </c>
      <c r="BH277" s="12" t="str">
        <f t="shared" ca="1" si="218"/>
        <v/>
      </c>
      <c r="BI277" s="12" t="str">
        <f t="shared" si="218"/>
        <v/>
      </c>
      <c r="BJ277" s="12" t="str">
        <f t="shared" si="218"/>
        <v/>
      </c>
    </row>
    <row r="278" spans="1:62" ht="23.25" customHeight="1">
      <c r="A278" s="1">
        <f ca="1">IF(COUNTIF($D278:$M278," ")=10,"",IF(VLOOKUP(MAX($A$1:A277),$A$1:C277,3,FALSE)=0,"",MAX($A$1:A277)+1))</f>
        <v>278</v>
      </c>
      <c r="B278" s="13" t="str">
        <f>$B271</f>
        <v>Мухин Е.М.</v>
      </c>
      <c r="C278" s="2" t="str">
        <f ca="1">IF($B278="","",$S$8)</f>
        <v>Вс 21.06.20</v>
      </c>
      <c r="D278" s="23" t="str">
        <f t="shared" ref="D278:K278" ca="1" si="258">IF($B278&gt;"",IF(ISERROR(SEARCH($B278,T$8))," ",MID(T$8,FIND("%курс ",T$8,FIND($B278,T$8))+6,7)&amp;"
("&amp;MID(T$8,FIND("ауд.",T$8,FIND($B278,T$8))+4,FIND("№",T$8,FIND("ауд.",T$8,FIND($B278,T$8)))-(FIND("ауд.",T$8,FIND($B278,T$8))+4))&amp;")"),"")</f>
        <v xml:space="preserve"> </v>
      </c>
      <c r="E278" s="23" t="str">
        <f t="shared" ca="1" si="258"/>
        <v xml:space="preserve"> </v>
      </c>
      <c r="F278" s="23" t="str">
        <f t="shared" ca="1" si="258"/>
        <v xml:space="preserve"> </v>
      </c>
      <c r="G278" s="23" t="str">
        <f t="shared" ca="1" si="258"/>
        <v xml:space="preserve"> </v>
      </c>
      <c r="H278" s="23" t="str">
        <f t="shared" ca="1" si="258"/>
        <v xml:space="preserve"> </v>
      </c>
      <c r="I278" s="23" t="str">
        <f t="shared" ca="1" si="258"/>
        <v xml:space="preserve"> </v>
      </c>
      <c r="J278" s="23" t="str">
        <f t="shared" ca="1" si="258"/>
        <v xml:space="preserve"> </v>
      </c>
      <c r="K278" s="23" t="str">
        <f t="shared" ca="1" si="258"/>
        <v xml:space="preserve"> </v>
      </c>
      <c r="L278" s="23"/>
      <c r="M278" s="23"/>
      <c r="N278" s="25"/>
      <c r="AE278" s="20" t="str">
        <f t="shared" ca="1" si="241"/>
        <v/>
      </c>
      <c r="AF278" s="20" t="str">
        <f t="shared" ca="1" si="241"/>
        <v/>
      </c>
      <c r="AG278" s="20" t="str">
        <f t="shared" ca="1" si="241"/>
        <v/>
      </c>
      <c r="AH278" s="20" t="str">
        <f t="shared" ca="1" si="241"/>
        <v/>
      </c>
      <c r="AI278" s="20" t="str">
        <f t="shared" ca="1" si="241"/>
        <v/>
      </c>
      <c r="AJ278" s="20" t="str">
        <f t="shared" ca="1" si="241"/>
        <v/>
      </c>
      <c r="AK278" s="20" t="str">
        <f t="shared" ca="1" si="241"/>
        <v/>
      </c>
      <c r="AL278" s="20" t="str">
        <f t="shared" ca="1" si="241"/>
        <v/>
      </c>
      <c r="AM278" s="20" t="str">
        <f t="shared" si="241"/>
        <v/>
      </c>
      <c r="AN278" s="20" t="str">
        <f t="shared" si="241"/>
        <v/>
      </c>
      <c r="AO278" s="11" t="str">
        <f t="shared" ca="1" si="242"/>
        <v/>
      </c>
      <c r="AP278" s="10" t="str">
        <f t="shared" ca="1" si="220"/>
        <v/>
      </c>
      <c r="AQ278" s="10" t="str">
        <f t="shared" ca="1" si="220"/>
        <v/>
      </c>
      <c r="AR278" s="10" t="str">
        <f t="shared" ca="1" si="220"/>
        <v/>
      </c>
      <c r="AS278" s="10" t="str">
        <f t="shared" ca="1" si="220"/>
        <v/>
      </c>
      <c r="AT278" s="10" t="str">
        <f t="shared" ca="1" si="220"/>
        <v/>
      </c>
      <c r="AU278" s="10" t="str">
        <f t="shared" ca="1" si="217"/>
        <v/>
      </c>
      <c r="AV278" s="10" t="str">
        <f t="shared" ca="1" si="217"/>
        <v/>
      </c>
      <c r="AW278" s="10" t="str">
        <f t="shared" ca="1" si="217"/>
        <v/>
      </c>
      <c r="AX278" s="10" t="str">
        <f t="shared" si="217"/>
        <v/>
      </c>
      <c r="AY278" s="10" t="str">
        <f t="shared" si="217"/>
        <v/>
      </c>
      <c r="BA278" s="12" t="str">
        <f t="shared" ca="1" si="221"/>
        <v/>
      </c>
      <c r="BB278" s="12" t="str">
        <f t="shared" ca="1" si="221"/>
        <v/>
      </c>
      <c r="BC278" s="12" t="str">
        <f t="shared" ca="1" si="221"/>
        <v/>
      </c>
      <c r="BD278" s="12" t="str">
        <f t="shared" ca="1" si="221"/>
        <v/>
      </c>
      <c r="BE278" s="12" t="str">
        <f t="shared" ca="1" si="221"/>
        <v/>
      </c>
      <c r="BF278" s="12" t="str">
        <f t="shared" ca="1" si="218"/>
        <v/>
      </c>
      <c r="BG278" s="12" t="str">
        <f t="shared" ca="1" si="218"/>
        <v/>
      </c>
      <c r="BH278" s="12" t="str">
        <f t="shared" ca="1" si="218"/>
        <v/>
      </c>
      <c r="BI278" s="12" t="str">
        <f t="shared" si="218"/>
        <v/>
      </c>
      <c r="BJ278" s="12" t="str">
        <f t="shared" si="218"/>
        <v/>
      </c>
    </row>
    <row r="279" spans="1:62" ht="23.25" customHeight="1">
      <c r="A279" s="1">
        <f ca="1">IF(COUNTIF($D279:$M279," ")=10,"",IF(VLOOKUP(MAX($A$1:A278),$A$1:C278,3,FALSE)=0,"",MAX($A$1:A278)+1))</f>
        <v>279</v>
      </c>
      <c r="C279" s="2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5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11" t="str">
        <f t="shared" si="242"/>
        <v/>
      </c>
      <c r="AP279" s="10" t="str">
        <f t="shared" si="220"/>
        <v/>
      </c>
      <c r="AQ279" s="10" t="str">
        <f t="shared" si="220"/>
        <v/>
      </c>
      <c r="AR279" s="10" t="str">
        <f t="shared" si="220"/>
        <v/>
      </c>
      <c r="AS279" s="10" t="str">
        <f t="shared" si="220"/>
        <v/>
      </c>
      <c r="AT279" s="10" t="str">
        <f t="shared" si="220"/>
        <v/>
      </c>
      <c r="AU279" s="10" t="str">
        <f t="shared" si="217"/>
        <v/>
      </c>
      <c r="AV279" s="10" t="str">
        <f t="shared" si="217"/>
        <v/>
      </c>
      <c r="AW279" s="10" t="str">
        <f t="shared" si="217"/>
        <v/>
      </c>
      <c r="AX279" s="10" t="str">
        <f t="shared" si="217"/>
        <v/>
      </c>
      <c r="AY279" s="10" t="str">
        <f t="shared" si="217"/>
        <v/>
      </c>
      <c r="BA279" s="12" t="str">
        <f t="shared" si="221"/>
        <v/>
      </c>
      <c r="BB279" s="12" t="str">
        <f t="shared" si="221"/>
        <v/>
      </c>
      <c r="BC279" s="12" t="str">
        <f t="shared" si="221"/>
        <v/>
      </c>
      <c r="BD279" s="12" t="str">
        <f t="shared" si="221"/>
        <v/>
      </c>
      <c r="BE279" s="12" t="str">
        <f t="shared" si="221"/>
        <v/>
      </c>
      <c r="BF279" s="12" t="str">
        <f t="shared" si="218"/>
        <v/>
      </c>
      <c r="BG279" s="12" t="str">
        <f t="shared" si="218"/>
        <v/>
      </c>
      <c r="BH279" s="12" t="str">
        <f t="shared" si="218"/>
        <v/>
      </c>
      <c r="BI279" s="12" t="str">
        <f t="shared" si="218"/>
        <v/>
      </c>
      <c r="BJ279" s="12" t="str">
        <f t="shared" si="218"/>
        <v/>
      </c>
    </row>
    <row r="280" spans="1:62" ht="23.25" customHeight="1">
      <c r="A280" s="1">
        <f ca="1">IF(COUNTIF($D281:$M287," ")=70,"",MAX($A$1:A279)+1)</f>
        <v>280</v>
      </c>
      <c r="B280" s="2" t="str">
        <f>IF($C280="","",$C280)</f>
        <v>Нестеров А.А.</v>
      </c>
      <c r="C280" s="3" t="str">
        <f>IF(ISERROR(VLOOKUP((ROW()-1)/9+1,'[1]Преподавательский состав'!$A$2:$B$180,2,FALSE)),"",VLOOKUP((ROW()-1)/9+1,'[1]Преподавательский состав'!$A$2:$B$180,2,FALSE))</f>
        <v>Нестеров А.А.</v>
      </c>
      <c r="D280" s="3" t="str">
        <f>IF($C280="","",T(" 8.00"))</f>
        <v xml:space="preserve"> 8.00</v>
      </c>
      <c r="E280" s="3" t="str">
        <f>IF($C280="","",T(" 9.40"))</f>
        <v xml:space="preserve"> 9.40</v>
      </c>
      <c r="F280" s="3" t="str">
        <f>IF($C280="","",T("11.50"))</f>
        <v>11.50</v>
      </c>
      <c r="G280" s="4" t="str">
        <f>IF($C280="","",T(""))</f>
        <v/>
      </c>
      <c r="H280" s="4" t="str">
        <f>IF($C280="","",T("13.30"))</f>
        <v>13.30</v>
      </c>
      <c r="I280" s="4" t="str">
        <f>IF($C280="","",T("15.10"))</f>
        <v>15.10</v>
      </c>
      <c r="J280" s="3" t="str">
        <f>IF($C280="","",T("17.00"))</f>
        <v>17.00</v>
      </c>
      <c r="K280" s="3" t="str">
        <f>IF($C280="","",T("17.00"))</f>
        <v>17.00</v>
      </c>
      <c r="L280" s="3"/>
      <c r="M280" s="3"/>
      <c r="N280" s="25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11" t="str">
        <f t="shared" si="242"/>
        <v/>
      </c>
      <c r="AP280" s="10" t="str">
        <f t="shared" si="220"/>
        <v/>
      </c>
      <c r="AQ280" s="10" t="str">
        <f t="shared" si="220"/>
        <v/>
      </c>
      <c r="AR280" s="10" t="str">
        <f t="shared" si="220"/>
        <v/>
      </c>
      <c r="AS280" s="10" t="str">
        <f t="shared" si="220"/>
        <v/>
      </c>
      <c r="AT280" s="10" t="str">
        <f t="shared" si="220"/>
        <v/>
      </c>
      <c r="AU280" s="10" t="str">
        <f t="shared" si="217"/>
        <v/>
      </c>
      <c r="AV280" s="10" t="str">
        <f t="shared" si="217"/>
        <v/>
      </c>
      <c r="AW280" s="10" t="str">
        <f t="shared" si="217"/>
        <v/>
      </c>
      <c r="AX280" s="10" t="str">
        <f t="shared" si="217"/>
        <v/>
      </c>
      <c r="AY280" s="10" t="str">
        <f t="shared" si="217"/>
        <v/>
      </c>
      <c r="BA280" s="12" t="str">
        <f t="shared" si="221"/>
        <v/>
      </c>
      <c r="BB280" s="12" t="str">
        <f t="shared" si="221"/>
        <v/>
      </c>
      <c r="BC280" s="12" t="str">
        <f t="shared" si="221"/>
        <v/>
      </c>
      <c r="BD280" s="12" t="str">
        <f t="shared" si="221"/>
        <v/>
      </c>
      <c r="BE280" s="12" t="str">
        <f t="shared" si="221"/>
        <v/>
      </c>
      <c r="BF280" s="12" t="str">
        <f t="shared" si="218"/>
        <v/>
      </c>
      <c r="BG280" s="12" t="str">
        <f t="shared" si="218"/>
        <v/>
      </c>
      <c r="BH280" s="12" t="str">
        <f t="shared" si="218"/>
        <v/>
      </c>
      <c r="BI280" s="12" t="str">
        <f t="shared" si="218"/>
        <v/>
      </c>
      <c r="BJ280" s="12" t="str">
        <f t="shared" si="218"/>
        <v/>
      </c>
    </row>
    <row r="281" spans="1:62" ht="23.25" customHeight="1">
      <c r="A281" s="1">
        <f ca="1">IF(COUNTIF($D281:$M281," ")=10,"",IF(VLOOKUP(MAX($A$1:A280),$A$1:C280,3,FALSE)=0,"",MAX($A$1:A280)+1))</f>
        <v>281</v>
      </c>
      <c r="B281" s="13" t="str">
        <f>$B280</f>
        <v>Нестеров А.А.</v>
      </c>
      <c r="C281" s="2" t="str">
        <f ca="1">IF($B281="","",$S$2)</f>
        <v>Пн 15.06.20</v>
      </c>
      <c r="D281" s="14" t="str">
        <f t="shared" ref="D281:K281" ca="1" si="259">IF($B281&gt;"",IF(ISERROR(SEARCH($B281,T$2))," ",MID(T$2,FIND("%курс ",T$2,FIND($B281,T$2))+6,7)&amp;"
("&amp;MID(T$2,FIND("ауд.",T$2,FIND($B281,T$2))+4,FIND("№",T$2,FIND("ауд.",T$2,FIND($B281,T$2)))-(FIND("ауд.",T$2,FIND($B281,T$2))+4))&amp;")"),"")</f>
        <v>С -11-1
(П-)</v>
      </c>
      <c r="E281" s="14" t="str">
        <f t="shared" ca="1" si="259"/>
        <v>С -11-1
(П-)</v>
      </c>
      <c r="F281" s="14" t="str">
        <f t="shared" ca="1" si="259"/>
        <v xml:space="preserve"> </v>
      </c>
      <c r="G281" s="14" t="str">
        <f t="shared" ca="1" si="259"/>
        <v xml:space="preserve"> </v>
      </c>
      <c r="H281" s="14" t="str">
        <f t="shared" ca="1" si="259"/>
        <v xml:space="preserve"> </v>
      </c>
      <c r="I281" s="14" t="str">
        <f t="shared" ca="1" si="259"/>
        <v xml:space="preserve"> </v>
      </c>
      <c r="J281" s="14" t="str">
        <f t="shared" ca="1" si="259"/>
        <v xml:space="preserve"> </v>
      </c>
      <c r="K281" s="14" t="str">
        <f t="shared" ca="1" si="259"/>
        <v xml:space="preserve"> </v>
      </c>
      <c r="L281" s="14"/>
      <c r="M281" s="14"/>
      <c r="N281" s="25"/>
      <c r="AE281" s="20" t="str">
        <f t="shared" ca="1" si="241"/>
        <v>Пн 15.06.20  8.00 П-)</v>
      </c>
      <c r="AF281" s="20" t="str">
        <f t="shared" ca="1" si="241"/>
        <v>Пн 15.06.20  9.40 П-)</v>
      </c>
      <c r="AG281" s="20" t="str">
        <f t="shared" ca="1" si="241"/>
        <v/>
      </c>
      <c r="AH281" s="20" t="str">
        <f t="shared" ca="1" si="241"/>
        <v/>
      </c>
      <c r="AI281" s="20" t="str">
        <f t="shared" ca="1" si="241"/>
        <v/>
      </c>
      <c r="AJ281" s="20" t="str">
        <f t="shared" ca="1" si="241"/>
        <v/>
      </c>
      <c r="AK281" s="20" t="str">
        <f t="shared" ca="1" si="241"/>
        <v/>
      </c>
      <c r="AL281" s="20" t="str">
        <f t="shared" ca="1" si="241"/>
        <v/>
      </c>
      <c r="AM281" s="20" t="str">
        <f t="shared" si="241"/>
        <v/>
      </c>
      <c r="AN281" s="20" t="str">
        <f t="shared" si="241"/>
        <v/>
      </c>
      <c r="AO281" s="11" t="str">
        <f t="shared" ca="1" si="242"/>
        <v>Нестеров</v>
      </c>
      <c r="AP281" s="10" t="str">
        <f t="shared" ca="1" si="220"/>
        <v>Пн 15.06.20  8.00 П-) Нестеров</v>
      </c>
      <c r="AQ281" s="10" t="str">
        <f t="shared" ca="1" si="220"/>
        <v>Пн 15.06.20  9.40 П-) Нестеров</v>
      </c>
      <c r="AR281" s="10" t="str">
        <f t="shared" ca="1" si="220"/>
        <v/>
      </c>
      <c r="AS281" s="10" t="str">
        <f t="shared" ca="1" si="220"/>
        <v/>
      </c>
      <c r="AT281" s="10" t="str">
        <f t="shared" ca="1" si="220"/>
        <v/>
      </c>
      <c r="AU281" s="10" t="str">
        <f t="shared" ca="1" si="217"/>
        <v/>
      </c>
      <c r="AV281" s="10" t="str">
        <f t="shared" ca="1" si="217"/>
        <v/>
      </c>
      <c r="AW281" s="10" t="str">
        <f t="shared" ca="1" si="217"/>
        <v/>
      </c>
      <c r="AX281" s="10" t="str">
        <f t="shared" si="217"/>
        <v/>
      </c>
      <c r="AY281" s="10" t="str">
        <f t="shared" si="217"/>
        <v/>
      </c>
      <c r="BA281" s="12">
        <f t="shared" ca="1" si="221"/>
        <v>281</v>
      </c>
      <c r="BB281" s="12">
        <f t="shared" ca="1" si="221"/>
        <v>281</v>
      </c>
      <c r="BC281" s="12" t="str">
        <f t="shared" ca="1" si="221"/>
        <v/>
      </c>
      <c r="BD281" s="12" t="str">
        <f t="shared" ca="1" si="221"/>
        <v/>
      </c>
      <c r="BE281" s="12" t="str">
        <f t="shared" ca="1" si="221"/>
        <v/>
      </c>
      <c r="BF281" s="12" t="str">
        <f t="shared" ca="1" si="218"/>
        <v/>
      </c>
      <c r="BG281" s="12" t="str">
        <f t="shared" ca="1" si="218"/>
        <v/>
      </c>
      <c r="BH281" s="12" t="str">
        <f t="shared" ca="1" si="218"/>
        <v/>
      </c>
      <c r="BI281" s="12" t="str">
        <f t="shared" si="218"/>
        <v/>
      </c>
      <c r="BJ281" s="12" t="str">
        <f t="shared" si="218"/>
        <v/>
      </c>
    </row>
    <row r="282" spans="1:62" ht="23.25" customHeight="1">
      <c r="A282" s="1">
        <f ca="1">IF(COUNTIF($D282:$M282," ")=10,"",IF(VLOOKUP(MAX($A$1:A281),$A$1:C281,3,FALSE)=0,"",MAX($A$1:A281)+1))</f>
        <v>282</v>
      </c>
      <c r="B282" s="13" t="str">
        <f>$B280</f>
        <v>Нестеров А.А.</v>
      </c>
      <c r="C282" s="2" t="str">
        <f ca="1">IF($B282="","",$S$3)</f>
        <v>Вт 16.06.20</v>
      </c>
      <c r="D282" s="14" t="str">
        <f t="shared" ref="D282:K282" ca="1" si="260">IF($B282&gt;"",IF(ISERROR(SEARCH($B282,T$3))," ",MID(T$3,FIND("%курс ",T$3,FIND($B282,T$3))+6,7)&amp;"
("&amp;MID(T$3,FIND("ауд.",T$3,FIND($B282,T$3))+4,FIND("№",T$3,FIND("ауд.",T$3,FIND($B282,T$3)))-(FIND("ауд.",T$3,FIND($B282,T$3))+4))&amp;")"),"")</f>
        <v xml:space="preserve"> </v>
      </c>
      <c r="E282" s="14" t="str">
        <f t="shared" ca="1" si="260"/>
        <v xml:space="preserve"> </v>
      </c>
      <c r="F282" s="14" t="str">
        <f t="shared" ca="1" si="260"/>
        <v xml:space="preserve"> </v>
      </c>
      <c r="G282" s="14" t="str">
        <f t="shared" ca="1" si="260"/>
        <v xml:space="preserve"> </v>
      </c>
      <c r="H282" s="14" t="str">
        <f t="shared" ca="1" si="260"/>
        <v>С -9 -2
(П-)</v>
      </c>
      <c r="I282" s="14" t="str">
        <f t="shared" ca="1" si="260"/>
        <v xml:space="preserve"> </v>
      </c>
      <c r="J282" s="14" t="str">
        <f t="shared" ca="1" si="260"/>
        <v xml:space="preserve"> </v>
      </c>
      <c r="K282" s="14" t="str">
        <f t="shared" ca="1" si="260"/>
        <v>С -9 -2
(П-)</v>
      </c>
      <c r="L282" s="14"/>
      <c r="M282" s="14"/>
      <c r="N282" s="17"/>
      <c r="AE282" s="20" t="str">
        <f t="shared" ca="1" si="241"/>
        <v/>
      </c>
      <c r="AF282" s="20" t="str">
        <f t="shared" ca="1" si="241"/>
        <v/>
      </c>
      <c r="AG282" s="20" t="str">
        <f t="shared" ca="1" si="241"/>
        <v/>
      </c>
      <c r="AH282" s="20" t="str">
        <f t="shared" ca="1" si="241"/>
        <v/>
      </c>
      <c r="AI282" s="20" t="str">
        <f t="shared" ca="1" si="241"/>
        <v>Вт 16.06.20 13.30 П-)</v>
      </c>
      <c r="AJ282" s="20" t="str">
        <f t="shared" ca="1" si="241"/>
        <v/>
      </c>
      <c r="AK282" s="20" t="str">
        <f t="shared" ca="1" si="241"/>
        <v/>
      </c>
      <c r="AL282" s="20" t="str">
        <f t="shared" ca="1" si="241"/>
        <v>Вт 16.06.20 18.40 П-)</v>
      </c>
      <c r="AM282" s="20" t="str">
        <f t="shared" si="241"/>
        <v/>
      </c>
      <c r="AN282" s="20" t="str">
        <f t="shared" si="241"/>
        <v/>
      </c>
      <c r="AO282" s="11" t="str">
        <f t="shared" ca="1" si="242"/>
        <v>Нестеров</v>
      </c>
      <c r="AP282" s="10" t="str">
        <f t="shared" ca="1" si="220"/>
        <v/>
      </c>
      <c r="AQ282" s="10" t="str">
        <f t="shared" ca="1" si="220"/>
        <v/>
      </c>
      <c r="AR282" s="10" t="str">
        <f t="shared" ca="1" si="220"/>
        <v/>
      </c>
      <c r="AS282" s="10" t="str">
        <f t="shared" ca="1" si="220"/>
        <v/>
      </c>
      <c r="AT282" s="10" t="str">
        <f t="shared" ca="1" si="220"/>
        <v>Вт 16.06.20 13.30 П-) Нестеров</v>
      </c>
      <c r="AU282" s="10" t="str">
        <f t="shared" ca="1" si="217"/>
        <v/>
      </c>
      <c r="AV282" s="10" t="str">
        <f t="shared" ca="1" si="217"/>
        <v/>
      </c>
      <c r="AW282" s="10" t="str">
        <f t="shared" ca="1" si="217"/>
        <v>Вт 16.06.20 18.40 П-) Нестеров</v>
      </c>
      <c r="AX282" s="10" t="str">
        <f t="shared" si="217"/>
        <v/>
      </c>
      <c r="AY282" s="10" t="str">
        <f t="shared" si="217"/>
        <v/>
      </c>
      <c r="BA282" s="12" t="str">
        <f t="shared" ca="1" si="221"/>
        <v/>
      </c>
      <c r="BB282" s="12" t="str">
        <f t="shared" ca="1" si="221"/>
        <v/>
      </c>
      <c r="BC282" s="12" t="str">
        <f t="shared" ca="1" si="221"/>
        <v/>
      </c>
      <c r="BD282" s="12" t="str">
        <f t="shared" ca="1" si="221"/>
        <v/>
      </c>
      <c r="BE282" s="12">
        <f t="shared" ca="1" si="221"/>
        <v>282</v>
      </c>
      <c r="BF282" s="12" t="str">
        <f t="shared" ca="1" si="218"/>
        <v/>
      </c>
      <c r="BG282" s="12" t="str">
        <f t="shared" ca="1" si="218"/>
        <v/>
      </c>
      <c r="BH282" s="12">
        <f t="shared" ca="1" si="218"/>
        <v>282</v>
      </c>
      <c r="BI282" s="12" t="str">
        <f t="shared" si="218"/>
        <v/>
      </c>
      <c r="BJ282" s="12" t="str">
        <f t="shared" si="218"/>
        <v/>
      </c>
    </row>
    <row r="283" spans="1:62" ht="23.25" customHeight="1">
      <c r="A283" s="1">
        <f ca="1">IF(COUNTIF($D283:$M283," ")=10,"",IF(VLOOKUP(MAX($A$1:A282),$A$1:C282,3,FALSE)=0,"",MAX($A$1:A282)+1))</f>
        <v>283</v>
      </c>
      <c r="B283" s="13" t="str">
        <f>$B280</f>
        <v>Нестеров А.А.</v>
      </c>
      <c r="C283" s="2" t="str">
        <f ca="1">IF($B283="","",$S$4)</f>
        <v>Ср 17.06.20</v>
      </c>
      <c r="D283" s="14" t="str">
        <f t="shared" ref="D283:K283" ca="1" si="261">IF($B283&gt;"",IF(ISERROR(SEARCH($B283,T$4))," ",MID(T$4,FIND("%курс ",T$4,FIND($B283,T$4))+6,7)&amp;"
("&amp;MID(T$4,FIND("ауд.",T$4,FIND($B283,T$4))+4,FIND("№",T$4,FIND("ауд.",T$4,FIND($B283,T$4)))-(FIND("ауд.",T$4,FIND($B283,T$4))+4))&amp;")"),"")</f>
        <v xml:space="preserve"> </v>
      </c>
      <c r="E283" s="14" t="str">
        <f t="shared" ca="1" si="261"/>
        <v>С -11-1
(П-)</v>
      </c>
      <c r="F283" s="14" t="str">
        <f t="shared" ca="1" si="261"/>
        <v xml:space="preserve"> </v>
      </c>
      <c r="G283" s="14" t="str">
        <f t="shared" ca="1" si="261"/>
        <v xml:space="preserve"> </v>
      </c>
      <c r="H283" s="14" t="str">
        <f t="shared" ca="1" si="261"/>
        <v xml:space="preserve"> </v>
      </c>
      <c r="I283" s="14" t="str">
        <f t="shared" ca="1" si="261"/>
        <v xml:space="preserve"> </v>
      </c>
      <c r="J283" s="14" t="str">
        <f t="shared" ca="1" si="261"/>
        <v>С -9 -2
(П-)</v>
      </c>
      <c r="K283" s="14" t="str">
        <f t="shared" ca="1" si="261"/>
        <v>С -9 -2
(П-)</v>
      </c>
      <c r="L283" s="14"/>
      <c r="M283" s="14"/>
      <c r="N283" s="25"/>
      <c r="AE283" s="20" t="str">
        <f t="shared" ca="1" si="241"/>
        <v/>
      </c>
      <c r="AF283" s="20" t="str">
        <f t="shared" ca="1" si="241"/>
        <v>Ср 17.06.20  9.40 П-)</v>
      </c>
      <c r="AG283" s="20" t="str">
        <f t="shared" ca="1" si="241"/>
        <v/>
      </c>
      <c r="AH283" s="20" t="str">
        <f t="shared" ca="1" si="241"/>
        <v/>
      </c>
      <c r="AI283" s="20" t="str">
        <f t="shared" ca="1" si="241"/>
        <v/>
      </c>
      <c r="AJ283" s="20" t="str">
        <f t="shared" ca="1" si="241"/>
        <v/>
      </c>
      <c r="AK283" s="20" t="str">
        <f t="shared" ca="1" si="241"/>
        <v>Ср 17.06.20 17.00 П-)</v>
      </c>
      <c r="AL283" s="20" t="str">
        <f t="shared" ca="1" si="241"/>
        <v>Ср 17.06.20 18.40 П-)</v>
      </c>
      <c r="AM283" s="20" t="str">
        <f t="shared" si="241"/>
        <v/>
      </c>
      <c r="AN283" s="20" t="str">
        <f t="shared" si="241"/>
        <v/>
      </c>
      <c r="AO283" s="11" t="str">
        <f t="shared" ca="1" si="242"/>
        <v>Нестеров</v>
      </c>
      <c r="AP283" s="10" t="str">
        <f t="shared" ca="1" si="220"/>
        <v/>
      </c>
      <c r="AQ283" s="10" t="str">
        <f t="shared" ca="1" si="220"/>
        <v>Ср 17.06.20  9.40 П-) Нестеров</v>
      </c>
      <c r="AR283" s="10" t="str">
        <f t="shared" ca="1" si="220"/>
        <v/>
      </c>
      <c r="AS283" s="10" t="str">
        <f t="shared" ca="1" si="220"/>
        <v/>
      </c>
      <c r="AT283" s="10" t="str">
        <f t="shared" ca="1" si="220"/>
        <v/>
      </c>
      <c r="AU283" s="10" t="str">
        <f t="shared" ca="1" si="217"/>
        <v/>
      </c>
      <c r="AV283" s="10" t="str">
        <f t="shared" ca="1" si="217"/>
        <v>Ср 17.06.20 17.00 П-) Нестеров</v>
      </c>
      <c r="AW283" s="10" t="str">
        <f t="shared" ca="1" si="217"/>
        <v>Ср 17.06.20 18.40 П-) Нестеров</v>
      </c>
      <c r="AX283" s="10" t="str">
        <f t="shared" si="217"/>
        <v/>
      </c>
      <c r="AY283" s="10" t="str">
        <f t="shared" si="217"/>
        <v/>
      </c>
      <c r="BA283" s="12" t="str">
        <f t="shared" ca="1" si="221"/>
        <v/>
      </c>
      <c r="BB283" s="12">
        <f t="shared" ca="1" si="221"/>
        <v>283</v>
      </c>
      <c r="BC283" s="12" t="str">
        <f t="shared" ca="1" si="221"/>
        <v/>
      </c>
      <c r="BD283" s="12" t="str">
        <f t="shared" ca="1" si="221"/>
        <v/>
      </c>
      <c r="BE283" s="12" t="str">
        <f t="shared" ca="1" si="221"/>
        <v/>
      </c>
      <c r="BF283" s="12" t="str">
        <f t="shared" ca="1" si="218"/>
        <v/>
      </c>
      <c r="BG283" s="12">
        <f t="shared" ca="1" si="218"/>
        <v>283</v>
      </c>
      <c r="BH283" s="12">
        <f t="shared" ca="1" si="218"/>
        <v>283</v>
      </c>
      <c r="BI283" s="12" t="str">
        <f t="shared" si="218"/>
        <v/>
      </c>
      <c r="BJ283" s="12" t="str">
        <f t="shared" si="218"/>
        <v/>
      </c>
    </row>
    <row r="284" spans="1:62" ht="23.25" customHeight="1">
      <c r="A284" s="1">
        <f ca="1">IF(COUNTIF($D284:$M284," ")=10,"",IF(VLOOKUP(MAX($A$1:A283),$A$1:C283,3,FALSE)=0,"",MAX($A$1:A283)+1))</f>
        <v>284</v>
      </c>
      <c r="B284" s="13" t="str">
        <f>$B280</f>
        <v>Нестеров А.А.</v>
      </c>
      <c r="C284" s="2" t="str">
        <f ca="1">IF($B284="","",$S$5)</f>
        <v>Чт 18.06.20</v>
      </c>
      <c r="D284" s="23" t="str">
        <f t="shared" ref="D284:K284" ca="1" si="262">IF($B284&gt;"",IF(ISERROR(SEARCH($B284,T$5))," ",MID(T$5,FIND("%курс ",T$5,FIND($B284,T$5))+6,7)&amp;"
("&amp;MID(T$5,FIND("ауд.",T$5,FIND($B284,T$5))+4,FIND("№",T$5,FIND("ауд.",T$5,FIND($B284,T$5)))-(FIND("ауд.",T$5,FIND($B284,T$5))+4))&amp;")"),"")</f>
        <v>С -11-1
(П-)</v>
      </c>
      <c r="E284" s="23" t="str">
        <f t="shared" ca="1" si="262"/>
        <v>С -11-1
(П-)</v>
      </c>
      <c r="F284" s="23" t="str">
        <f t="shared" ca="1" si="262"/>
        <v>С -11-1
(П-)</v>
      </c>
      <c r="G284" s="23" t="str">
        <f t="shared" ca="1" si="262"/>
        <v xml:space="preserve"> </v>
      </c>
      <c r="H284" s="23" t="str">
        <f t="shared" ca="1" si="262"/>
        <v xml:space="preserve"> </v>
      </c>
      <c r="I284" s="23" t="str">
        <f t="shared" ca="1" si="262"/>
        <v xml:space="preserve"> </v>
      </c>
      <c r="J284" s="23" t="str">
        <f t="shared" ca="1" si="262"/>
        <v xml:space="preserve"> </v>
      </c>
      <c r="K284" s="23" t="str">
        <f t="shared" ca="1" si="262"/>
        <v xml:space="preserve"> </v>
      </c>
      <c r="L284" s="23"/>
      <c r="M284" s="23"/>
      <c r="N284" s="25"/>
      <c r="AE284" s="20" t="str">
        <f t="shared" ca="1" si="241"/>
        <v>Чт 18.06.20  8.00 П-)</v>
      </c>
      <c r="AF284" s="20" t="str">
        <f t="shared" ca="1" si="241"/>
        <v>Чт 18.06.20  9.40 П-)</v>
      </c>
      <c r="AG284" s="20" t="str">
        <f t="shared" ca="1" si="241"/>
        <v>Чт 18.06.20 11.50 П-)</v>
      </c>
      <c r="AH284" s="20" t="str">
        <f t="shared" ca="1" si="241"/>
        <v/>
      </c>
      <c r="AI284" s="20" t="str">
        <f t="shared" ca="1" si="241"/>
        <v/>
      </c>
      <c r="AJ284" s="20" t="str">
        <f t="shared" ca="1" si="241"/>
        <v/>
      </c>
      <c r="AK284" s="20" t="str">
        <f t="shared" ca="1" si="241"/>
        <v/>
      </c>
      <c r="AL284" s="20" t="str">
        <f t="shared" ca="1" si="241"/>
        <v/>
      </c>
      <c r="AM284" s="20" t="str">
        <f t="shared" si="241"/>
        <v/>
      </c>
      <c r="AN284" s="20" t="str">
        <f t="shared" si="241"/>
        <v/>
      </c>
      <c r="AO284" s="11" t="str">
        <f t="shared" ca="1" si="242"/>
        <v>Нестеров</v>
      </c>
      <c r="AP284" s="10" t="str">
        <f t="shared" ca="1" si="220"/>
        <v>Чт 18.06.20  8.00 П-) Нестеров</v>
      </c>
      <c r="AQ284" s="10" t="str">
        <f t="shared" ca="1" si="220"/>
        <v>Чт 18.06.20  9.40 П-) Нестеров</v>
      </c>
      <c r="AR284" s="10" t="str">
        <f t="shared" ca="1" si="220"/>
        <v>Чт 18.06.20 11.50 П-) Нестеров</v>
      </c>
      <c r="AS284" s="10" t="str">
        <f t="shared" ca="1" si="220"/>
        <v/>
      </c>
      <c r="AT284" s="10" t="str">
        <f t="shared" ca="1" si="220"/>
        <v/>
      </c>
      <c r="AU284" s="10" t="str">
        <f t="shared" ca="1" si="217"/>
        <v/>
      </c>
      <c r="AV284" s="10" t="str">
        <f t="shared" ca="1" si="217"/>
        <v/>
      </c>
      <c r="AW284" s="10" t="str">
        <f t="shared" ca="1" si="217"/>
        <v/>
      </c>
      <c r="AX284" s="10" t="str">
        <f t="shared" si="217"/>
        <v/>
      </c>
      <c r="AY284" s="10" t="str">
        <f t="shared" si="217"/>
        <v/>
      </c>
      <c r="BA284" s="12">
        <f t="shared" ca="1" si="221"/>
        <v>284</v>
      </c>
      <c r="BB284" s="12">
        <f t="shared" ca="1" si="221"/>
        <v>284</v>
      </c>
      <c r="BC284" s="12">
        <f t="shared" ca="1" si="221"/>
        <v>284</v>
      </c>
      <c r="BD284" s="12" t="str">
        <f t="shared" ca="1" si="221"/>
        <v/>
      </c>
      <c r="BE284" s="12" t="str">
        <f t="shared" ca="1" si="221"/>
        <v/>
      </c>
      <c r="BF284" s="12" t="str">
        <f t="shared" ca="1" si="218"/>
        <v/>
      </c>
      <c r="BG284" s="12" t="str">
        <f t="shared" ca="1" si="218"/>
        <v/>
      </c>
      <c r="BH284" s="12" t="str">
        <f t="shared" ca="1" si="218"/>
        <v/>
      </c>
      <c r="BI284" s="12" t="str">
        <f t="shared" si="218"/>
        <v/>
      </c>
      <c r="BJ284" s="12" t="str">
        <f t="shared" si="218"/>
        <v/>
      </c>
    </row>
    <row r="285" spans="1:62" ht="23.25" customHeight="1">
      <c r="A285" s="1">
        <f ca="1">IF(COUNTIF($D285:$M285," ")=10,"",IF(VLOOKUP(MAX($A$1:A284),$A$1:C284,3,FALSE)=0,"",MAX($A$1:A284)+1))</f>
        <v>285</v>
      </c>
      <c r="B285" s="13" t="str">
        <f>$B280</f>
        <v>Нестеров А.А.</v>
      </c>
      <c r="C285" s="2" t="str">
        <f ca="1">IF($B285="","",$S$6)</f>
        <v>Пт 19.06.20</v>
      </c>
      <c r="D285" s="23" t="str">
        <f t="shared" ref="D285:K285" ca="1" si="263">IF($B285&gt;"",IF(ISERROR(SEARCH($B285,T$6))," ",MID(T$6,FIND("%курс ",T$6,FIND($B285,T$6))+6,7)&amp;"
("&amp;MID(T$6,FIND("ауд.",T$6,FIND($B285,T$6))+4,FIND("№",T$6,FIND("ауд.",T$6,FIND($B285,T$6)))-(FIND("ауд.",T$6,FIND($B285,T$6))+4))&amp;")"),"")</f>
        <v xml:space="preserve"> </v>
      </c>
      <c r="E285" s="23" t="str">
        <f t="shared" ca="1" si="263"/>
        <v xml:space="preserve"> </v>
      </c>
      <c r="F285" s="23" t="str">
        <f t="shared" ca="1" si="263"/>
        <v xml:space="preserve"> </v>
      </c>
      <c r="G285" s="23" t="str">
        <f t="shared" ca="1" si="263"/>
        <v xml:space="preserve"> </v>
      </c>
      <c r="H285" s="23" t="str">
        <f t="shared" ca="1" si="263"/>
        <v xml:space="preserve"> </v>
      </c>
      <c r="I285" s="23" t="str">
        <f t="shared" ca="1" si="263"/>
        <v xml:space="preserve"> </v>
      </c>
      <c r="J285" s="23" t="str">
        <f t="shared" ca="1" si="263"/>
        <v xml:space="preserve"> </v>
      </c>
      <c r="K285" s="23" t="str">
        <f t="shared" ca="1" si="263"/>
        <v xml:space="preserve"> </v>
      </c>
      <c r="L285" s="23"/>
      <c r="M285" s="23"/>
      <c r="N285" s="25"/>
      <c r="AE285" s="20" t="str">
        <f t="shared" ca="1" si="241"/>
        <v/>
      </c>
      <c r="AF285" s="20" t="str">
        <f t="shared" ca="1" si="241"/>
        <v/>
      </c>
      <c r="AG285" s="20" t="str">
        <f t="shared" ca="1" si="241"/>
        <v/>
      </c>
      <c r="AH285" s="20" t="str">
        <f t="shared" ca="1" si="241"/>
        <v/>
      </c>
      <c r="AI285" s="20" t="str">
        <f t="shared" ca="1" si="241"/>
        <v/>
      </c>
      <c r="AJ285" s="20" t="str">
        <f t="shared" ca="1" si="241"/>
        <v/>
      </c>
      <c r="AK285" s="20" t="str">
        <f t="shared" ca="1" si="241"/>
        <v/>
      </c>
      <c r="AL285" s="20" t="str">
        <f t="shared" ca="1" si="241"/>
        <v/>
      </c>
      <c r="AM285" s="20" t="str">
        <f t="shared" si="241"/>
        <v/>
      </c>
      <c r="AN285" s="20" t="str">
        <f t="shared" si="241"/>
        <v/>
      </c>
      <c r="AO285" s="11" t="str">
        <f t="shared" ca="1" si="242"/>
        <v/>
      </c>
      <c r="AP285" s="10" t="str">
        <f t="shared" ca="1" si="220"/>
        <v/>
      </c>
      <c r="AQ285" s="10" t="str">
        <f t="shared" ca="1" si="220"/>
        <v/>
      </c>
      <c r="AR285" s="10" t="str">
        <f t="shared" ca="1" si="220"/>
        <v/>
      </c>
      <c r="AS285" s="10" t="str">
        <f t="shared" ca="1" si="220"/>
        <v/>
      </c>
      <c r="AT285" s="10" t="str">
        <f t="shared" ca="1" si="220"/>
        <v/>
      </c>
      <c r="AU285" s="10" t="str">
        <f t="shared" ca="1" si="217"/>
        <v/>
      </c>
      <c r="AV285" s="10" t="str">
        <f t="shared" ca="1" si="217"/>
        <v/>
      </c>
      <c r="AW285" s="10" t="str">
        <f t="shared" ca="1" si="217"/>
        <v/>
      </c>
      <c r="AX285" s="10" t="str">
        <f t="shared" si="217"/>
        <v/>
      </c>
      <c r="AY285" s="10" t="str">
        <f t="shared" si="217"/>
        <v/>
      </c>
      <c r="BA285" s="12" t="str">
        <f t="shared" ca="1" si="221"/>
        <v/>
      </c>
      <c r="BB285" s="12" t="str">
        <f t="shared" ca="1" si="221"/>
        <v/>
      </c>
      <c r="BC285" s="12" t="str">
        <f t="shared" ca="1" si="221"/>
        <v/>
      </c>
      <c r="BD285" s="12" t="str">
        <f t="shared" ca="1" si="221"/>
        <v/>
      </c>
      <c r="BE285" s="12" t="str">
        <f t="shared" ca="1" si="221"/>
        <v/>
      </c>
      <c r="BF285" s="12" t="str">
        <f t="shared" ca="1" si="218"/>
        <v/>
      </c>
      <c r="BG285" s="12" t="str">
        <f t="shared" ca="1" si="218"/>
        <v/>
      </c>
      <c r="BH285" s="12" t="str">
        <f t="shared" ca="1" si="218"/>
        <v/>
      </c>
      <c r="BI285" s="12" t="str">
        <f t="shared" si="218"/>
        <v/>
      </c>
      <c r="BJ285" s="12" t="str">
        <f t="shared" si="218"/>
        <v/>
      </c>
    </row>
    <row r="286" spans="1:62" ht="23.25" customHeight="1">
      <c r="A286" s="1">
        <f ca="1">IF(COUNTIF($D286:$M286," ")=10,"",IF(VLOOKUP(MAX($A$1:A285),$A$1:C285,3,FALSE)=0,"",MAX($A$1:A285)+1))</f>
        <v>286</v>
      </c>
      <c r="B286" s="13" t="str">
        <f>$B280</f>
        <v>Нестеров А.А.</v>
      </c>
      <c r="C286" s="2" t="str">
        <f ca="1">IF($B286="","",$S$7)</f>
        <v>Сб 20.06.20</v>
      </c>
      <c r="D286" s="23" t="str">
        <f t="shared" ref="D286:K286" ca="1" si="264">IF($B286&gt;"",IF(ISERROR(SEARCH($B286,T$7))," ",MID(T$7,FIND("%курс ",T$7,FIND($B286,T$7))+6,7)&amp;"
("&amp;MID(T$7,FIND("ауд.",T$7,FIND($B286,T$7))+4,FIND("№",T$7,FIND("ауд.",T$7,FIND($B286,T$7)))-(FIND("ауд.",T$7,FIND($B286,T$7))+4))&amp;")"),"")</f>
        <v xml:space="preserve"> </v>
      </c>
      <c r="E286" s="23" t="str">
        <f t="shared" ca="1" si="264"/>
        <v>С -11-1
(П-)</v>
      </c>
      <c r="F286" s="23" t="str">
        <f t="shared" ca="1" si="264"/>
        <v>С -9 -2
(П-)</v>
      </c>
      <c r="G286" s="23" t="str">
        <f t="shared" ca="1" si="264"/>
        <v xml:space="preserve"> </v>
      </c>
      <c r="H286" s="23" t="str">
        <f t="shared" ca="1" si="264"/>
        <v>С -9 -2
(П-)</v>
      </c>
      <c r="I286" s="23" t="str">
        <f t="shared" ca="1" si="264"/>
        <v xml:space="preserve"> </v>
      </c>
      <c r="J286" s="23" t="str">
        <f t="shared" ca="1" si="264"/>
        <v xml:space="preserve"> </v>
      </c>
      <c r="K286" s="23" t="str">
        <f t="shared" ca="1" si="264"/>
        <v xml:space="preserve"> </v>
      </c>
      <c r="L286" s="23"/>
      <c r="M286" s="23"/>
      <c r="N286" s="25"/>
      <c r="AE286" s="20" t="str">
        <f t="shared" ca="1" si="241"/>
        <v/>
      </c>
      <c r="AF286" s="20" t="str">
        <f t="shared" ca="1" si="241"/>
        <v>Сб 20.06.20  9.40 П-)</v>
      </c>
      <c r="AG286" s="20" t="str">
        <f t="shared" ca="1" si="241"/>
        <v>Сб 20.06.20 11.50 П-)</v>
      </c>
      <c r="AH286" s="20" t="str">
        <f t="shared" ca="1" si="241"/>
        <v/>
      </c>
      <c r="AI286" s="20" t="str">
        <f t="shared" ca="1" si="241"/>
        <v>Сб 20.06.20 13.30 П-)</v>
      </c>
      <c r="AJ286" s="20" t="str">
        <f t="shared" ca="1" si="241"/>
        <v/>
      </c>
      <c r="AK286" s="20" t="str">
        <f t="shared" ca="1" si="241"/>
        <v/>
      </c>
      <c r="AL286" s="20" t="str">
        <f t="shared" ca="1" si="241"/>
        <v/>
      </c>
      <c r="AM286" s="20" t="str">
        <f t="shared" si="241"/>
        <v/>
      </c>
      <c r="AN286" s="20" t="str">
        <f t="shared" si="241"/>
        <v/>
      </c>
      <c r="AO286" s="11" t="str">
        <f t="shared" ca="1" si="242"/>
        <v>Нестеров</v>
      </c>
      <c r="AP286" s="10" t="str">
        <f t="shared" ca="1" si="220"/>
        <v/>
      </c>
      <c r="AQ286" s="10" t="str">
        <f t="shared" ca="1" si="220"/>
        <v>Сб 20.06.20  9.40 П-) Нестеров</v>
      </c>
      <c r="AR286" s="10" t="str">
        <f t="shared" ca="1" si="220"/>
        <v>Сб 20.06.20 11.50 П-) Нестеров</v>
      </c>
      <c r="AS286" s="10" t="str">
        <f t="shared" ca="1" si="220"/>
        <v/>
      </c>
      <c r="AT286" s="10" t="str">
        <f t="shared" ca="1" si="220"/>
        <v>Сб 20.06.20 13.30 П-) Нестеров</v>
      </c>
      <c r="AU286" s="10" t="str">
        <f t="shared" ref="AU286:AY349" ca="1" si="265">IF(AJ286="","",CONCATENATE(AJ286," ",$AO286))</f>
        <v/>
      </c>
      <c r="AV286" s="10" t="str">
        <f t="shared" ca="1" si="265"/>
        <v/>
      </c>
      <c r="AW286" s="10" t="str">
        <f t="shared" ca="1" si="265"/>
        <v/>
      </c>
      <c r="AX286" s="10" t="str">
        <f t="shared" si="265"/>
        <v/>
      </c>
      <c r="AY286" s="10" t="str">
        <f t="shared" si="265"/>
        <v/>
      </c>
      <c r="BA286" s="12" t="str">
        <f t="shared" ca="1" si="221"/>
        <v/>
      </c>
      <c r="BB286" s="12">
        <f t="shared" ca="1" si="221"/>
        <v>286</v>
      </c>
      <c r="BC286" s="12">
        <f t="shared" ca="1" si="221"/>
        <v>286</v>
      </c>
      <c r="BD286" s="12" t="str">
        <f t="shared" ca="1" si="221"/>
        <v/>
      </c>
      <c r="BE286" s="12">
        <f t="shared" ca="1" si="221"/>
        <v>286</v>
      </c>
      <c r="BF286" s="12" t="str">
        <f t="shared" ref="BF286:BJ349" ca="1" si="266">IF(AJ286="","",ROW())</f>
        <v/>
      </c>
      <c r="BG286" s="12" t="str">
        <f t="shared" ca="1" si="266"/>
        <v/>
      </c>
      <c r="BH286" s="12" t="str">
        <f t="shared" ca="1" si="266"/>
        <v/>
      </c>
      <c r="BI286" s="12" t="str">
        <f t="shared" si="266"/>
        <v/>
      </c>
      <c r="BJ286" s="12" t="str">
        <f t="shared" si="266"/>
        <v/>
      </c>
    </row>
    <row r="287" spans="1:62" ht="23.25" customHeight="1">
      <c r="A287" s="1">
        <f ca="1">IF(COUNTIF($D287:$M287," ")=10,"",IF(VLOOKUP(MAX($A$1:A286),$A$1:C286,3,FALSE)=0,"",MAX($A$1:A286)+1))</f>
        <v>287</v>
      </c>
      <c r="B287" s="13" t="str">
        <f>$B280</f>
        <v>Нестеров А.А.</v>
      </c>
      <c r="C287" s="2" t="str">
        <f ca="1">IF($B287="","",$S$8)</f>
        <v>Вс 21.06.20</v>
      </c>
      <c r="D287" s="23" t="str">
        <f t="shared" ref="D287:K287" ca="1" si="267">IF($B287&gt;"",IF(ISERROR(SEARCH($B287,T$8))," ",MID(T$8,FIND("%курс ",T$8,FIND($B287,T$8))+6,7)&amp;"
("&amp;MID(T$8,FIND("ауд.",T$8,FIND($B287,T$8))+4,FIND("№",T$8,FIND("ауд.",T$8,FIND($B287,T$8)))-(FIND("ауд.",T$8,FIND($B287,T$8))+4))&amp;")"),"")</f>
        <v xml:space="preserve"> </v>
      </c>
      <c r="E287" s="23" t="str">
        <f t="shared" ca="1" si="267"/>
        <v xml:space="preserve"> </v>
      </c>
      <c r="F287" s="23" t="str">
        <f t="shared" ca="1" si="267"/>
        <v xml:space="preserve"> </v>
      </c>
      <c r="G287" s="23" t="str">
        <f t="shared" ca="1" si="267"/>
        <v xml:space="preserve"> </v>
      </c>
      <c r="H287" s="23" t="str">
        <f t="shared" ca="1" si="267"/>
        <v xml:space="preserve"> </v>
      </c>
      <c r="I287" s="23" t="str">
        <f t="shared" ca="1" si="267"/>
        <v xml:space="preserve"> </v>
      </c>
      <c r="J287" s="23" t="str">
        <f t="shared" ca="1" si="267"/>
        <v xml:space="preserve"> </v>
      </c>
      <c r="K287" s="23" t="str">
        <f t="shared" ca="1" si="267"/>
        <v xml:space="preserve"> </v>
      </c>
      <c r="L287" s="23"/>
      <c r="M287" s="23"/>
      <c r="N287" s="25"/>
      <c r="AE287" s="20" t="str">
        <f t="shared" ca="1" si="241"/>
        <v/>
      </c>
      <c r="AF287" s="20" t="str">
        <f t="shared" ca="1" si="241"/>
        <v/>
      </c>
      <c r="AG287" s="20" t="str">
        <f t="shared" ca="1" si="241"/>
        <v/>
      </c>
      <c r="AH287" s="20" t="str">
        <f t="shared" ca="1" si="241"/>
        <v/>
      </c>
      <c r="AI287" s="20" t="str">
        <f t="shared" ca="1" si="241"/>
        <v/>
      </c>
      <c r="AJ287" s="20" t="str">
        <f t="shared" ca="1" si="241"/>
        <v/>
      </c>
      <c r="AK287" s="20" t="str">
        <f t="shared" ca="1" si="241"/>
        <v/>
      </c>
      <c r="AL287" s="20" t="str">
        <f t="shared" ca="1" si="241"/>
        <v/>
      </c>
      <c r="AM287" s="20" t="str">
        <f t="shared" si="241"/>
        <v/>
      </c>
      <c r="AN287" s="20" t="str">
        <f t="shared" si="241"/>
        <v/>
      </c>
      <c r="AO287" s="11" t="str">
        <f t="shared" ca="1" si="242"/>
        <v/>
      </c>
      <c r="AP287" s="10" t="str">
        <f t="shared" ref="AP287:AT350" ca="1" si="268">IF(AE287="","",CONCATENATE(AE287," ",$AO287))</f>
        <v/>
      </c>
      <c r="AQ287" s="10" t="str">
        <f t="shared" ca="1" si="268"/>
        <v/>
      </c>
      <c r="AR287" s="10" t="str">
        <f t="shared" ca="1" si="268"/>
        <v/>
      </c>
      <c r="AS287" s="10" t="str">
        <f t="shared" ca="1" si="268"/>
        <v/>
      </c>
      <c r="AT287" s="10" t="str">
        <f t="shared" ca="1" si="268"/>
        <v/>
      </c>
      <c r="AU287" s="10" t="str">
        <f t="shared" ca="1" si="265"/>
        <v/>
      </c>
      <c r="AV287" s="10" t="str">
        <f t="shared" ca="1" si="265"/>
        <v/>
      </c>
      <c r="AW287" s="10" t="str">
        <f t="shared" ca="1" si="265"/>
        <v/>
      </c>
      <c r="AX287" s="10" t="str">
        <f t="shared" si="265"/>
        <v/>
      </c>
      <c r="AY287" s="10" t="str">
        <f t="shared" si="265"/>
        <v/>
      </c>
      <c r="BA287" s="12" t="str">
        <f t="shared" ref="BA287:BE350" ca="1" si="269">IF(AE287="","",ROW())</f>
        <v/>
      </c>
      <c r="BB287" s="12" t="str">
        <f t="shared" ca="1" si="269"/>
        <v/>
      </c>
      <c r="BC287" s="12" t="str">
        <f t="shared" ca="1" si="269"/>
        <v/>
      </c>
      <c r="BD287" s="12" t="str">
        <f t="shared" ca="1" si="269"/>
        <v/>
      </c>
      <c r="BE287" s="12" t="str">
        <f t="shared" ca="1" si="269"/>
        <v/>
      </c>
      <c r="BF287" s="12" t="str">
        <f t="shared" ca="1" si="266"/>
        <v/>
      </c>
      <c r="BG287" s="12" t="str">
        <f t="shared" ca="1" si="266"/>
        <v/>
      </c>
      <c r="BH287" s="12" t="str">
        <f t="shared" ca="1" si="266"/>
        <v/>
      </c>
      <c r="BI287" s="12" t="str">
        <f t="shared" si="266"/>
        <v/>
      </c>
      <c r="BJ287" s="12" t="str">
        <f t="shared" si="266"/>
        <v/>
      </c>
    </row>
    <row r="288" spans="1:62" ht="23.25" customHeight="1">
      <c r="A288" s="1">
        <f ca="1">IF(COUNTIF($D288:$M288," ")=10,"",IF(VLOOKUP(MAX($A$1:A287),$A$1:C287,3,FALSE)=0,"",MAX($A$1:A287)+1))</f>
        <v>288</v>
      </c>
      <c r="C288" s="2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5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11" t="str">
        <f t="shared" si="242"/>
        <v/>
      </c>
      <c r="AP288" s="10" t="str">
        <f t="shared" si="268"/>
        <v/>
      </c>
      <c r="AQ288" s="10" t="str">
        <f t="shared" si="268"/>
        <v/>
      </c>
      <c r="AR288" s="10" t="str">
        <f t="shared" si="268"/>
        <v/>
      </c>
      <c r="AS288" s="10" t="str">
        <f t="shared" si="268"/>
        <v/>
      </c>
      <c r="AT288" s="10" t="str">
        <f t="shared" si="268"/>
        <v/>
      </c>
      <c r="AU288" s="10" t="str">
        <f t="shared" si="265"/>
        <v/>
      </c>
      <c r="AV288" s="10" t="str">
        <f t="shared" si="265"/>
        <v/>
      </c>
      <c r="AW288" s="10" t="str">
        <f t="shared" si="265"/>
        <v/>
      </c>
      <c r="AX288" s="10" t="str">
        <f t="shared" si="265"/>
        <v/>
      </c>
      <c r="AY288" s="10" t="str">
        <f t="shared" si="265"/>
        <v/>
      </c>
      <c r="BA288" s="12" t="str">
        <f t="shared" si="269"/>
        <v/>
      </c>
      <c r="BB288" s="12" t="str">
        <f t="shared" si="269"/>
        <v/>
      </c>
      <c r="BC288" s="12" t="str">
        <f t="shared" si="269"/>
        <v/>
      </c>
      <c r="BD288" s="12" t="str">
        <f t="shared" si="269"/>
        <v/>
      </c>
      <c r="BE288" s="12" t="str">
        <f t="shared" si="269"/>
        <v/>
      </c>
      <c r="BF288" s="12" t="str">
        <f t="shared" si="266"/>
        <v/>
      </c>
      <c r="BG288" s="12" t="str">
        <f t="shared" si="266"/>
        <v/>
      </c>
      <c r="BH288" s="12" t="str">
        <f t="shared" si="266"/>
        <v/>
      </c>
      <c r="BI288" s="12" t="str">
        <f t="shared" si="266"/>
        <v/>
      </c>
      <c r="BJ288" s="12" t="str">
        <f t="shared" si="266"/>
        <v/>
      </c>
    </row>
    <row r="289" spans="1:62" ht="23.25" customHeight="1">
      <c r="A289" s="1">
        <f ca="1">IF(COUNTIF($D290:$M296," ")=70,"",MAX($A$1:A288)+1)</f>
        <v>289</v>
      </c>
      <c r="B289" s="2" t="str">
        <f>IF($C289="","",$C289)</f>
        <v>Павлова Г.Ю.</v>
      </c>
      <c r="C289" s="3" t="str">
        <f>IF(ISERROR(VLOOKUP((ROW()-1)/9+1,'[1]Преподавательский состав'!$A$2:$B$180,2,FALSE)),"",VLOOKUP((ROW()-1)/9+1,'[1]Преподавательский состав'!$A$2:$B$180,2,FALSE))</f>
        <v>Павлова Г.Ю.</v>
      </c>
      <c r="D289" s="3" t="str">
        <f>IF($C289="","",T(" 8.00"))</f>
        <v xml:space="preserve"> 8.00</v>
      </c>
      <c r="E289" s="3" t="str">
        <f>IF($C289="","",T(" 9.40"))</f>
        <v xml:space="preserve"> 9.40</v>
      </c>
      <c r="F289" s="3" t="str">
        <f>IF($C289="","",T("11.50"))</f>
        <v>11.50</v>
      </c>
      <c r="G289" s="4" t="str">
        <f>IF($C289="","",T(""))</f>
        <v/>
      </c>
      <c r="H289" s="4" t="str">
        <f>IF($C289="","",T("13.30"))</f>
        <v>13.30</v>
      </c>
      <c r="I289" s="4" t="str">
        <f>IF($C289="","",T("15.10"))</f>
        <v>15.10</v>
      </c>
      <c r="J289" s="3" t="str">
        <f>IF($C289="","",T("17.00"))</f>
        <v>17.00</v>
      </c>
      <c r="K289" s="3" t="str">
        <f>IF($C289="","",T("18.40"))</f>
        <v>18.40</v>
      </c>
      <c r="L289" s="3"/>
      <c r="M289" s="3"/>
      <c r="N289" s="25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11" t="str">
        <f t="shared" si="242"/>
        <v/>
      </c>
      <c r="AP289" s="10" t="str">
        <f t="shared" si="268"/>
        <v/>
      </c>
      <c r="AQ289" s="10" t="str">
        <f t="shared" si="268"/>
        <v/>
      </c>
      <c r="AR289" s="10" t="str">
        <f t="shared" si="268"/>
        <v/>
      </c>
      <c r="AS289" s="10" t="str">
        <f t="shared" si="268"/>
        <v/>
      </c>
      <c r="AT289" s="10" t="str">
        <f t="shared" si="268"/>
        <v/>
      </c>
      <c r="AU289" s="10" t="str">
        <f t="shared" si="265"/>
        <v/>
      </c>
      <c r="AV289" s="10" t="str">
        <f t="shared" si="265"/>
        <v/>
      </c>
      <c r="AW289" s="10" t="str">
        <f t="shared" si="265"/>
        <v/>
      </c>
      <c r="AX289" s="10" t="str">
        <f t="shared" si="265"/>
        <v/>
      </c>
      <c r="AY289" s="10" t="str">
        <f t="shared" si="265"/>
        <v/>
      </c>
      <c r="BA289" s="12" t="str">
        <f t="shared" si="269"/>
        <v/>
      </c>
      <c r="BB289" s="12" t="str">
        <f t="shared" si="269"/>
        <v/>
      </c>
      <c r="BC289" s="12" t="str">
        <f t="shared" si="269"/>
        <v/>
      </c>
      <c r="BD289" s="12" t="str">
        <f t="shared" si="269"/>
        <v/>
      </c>
      <c r="BE289" s="12" t="str">
        <f t="shared" si="269"/>
        <v/>
      </c>
      <c r="BF289" s="12" t="str">
        <f t="shared" si="266"/>
        <v/>
      </c>
      <c r="BG289" s="12" t="str">
        <f t="shared" si="266"/>
        <v/>
      </c>
      <c r="BH289" s="12" t="str">
        <f t="shared" si="266"/>
        <v/>
      </c>
      <c r="BI289" s="12" t="str">
        <f t="shared" si="266"/>
        <v/>
      </c>
      <c r="BJ289" s="12" t="str">
        <f t="shared" si="266"/>
        <v/>
      </c>
    </row>
    <row r="290" spans="1:62" ht="23.25" customHeight="1">
      <c r="A290" s="1">
        <f ca="1">IF(COUNTIF($D290:$M290," ")=10,"",IF(VLOOKUP(MAX($A$1:A289),$A$1:C289,3,FALSE)=0,"",MAX($A$1:A289)+1))</f>
        <v>290</v>
      </c>
      <c r="B290" s="13" t="str">
        <f>$B289</f>
        <v>Павлова Г.Ю.</v>
      </c>
      <c r="C290" s="2" t="str">
        <f ca="1">IF($B290="","",$S$2)</f>
        <v>Пн 15.06.20</v>
      </c>
      <c r="D290" s="14" t="str">
        <f t="shared" ref="D290:K290" ca="1" si="270">IF($B290&gt;"",IF(ISERROR(SEARCH($B290,T$2))," ",MID(T$2,FIND("%курс ",T$2,FIND($B290,T$2))+6,7)&amp;"
("&amp;MID(T$2,FIND("ауд.",T$2,FIND($B290,T$2))+4,FIND("№",T$2,FIND("ауд.",T$2,FIND($B290,T$2)))-(FIND("ауд.",T$2,FIND($B290,T$2))+4))&amp;")"),"")</f>
        <v>С -9 -1
(П-)</v>
      </c>
      <c r="E290" s="14" t="str">
        <f t="shared" ca="1" si="270"/>
        <v>П -9 -1
(П-)</v>
      </c>
      <c r="F290" s="14" t="str">
        <f t="shared" ca="1" si="270"/>
        <v>С -11-1
(П-)</v>
      </c>
      <c r="G290" s="14" t="str">
        <f t="shared" ca="1" si="270"/>
        <v xml:space="preserve"> </v>
      </c>
      <c r="H290" s="14" t="str">
        <f t="shared" ca="1" si="270"/>
        <v xml:space="preserve"> </v>
      </c>
      <c r="I290" s="14" t="str">
        <f t="shared" ca="1" si="270"/>
        <v>С -9 -2
(П-)</v>
      </c>
      <c r="J290" s="14" t="str">
        <f t="shared" ca="1" si="270"/>
        <v>П -9 -2
(П-)</v>
      </c>
      <c r="K290" s="14" t="str">
        <f t="shared" ca="1" si="270"/>
        <v xml:space="preserve"> </v>
      </c>
      <c r="L290" s="14"/>
      <c r="M290" s="14"/>
      <c r="N290" s="17"/>
      <c r="AE290" s="20" t="str">
        <f t="shared" ca="1" si="241"/>
        <v>Пн 15.06.20  8.00 П-)</v>
      </c>
      <c r="AF290" s="20" t="str">
        <f t="shared" ca="1" si="241"/>
        <v>Пн 15.06.20  9.40 П-)</v>
      </c>
      <c r="AG290" s="20" t="str">
        <f t="shared" ca="1" si="241"/>
        <v>Пн 15.06.20 11.50 П-)</v>
      </c>
      <c r="AH290" s="20" t="str">
        <f t="shared" ca="1" si="241"/>
        <v/>
      </c>
      <c r="AI290" s="20" t="str">
        <f t="shared" ca="1" si="241"/>
        <v/>
      </c>
      <c r="AJ290" s="20" t="str">
        <f t="shared" ca="1" si="241"/>
        <v>Пн 15.06.20 15.10 П-)</v>
      </c>
      <c r="AK290" s="20" t="str">
        <f t="shared" ca="1" si="241"/>
        <v>Пн 15.06.20 17.00 П-)</v>
      </c>
      <c r="AL290" s="20" t="str">
        <f t="shared" ca="1" si="241"/>
        <v/>
      </c>
      <c r="AM290" s="20" t="str">
        <f t="shared" si="241"/>
        <v/>
      </c>
      <c r="AN290" s="20" t="str">
        <f t="shared" si="241"/>
        <v/>
      </c>
      <c r="AO290" s="11" t="str">
        <f t="shared" ca="1" si="242"/>
        <v>Павлова</v>
      </c>
      <c r="AP290" s="10" t="str">
        <f t="shared" ca="1" si="268"/>
        <v>Пн 15.06.20  8.00 П-) Павлова</v>
      </c>
      <c r="AQ290" s="10" t="str">
        <f t="shared" ca="1" si="268"/>
        <v>Пн 15.06.20  9.40 П-) Павлова</v>
      </c>
      <c r="AR290" s="10" t="str">
        <f t="shared" ca="1" si="268"/>
        <v>Пн 15.06.20 11.50 П-) Павлова</v>
      </c>
      <c r="AS290" s="10" t="str">
        <f t="shared" ca="1" si="268"/>
        <v/>
      </c>
      <c r="AT290" s="10" t="str">
        <f t="shared" ca="1" si="268"/>
        <v/>
      </c>
      <c r="AU290" s="10" t="str">
        <f t="shared" ca="1" si="265"/>
        <v>Пн 15.06.20 15.10 П-) Павлова</v>
      </c>
      <c r="AV290" s="10" t="str">
        <f t="shared" ca="1" si="265"/>
        <v>Пн 15.06.20 17.00 П-) Павлова</v>
      </c>
      <c r="AW290" s="10" t="str">
        <f t="shared" ca="1" si="265"/>
        <v/>
      </c>
      <c r="AX290" s="10" t="str">
        <f t="shared" si="265"/>
        <v/>
      </c>
      <c r="AY290" s="10" t="str">
        <f t="shared" si="265"/>
        <v/>
      </c>
      <c r="BA290" s="12">
        <f t="shared" ca="1" si="269"/>
        <v>290</v>
      </c>
      <c r="BB290" s="12">
        <f t="shared" ca="1" si="269"/>
        <v>290</v>
      </c>
      <c r="BC290" s="12">
        <f t="shared" ca="1" si="269"/>
        <v>290</v>
      </c>
      <c r="BD290" s="12" t="str">
        <f t="shared" ca="1" si="269"/>
        <v/>
      </c>
      <c r="BE290" s="12" t="str">
        <f t="shared" ca="1" si="269"/>
        <v/>
      </c>
      <c r="BF290" s="12">
        <f t="shared" ca="1" si="266"/>
        <v>290</v>
      </c>
      <c r="BG290" s="12">
        <f t="shared" ca="1" si="266"/>
        <v>290</v>
      </c>
      <c r="BH290" s="12" t="str">
        <f t="shared" ca="1" si="266"/>
        <v/>
      </c>
      <c r="BI290" s="12" t="str">
        <f t="shared" si="266"/>
        <v/>
      </c>
      <c r="BJ290" s="12" t="str">
        <f t="shared" si="266"/>
        <v/>
      </c>
    </row>
    <row r="291" spans="1:62" ht="23.25" customHeight="1">
      <c r="A291" s="1">
        <f ca="1">IF(COUNTIF($D291:$M291," ")=10,"",IF(VLOOKUP(MAX($A$1:A290),$A$1:C290,3,FALSE)=0,"",MAX($A$1:A290)+1))</f>
        <v>291</v>
      </c>
      <c r="B291" s="13" t="str">
        <f>$B289</f>
        <v>Павлова Г.Ю.</v>
      </c>
      <c r="C291" s="2" t="str">
        <f ca="1">IF($B291="","",$S$3)</f>
        <v>Вт 16.06.20</v>
      </c>
      <c r="D291" s="14" t="str">
        <f t="shared" ref="D291:K291" ca="1" si="271">IF($B291&gt;"",IF(ISERROR(SEARCH($B291,T$3))," ",MID(T$3,FIND("%курс ",T$3,FIND($B291,T$3))+6,7)&amp;"
("&amp;MID(T$3,FIND("ауд.",T$3,FIND($B291,T$3))+4,FIND("№",T$3,FIND("ауд.",T$3,FIND($B291,T$3)))-(FIND("ауд.",T$3,FIND($B291,T$3))+4))&amp;")"),"")</f>
        <v>П -11-1
(П-)</v>
      </c>
      <c r="E291" s="14" t="str">
        <f t="shared" ca="1" si="271"/>
        <v>П -11-1
(П-)</v>
      </c>
      <c r="F291" s="14" t="str">
        <f t="shared" ca="1" si="271"/>
        <v>П -11-1
(П-)</v>
      </c>
      <c r="G291" s="14" t="str">
        <f t="shared" ca="1" si="271"/>
        <v xml:space="preserve"> </v>
      </c>
      <c r="H291" s="14" t="str">
        <f t="shared" ca="1" si="271"/>
        <v>С -9 -1
(П-)</v>
      </c>
      <c r="I291" s="14" t="str">
        <f t="shared" ca="1" si="271"/>
        <v xml:space="preserve"> </v>
      </c>
      <c r="J291" s="14" t="str">
        <f t="shared" ca="1" si="271"/>
        <v xml:space="preserve"> </v>
      </c>
      <c r="K291" s="14" t="str">
        <f t="shared" ca="1" si="271"/>
        <v xml:space="preserve"> </v>
      </c>
      <c r="L291" s="14"/>
      <c r="M291" s="14"/>
      <c r="N291" s="25"/>
      <c r="AE291" s="20" t="str">
        <f t="shared" ca="1" si="241"/>
        <v>Вт 16.06.20  8.00 П-)</v>
      </c>
      <c r="AF291" s="20" t="str">
        <f t="shared" ca="1" si="241"/>
        <v>Вт 16.06.20  9.40 П-)</v>
      </c>
      <c r="AG291" s="20" t="str">
        <f t="shared" ca="1" si="241"/>
        <v>Вт 16.06.20 11.50 П-)</v>
      </c>
      <c r="AH291" s="20" t="str">
        <f t="shared" ca="1" si="241"/>
        <v/>
      </c>
      <c r="AI291" s="20" t="str">
        <f t="shared" ca="1" si="241"/>
        <v>Вт 16.06.20 13.30 П-)</v>
      </c>
      <c r="AJ291" s="20" t="str">
        <f t="shared" ca="1" si="241"/>
        <v/>
      </c>
      <c r="AK291" s="20" t="str">
        <f t="shared" ca="1" si="241"/>
        <v/>
      </c>
      <c r="AL291" s="20" t="str">
        <f t="shared" ca="1" si="241"/>
        <v/>
      </c>
      <c r="AM291" s="20" t="str">
        <f t="shared" si="241"/>
        <v/>
      </c>
      <c r="AN291" s="20" t="str">
        <f t="shared" si="241"/>
        <v/>
      </c>
      <c r="AO291" s="11" t="str">
        <f t="shared" ca="1" si="242"/>
        <v>Павлова</v>
      </c>
      <c r="AP291" s="10" t="str">
        <f t="shared" ca="1" si="268"/>
        <v>Вт 16.06.20  8.00 П-) Павлова</v>
      </c>
      <c r="AQ291" s="10" t="str">
        <f t="shared" ca="1" si="268"/>
        <v>Вт 16.06.20  9.40 П-) Павлова</v>
      </c>
      <c r="AR291" s="10" t="str">
        <f t="shared" ca="1" si="268"/>
        <v>Вт 16.06.20 11.50 П-) Павлова</v>
      </c>
      <c r="AS291" s="10" t="str">
        <f t="shared" ca="1" si="268"/>
        <v/>
      </c>
      <c r="AT291" s="10" t="str">
        <f t="shared" ca="1" si="268"/>
        <v>Вт 16.06.20 13.30 П-) Павлова</v>
      </c>
      <c r="AU291" s="10" t="str">
        <f t="shared" ca="1" si="265"/>
        <v/>
      </c>
      <c r="AV291" s="10" t="str">
        <f t="shared" ca="1" si="265"/>
        <v/>
      </c>
      <c r="AW291" s="10" t="str">
        <f t="shared" ca="1" si="265"/>
        <v/>
      </c>
      <c r="AX291" s="10" t="str">
        <f t="shared" si="265"/>
        <v/>
      </c>
      <c r="AY291" s="10" t="str">
        <f t="shared" si="265"/>
        <v/>
      </c>
      <c r="BA291" s="12">
        <f t="shared" ca="1" si="269"/>
        <v>291</v>
      </c>
      <c r="BB291" s="12">
        <f t="shared" ca="1" si="269"/>
        <v>291</v>
      </c>
      <c r="BC291" s="12">
        <f t="shared" ca="1" si="269"/>
        <v>291</v>
      </c>
      <c r="BD291" s="12" t="str">
        <f t="shared" ca="1" si="269"/>
        <v/>
      </c>
      <c r="BE291" s="12">
        <f t="shared" ca="1" si="269"/>
        <v>291</v>
      </c>
      <c r="BF291" s="12" t="str">
        <f t="shared" ca="1" si="266"/>
        <v/>
      </c>
      <c r="BG291" s="12" t="str">
        <f t="shared" ca="1" si="266"/>
        <v/>
      </c>
      <c r="BH291" s="12" t="str">
        <f t="shared" ca="1" si="266"/>
        <v/>
      </c>
      <c r="BI291" s="12" t="str">
        <f t="shared" si="266"/>
        <v/>
      </c>
      <c r="BJ291" s="12" t="str">
        <f t="shared" si="266"/>
        <v/>
      </c>
    </row>
    <row r="292" spans="1:62" ht="23.25" customHeight="1">
      <c r="A292" s="1">
        <f ca="1">IF(COUNTIF($D292:$M292," ")=10,"",IF(VLOOKUP(MAX($A$1:A291),$A$1:C291,3,FALSE)=0,"",MAX($A$1:A291)+1))</f>
        <v>292</v>
      </c>
      <c r="B292" s="13" t="str">
        <f>$B289</f>
        <v>Павлова Г.Ю.</v>
      </c>
      <c r="C292" s="2" t="str">
        <f ca="1">IF($B292="","",$S$4)</f>
        <v>Ср 17.06.20</v>
      </c>
      <c r="D292" s="14" t="str">
        <f t="shared" ref="D292:K292" ca="1" si="272">IF($B292&gt;"",IF(ISERROR(SEARCH($B292,T$4))," ",MID(T$4,FIND("%курс ",T$4,FIND($B292,T$4))+6,7)&amp;"
("&amp;MID(T$4,FIND("ауд.",T$4,FIND($B292,T$4))+4,FIND("№",T$4,FIND("ауд.",T$4,FIND($B292,T$4)))-(FIND("ауд.",T$4,FIND($B292,T$4))+4))&amp;")"),"")</f>
        <v>С -9 -1
(П-)</v>
      </c>
      <c r="E292" s="14" t="str">
        <f t="shared" ca="1" si="272"/>
        <v>П -9 -1
(П-)</v>
      </c>
      <c r="F292" s="14" t="str">
        <f t="shared" ca="1" si="272"/>
        <v>С -9 -1
(П-)</v>
      </c>
      <c r="G292" s="14" t="str">
        <f t="shared" ca="1" si="272"/>
        <v xml:space="preserve"> </v>
      </c>
      <c r="H292" s="14" t="str">
        <f t="shared" ca="1" si="272"/>
        <v>СА -9-2
(П-)</v>
      </c>
      <c r="I292" s="14" t="str">
        <f t="shared" ca="1" si="272"/>
        <v xml:space="preserve"> </v>
      </c>
      <c r="J292" s="14" t="str">
        <f t="shared" ca="1" si="272"/>
        <v xml:space="preserve"> </v>
      </c>
      <c r="K292" s="14" t="str">
        <f t="shared" ca="1" si="272"/>
        <v xml:space="preserve"> </v>
      </c>
      <c r="L292" s="14"/>
      <c r="M292" s="14"/>
      <c r="N292" s="25"/>
      <c r="AE292" s="20" t="str">
        <f t="shared" ca="1" si="241"/>
        <v>Ср 17.06.20  8.00 П-)</v>
      </c>
      <c r="AF292" s="20" t="str">
        <f t="shared" ca="1" si="241"/>
        <v>Ср 17.06.20  9.40 П-)</v>
      </c>
      <c r="AG292" s="20" t="str">
        <f t="shared" ca="1" si="241"/>
        <v>Ср 17.06.20 11.50 П-)</v>
      </c>
      <c r="AH292" s="20" t="str">
        <f t="shared" ca="1" si="241"/>
        <v/>
      </c>
      <c r="AI292" s="20" t="str">
        <f t="shared" ref="AI292:AN355" ca="1" si="273">IF(H292=" ","",IF(H292="","",CONCATENATE($C292," ",H$1," ",MID(H292,10,5))))</f>
        <v>Ср 17.06.20 13.30 П-)</v>
      </c>
      <c r="AJ292" s="20" t="str">
        <f t="shared" ca="1" si="273"/>
        <v/>
      </c>
      <c r="AK292" s="20" t="str">
        <f t="shared" ca="1" si="273"/>
        <v/>
      </c>
      <c r="AL292" s="20" t="str">
        <f t="shared" ca="1" si="273"/>
        <v/>
      </c>
      <c r="AM292" s="20" t="str">
        <f t="shared" si="273"/>
        <v/>
      </c>
      <c r="AN292" s="20" t="str">
        <f t="shared" si="273"/>
        <v/>
      </c>
      <c r="AO292" s="11" t="str">
        <f t="shared" ca="1" si="242"/>
        <v>Павлова</v>
      </c>
      <c r="AP292" s="10" t="str">
        <f t="shared" ca="1" si="268"/>
        <v>Ср 17.06.20  8.00 П-) Павлова</v>
      </c>
      <c r="AQ292" s="10" t="str">
        <f t="shared" ca="1" si="268"/>
        <v>Ср 17.06.20  9.40 П-) Павлова</v>
      </c>
      <c r="AR292" s="10" t="str">
        <f t="shared" ca="1" si="268"/>
        <v>Ср 17.06.20 11.50 П-) Павлова</v>
      </c>
      <c r="AS292" s="10" t="str">
        <f t="shared" ca="1" si="268"/>
        <v/>
      </c>
      <c r="AT292" s="10" t="str">
        <f t="shared" ca="1" si="268"/>
        <v>Ср 17.06.20 13.30 П-) Павлова</v>
      </c>
      <c r="AU292" s="10" t="str">
        <f t="shared" ca="1" si="265"/>
        <v/>
      </c>
      <c r="AV292" s="10" t="str">
        <f t="shared" ca="1" si="265"/>
        <v/>
      </c>
      <c r="AW292" s="10" t="str">
        <f t="shared" ca="1" si="265"/>
        <v/>
      </c>
      <c r="AX292" s="10" t="str">
        <f t="shared" si="265"/>
        <v/>
      </c>
      <c r="AY292" s="10" t="str">
        <f t="shared" si="265"/>
        <v/>
      </c>
      <c r="BA292" s="12">
        <f t="shared" ca="1" si="269"/>
        <v>292</v>
      </c>
      <c r="BB292" s="12">
        <f t="shared" ca="1" si="269"/>
        <v>292</v>
      </c>
      <c r="BC292" s="12">
        <f t="shared" ca="1" si="269"/>
        <v>292</v>
      </c>
      <c r="BD292" s="12" t="str">
        <f t="shared" ca="1" si="269"/>
        <v/>
      </c>
      <c r="BE292" s="12">
        <f t="shared" ca="1" si="269"/>
        <v>292</v>
      </c>
      <c r="BF292" s="12" t="str">
        <f t="shared" ca="1" si="266"/>
        <v/>
      </c>
      <c r="BG292" s="12" t="str">
        <f t="shared" ca="1" si="266"/>
        <v/>
      </c>
      <c r="BH292" s="12" t="str">
        <f t="shared" ca="1" si="266"/>
        <v/>
      </c>
      <c r="BI292" s="12" t="str">
        <f t="shared" si="266"/>
        <v/>
      </c>
      <c r="BJ292" s="12" t="str">
        <f t="shared" si="266"/>
        <v/>
      </c>
    </row>
    <row r="293" spans="1:62" ht="23.25" customHeight="1">
      <c r="A293" s="1">
        <f ca="1">IF(COUNTIF($D293:$M293," ")=10,"",IF(VLOOKUP(MAX($A$1:A292),$A$1:C292,3,FALSE)=0,"",MAX($A$1:A292)+1))</f>
        <v>293</v>
      </c>
      <c r="B293" s="13" t="str">
        <f>$B289</f>
        <v>Павлова Г.Ю.</v>
      </c>
      <c r="C293" s="2" t="str">
        <f ca="1">IF($B293="","",$S$5)</f>
        <v>Чт 18.06.20</v>
      </c>
      <c r="D293" s="23" t="str">
        <f t="shared" ref="D293:K293" ca="1" si="274">IF($B293&gt;"",IF(ISERROR(SEARCH($B293,T$5))," ",MID(T$5,FIND("%курс ",T$5,FIND($B293,T$5))+6,7)&amp;"
("&amp;MID(T$5,FIND("ауд.",T$5,FIND($B293,T$5))+4,FIND("№",T$5,FIND("ауд.",T$5,FIND($B293,T$5)))-(FIND("ауд.",T$5,FIND($B293,T$5))+4))&amp;")"),"")</f>
        <v>С -9 -1
(П-)</v>
      </c>
      <c r="E293" s="23" t="str">
        <f t="shared" ca="1" si="274"/>
        <v>С -9 -1
(П-)</v>
      </c>
      <c r="F293" s="23" t="str">
        <f t="shared" ca="1" si="274"/>
        <v>С -9 -1
(П-)</v>
      </c>
      <c r="G293" s="23" t="str">
        <f t="shared" ca="1" si="274"/>
        <v xml:space="preserve"> </v>
      </c>
      <c r="H293" s="23" t="str">
        <f t="shared" ca="1" si="274"/>
        <v>П -9 -1
(П-401)</v>
      </c>
      <c r="I293" s="23" t="str">
        <f t="shared" ca="1" si="274"/>
        <v>П -9 -2
(П-)</v>
      </c>
      <c r="J293" s="23" t="str">
        <f t="shared" ca="1" si="274"/>
        <v>П -9 -2
(П-)</v>
      </c>
      <c r="K293" s="23" t="str">
        <f t="shared" ca="1" si="274"/>
        <v xml:space="preserve"> </v>
      </c>
      <c r="L293" s="23"/>
      <c r="M293" s="23"/>
      <c r="N293" s="25"/>
      <c r="AE293" s="20" t="str">
        <f t="shared" ref="AE293:AL356" ca="1" si="275">IF(D293=" ","",IF(D293="","",CONCATENATE($C293," ",D$1," ",MID(D293,10,5))))</f>
        <v>Чт 18.06.20  8.00 П-)</v>
      </c>
      <c r="AF293" s="20" t="str">
        <f t="shared" ca="1" si="275"/>
        <v>Чт 18.06.20  9.40 П-)</v>
      </c>
      <c r="AG293" s="20" t="str">
        <f t="shared" ca="1" si="275"/>
        <v>Чт 18.06.20 11.50 П-)</v>
      </c>
      <c r="AH293" s="20" t="str">
        <f t="shared" ca="1" si="275"/>
        <v/>
      </c>
      <c r="AI293" s="20" t="str">
        <f t="shared" ca="1" si="273"/>
        <v>Чт 18.06.20 13.30 П-401</v>
      </c>
      <c r="AJ293" s="20" t="str">
        <f t="shared" ca="1" si="273"/>
        <v>Чт 18.06.20 15.10 П-)</v>
      </c>
      <c r="AK293" s="20" t="str">
        <f t="shared" ca="1" si="273"/>
        <v>Чт 18.06.20 17.00 П-)</v>
      </c>
      <c r="AL293" s="20" t="str">
        <f t="shared" ca="1" si="273"/>
        <v/>
      </c>
      <c r="AM293" s="20" t="str">
        <f t="shared" si="273"/>
        <v/>
      </c>
      <c r="AN293" s="20" t="str">
        <f t="shared" si="273"/>
        <v/>
      </c>
      <c r="AO293" s="11" t="str">
        <f t="shared" ca="1" si="242"/>
        <v>Павлова</v>
      </c>
      <c r="AP293" s="10" t="str">
        <f t="shared" ca="1" si="268"/>
        <v>Чт 18.06.20  8.00 П-) Павлова</v>
      </c>
      <c r="AQ293" s="10" t="str">
        <f t="shared" ca="1" si="268"/>
        <v>Чт 18.06.20  9.40 П-) Павлова</v>
      </c>
      <c r="AR293" s="10" t="str">
        <f t="shared" ca="1" si="268"/>
        <v>Чт 18.06.20 11.50 П-) Павлова</v>
      </c>
      <c r="AS293" s="10" t="str">
        <f t="shared" ca="1" si="268"/>
        <v/>
      </c>
      <c r="AT293" s="10" t="str">
        <f t="shared" ca="1" si="268"/>
        <v>Чт 18.06.20 13.30 П-401 Павлова</v>
      </c>
      <c r="AU293" s="10" t="str">
        <f t="shared" ca="1" si="265"/>
        <v>Чт 18.06.20 15.10 П-) Павлова</v>
      </c>
      <c r="AV293" s="10" t="str">
        <f t="shared" ca="1" si="265"/>
        <v>Чт 18.06.20 17.00 П-) Павлова</v>
      </c>
      <c r="AW293" s="10" t="str">
        <f t="shared" ca="1" si="265"/>
        <v/>
      </c>
      <c r="AX293" s="10" t="str">
        <f t="shared" si="265"/>
        <v/>
      </c>
      <c r="AY293" s="10" t="str">
        <f t="shared" si="265"/>
        <v/>
      </c>
      <c r="BA293" s="12">
        <f t="shared" ca="1" si="269"/>
        <v>293</v>
      </c>
      <c r="BB293" s="12">
        <f t="shared" ca="1" si="269"/>
        <v>293</v>
      </c>
      <c r="BC293" s="12">
        <f t="shared" ca="1" si="269"/>
        <v>293</v>
      </c>
      <c r="BD293" s="12" t="str">
        <f t="shared" ca="1" si="269"/>
        <v/>
      </c>
      <c r="BE293" s="12">
        <f t="shared" ca="1" si="269"/>
        <v>293</v>
      </c>
      <c r="BF293" s="12">
        <f t="shared" ca="1" si="266"/>
        <v>293</v>
      </c>
      <c r="BG293" s="12">
        <f t="shared" ca="1" si="266"/>
        <v>293</v>
      </c>
      <c r="BH293" s="12" t="str">
        <f t="shared" ca="1" si="266"/>
        <v/>
      </c>
      <c r="BI293" s="12" t="str">
        <f t="shared" si="266"/>
        <v/>
      </c>
      <c r="BJ293" s="12" t="str">
        <f t="shared" si="266"/>
        <v/>
      </c>
    </row>
    <row r="294" spans="1:62" ht="23.25" customHeight="1">
      <c r="A294" s="1">
        <f ca="1">IF(COUNTIF($D294:$M294," ")=10,"",IF(VLOOKUP(MAX($A$1:A293),$A$1:C293,3,FALSE)=0,"",MAX($A$1:A293)+1))</f>
        <v>294</v>
      </c>
      <c r="B294" s="13" t="str">
        <f>$B289</f>
        <v>Павлова Г.Ю.</v>
      </c>
      <c r="C294" s="2" t="str">
        <f ca="1">IF($B294="","",$S$6)</f>
        <v>Пт 19.06.20</v>
      </c>
      <c r="D294" s="23" t="str">
        <f t="shared" ref="D294:K294" ca="1" si="276">IF($B294&gt;"",IF(ISERROR(SEARCH($B294,T$6))," ",MID(T$6,FIND("%курс ",T$6,FIND($B294,T$6))+6,7)&amp;"
("&amp;MID(T$6,FIND("ауд.",T$6,FIND($B294,T$6))+4,FIND("№",T$6,FIND("ауд.",T$6,FIND($B294,T$6)))-(FIND("ауд.",T$6,FIND($B294,T$6))+4))&amp;")"),"")</f>
        <v>П -9 -1
(П-)</v>
      </c>
      <c r="E294" s="23" t="str">
        <f t="shared" ca="1" si="276"/>
        <v>П -9 -1
(П-)</v>
      </c>
      <c r="F294" s="23" t="str">
        <f t="shared" ca="1" si="276"/>
        <v>С -9 -1
(П-)</v>
      </c>
      <c r="G294" s="23" t="str">
        <f t="shared" ca="1" si="276"/>
        <v xml:space="preserve"> </v>
      </c>
      <c r="H294" s="23" t="str">
        <f t="shared" ca="1" si="276"/>
        <v xml:space="preserve"> </v>
      </c>
      <c r="I294" s="23" t="str">
        <f t="shared" ca="1" si="276"/>
        <v>СА -9-2
(П-)</v>
      </c>
      <c r="J294" s="23" t="str">
        <f t="shared" ca="1" si="276"/>
        <v xml:space="preserve"> </v>
      </c>
      <c r="K294" s="23" t="str">
        <f t="shared" ca="1" si="276"/>
        <v xml:space="preserve"> </v>
      </c>
      <c r="L294" s="23"/>
      <c r="M294" s="23"/>
      <c r="N294" s="25"/>
      <c r="AE294" s="20" t="str">
        <f t="shared" ca="1" si="275"/>
        <v>Пт 19.06.20  8.00 П-)</v>
      </c>
      <c r="AF294" s="20" t="str">
        <f t="shared" ca="1" si="275"/>
        <v>Пт 19.06.20  9.40 П-)</v>
      </c>
      <c r="AG294" s="20" t="str">
        <f t="shared" ca="1" si="275"/>
        <v>Пт 19.06.20 11.50 П-)</v>
      </c>
      <c r="AH294" s="20" t="str">
        <f t="shared" ca="1" si="275"/>
        <v/>
      </c>
      <c r="AI294" s="20" t="str">
        <f t="shared" ca="1" si="273"/>
        <v/>
      </c>
      <c r="AJ294" s="20" t="str">
        <f t="shared" ca="1" si="273"/>
        <v>Пт 19.06.20 15.10 П-)</v>
      </c>
      <c r="AK294" s="20" t="str">
        <f t="shared" ca="1" si="273"/>
        <v/>
      </c>
      <c r="AL294" s="20" t="str">
        <f t="shared" ca="1" si="273"/>
        <v/>
      </c>
      <c r="AM294" s="20" t="str">
        <f t="shared" si="273"/>
        <v/>
      </c>
      <c r="AN294" s="20" t="str">
        <f t="shared" si="273"/>
        <v/>
      </c>
      <c r="AO294" s="11" t="str">
        <f t="shared" ca="1" si="242"/>
        <v>Павлова</v>
      </c>
      <c r="AP294" s="10" t="str">
        <f t="shared" ca="1" si="268"/>
        <v>Пт 19.06.20  8.00 П-) Павлова</v>
      </c>
      <c r="AQ294" s="10" t="str">
        <f t="shared" ca="1" si="268"/>
        <v>Пт 19.06.20  9.40 П-) Павлова</v>
      </c>
      <c r="AR294" s="10" t="str">
        <f t="shared" ca="1" si="268"/>
        <v>Пт 19.06.20 11.50 П-) Павлова</v>
      </c>
      <c r="AS294" s="10" t="str">
        <f t="shared" ca="1" si="268"/>
        <v/>
      </c>
      <c r="AT294" s="10" t="str">
        <f t="shared" ca="1" si="268"/>
        <v/>
      </c>
      <c r="AU294" s="10" t="str">
        <f t="shared" ca="1" si="265"/>
        <v>Пт 19.06.20 15.10 П-) Павлова</v>
      </c>
      <c r="AV294" s="10" t="str">
        <f t="shared" ca="1" si="265"/>
        <v/>
      </c>
      <c r="AW294" s="10" t="str">
        <f t="shared" ca="1" si="265"/>
        <v/>
      </c>
      <c r="AX294" s="10" t="str">
        <f t="shared" si="265"/>
        <v/>
      </c>
      <c r="AY294" s="10" t="str">
        <f t="shared" si="265"/>
        <v/>
      </c>
      <c r="BA294" s="12">
        <f t="shared" ca="1" si="269"/>
        <v>294</v>
      </c>
      <c r="BB294" s="12">
        <f t="shared" ca="1" si="269"/>
        <v>294</v>
      </c>
      <c r="BC294" s="12">
        <f t="shared" ca="1" si="269"/>
        <v>294</v>
      </c>
      <c r="BD294" s="12" t="str">
        <f t="shared" ca="1" si="269"/>
        <v/>
      </c>
      <c r="BE294" s="12" t="str">
        <f t="shared" ca="1" si="269"/>
        <v/>
      </c>
      <c r="BF294" s="12">
        <f t="shared" ca="1" si="266"/>
        <v>294</v>
      </c>
      <c r="BG294" s="12" t="str">
        <f t="shared" ca="1" si="266"/>
        <v/>
      </c>
      <c r="BH294" s="12" t="str">
        <f t="shared" ca="1" si="266"/>
        <v/>
      </c>
      <c r="BI294" s="12" t="str">
        <f t="shared" si="266"/>
        <v/>
      </c>
      <c r="BJ294" s="12" t="str">
        <f t="shared" si="266"/>
        <v/>
      </c>
    </row>
    <row r="295" spans="1:62" ht="23.25" customHeight="1">
      <c r="A295" s="1">
        <f ca="1">IF(COUNTIF($D295:$M295," ")=10,"",IF(VLOOKUP(MAX($A$1:A294),$A$1:C294,3,FALSE)=0,"",MAX($A$1:A294)+1))</f>
        <v>295</v>
      </c>
      <c r="B295" s="13" t="str">
        <f>$B289</f>
        <v>Павлова Г.Ю.</v>
      </c>
      <c r="C295" s="2" t="str">
        <f ca="1">IF($B295="","",$S$7)</f>
        <v>Сб 20.06.20</v>
      </c>
      <c r="D295" s="23" t="str">
        <f t="shared" ref="D295:K295" ca="1" si="277">IF($B295&gt;"",IF(ISERROR(SEARCH($B295,T$7))," ",MID(T$7,FIND("%курс ",T$7,FIND($B295,T$7))+6,7)&amp;"
("&amp;MID(T$7,FIND("ауд.",T$7,FIND($B295,T$7))+4,FIND("№",T$7,FIND("ауд.",T$7,FIND($B295,T$7)))-(FIND("ауд.",T$7,FIND($B295,T$7))+4))&amp;")"),"")</f>
        <v xml:space="preserve"> </v>
      </c>
      <c r="E295" s="23" t="str">
        <f t="shared" ca="1" si="277"/>
        <v xml:space="preserve"> </v>
      </c>
      <c r="F295" s="23" t="str">
        <f t="shared" ca="1" si="277"/>
        <v xml:space="preserve"> </v>
      </c>
      <c r="G295" s="23" t="str">
        <f t="shared" ca="1" si="277"/>
        <v xml:space="preserve"> </v>
      </c>
      <c r="H295" s="23" t="str">
        <f t="shared" ca="1" si="277"/>
        <v xml:space="preserve"> </v>
      </c>
      <c r="I295" s="23" t="str">
        <f t="shared" ca="1" si="277"/>
        <v xml:space="preserve"> </v>
      </c>
      <c r="J295" s="23" t="str">
        <f t="shared" ca="1" si="277"/>
        <v xml:space="preserve"> </v>
      </c>
      <c r="K295" s="23" t="str">
        <f t="shared" ca="1" si="277"/>
        <v xml:space="preserve"> </v>
      </c>
      <c r="L295" s="23"/>
      <c r="M295" s="23"/>
      <c r="N295" s="25"/>
      <c r="AE295" s="20" t="str">
        <f t="shared" ca="1" si="275"/>
        <v/>
      </c>
      <c r="AF295" s="20" t="str">
        <f t="shared" ca="1" si="275"/>
        <v/>
      </c>
      <c r="AG295" s="20" t="str">
        <f t="shared" ca="1" si="275"/>
        <v/>
      </c>
      <c r="AH295" s="20" t="str">
        <f t="shared" ca="1" si="275"/>
        <v/>
      </c>
      <c r="AI295" s="20" t="str">
        <f t="shared" ca="1" si="273"/>
        <v/>
      </c>
      <c r="AJ295" s="20" t="str">
        <f t="shared" ca="1" si="273"/>
        <v/>
      </c>
      <c r="AK295" s="20" t="str">
        <f t="shared" ca="1" si="273"/>
        <v/>
      </c>
      <c r="AL295" s="20" t="str">
        <f t="shared" ca="1" si="273"/>
        <v/>
      </c>
      <c r="AM295" s="20" t="str">
        <f t="shared" si="273"/>
        <v/>
      </c>
      <c r="AN295" s="20" t="str">
        <f t="shared" si="273"/>
        <v/>
      </c>
      <c r="AO295" s="11" t="str">
        <f t="shared" ca="1" si="242"/>
        <v/>
      </c>
      <c r="AP295" s="10" t="str">
        <f t="shared" ca="1" si="268"/>
        <v/>
      </c>
      <c r="AQ295" s="10" t="str">
        <f t="shared" ca="1" si="268"/>
        <v/>
      </c>
      <c r="AR295" s="10" t="str">
        <f t="shared" ca="1" si="268"/>
        <v/>
      </c>
      <c r="AS295" s="10" t="str">
        <f t="shared" ca="1" si="268"/>
        <v/>
      </c>
      <c r="AT295" s="10" t="str">
        <f t="shared" ca="1" si="268"/>
        <v/>
      </c>
      <c r="AU295" s="10" t="str">
        <f t="shared" ca="1" si="265"/>
        <v/>
      </c>
      <c r="AV295" s="10" t="str">
        <f t="shared" ca="1" si="265"/>
        <v/>
      </c>
      <c r="AW295" s="10" t="str">
        <f t="shared" ca="1" si="265"/>
        <v/>
      </c>
      <c r="AX295" s="10" t="str">
        <f t="shared" si="265"/>
        <v/>
      </c>
      <c r="AY295" s="10" t="str">
        <f t="shared" si="265"/>
        <v/>
      </c>
      <c r="BA295" s="12" t="str">
        <f t="shared" ca="1" si="269"/>
        <v/>
      </c>
      <c r="BB295" s="12" t="str">
        <f t="shared" ca="1" si="269"/>
        <v/>
      </c>
      <c r="BC295" s="12" t="str">
        <f t="shared" ca="1" si="269"/>
        <v/>
      </c>
      <c r="BD295" s="12" t="str">
        <f t="shared" ca="1" si="269"/>
        <v/>
      </c>
      <c r="BE295" s="12" t="str">
        <f t="shared" ca="1" si="269"/>
        <v/>
      </c>
      <c r="BF295" s="12" t="str">
        <f t="shared" ca="1" si="266"/>
        <v/>
      </c>
      <c r="BG295" s="12" t="str">
        <f t="shared" ca="1" si="266"/>
        <v/>
      </c>
      <c r="BH295" s="12" t="str">
        <f t="shared" ca="1" si="266"/>
        <v/>
      </c>
      <c r="BI295" s="12" t="str">
        <f t="shared" si="266"/>
        <v/>
      </c>
      <c r="BJ295" s="12" t="str">
        <f t="shared" si="266"/>
        <v/>
      </c>
    </row>
    <row r="296" spans="1:62" ht="23.25" customHeight="1">
      <c r="A296" s="1">
        <f ca="1">IF(COUNTIF($D296:$M296," ")=10,"",IF(VLOOKUP(MAX($A$1:A295),$A$1:C295,3,FALSE)=0,"",MAX($A$1:A295)+1))</f>
        <v>296</v>
      </c>
      <c r="B296" s="13" t="str">
        <f>$B289</f>
        <v>Павлова Г.Ю.</v>
      </c>
      <c r="C296" s="2" t="str">
        <f ca="1">IF($B296="","",$S$8)</f>
        <v>Вс 21.06.20</v>
      </c>
      <c r="D296" s="23" t="str">
        <f t="shared" ref="D296:K296" ca="1" si="278">IF($B296&gt;"",IF(ISERROR(SEARCH($B296,T$8))," ",MID(T$8,FIND("%курс ",T$8,FIND($B296,T$8))+6,7)&amp;"
("&amp;MID(T$8,FIND("ауд.",T$8,FIND($B296,T$8))+4,FIND("№",T$8,FIND("ауд.",T$8,FIND($B296,T$8)))-(FIND("ауд.",T$8,FIND($B296,T$8))+4))&amp;")"),"")</f>
        <v xml:space="preserve"> </v>
      </c>
      <c r="E296" s="23" t="str">
        <f t="shared" ca="1" si="278"/>
        <v xml:space="preserve"> </v>
      </c>
      <c r="F296" s="23" t="str">
        <f t="shared" ca="1" si="278"/>
        <v xml:space="preserve"> </v>
      </c>
      <c r="G296" s="23" t="str">
        <f t="shared" ca="1" si="278"/>
        <v xml:space="preserve"> </v>
      </c>
      <c r="H296" s="23" t="str">
        <f t="shared" ca="1" si="278"/>
        <v xml:space="preserve"> </v>
      </c>
      <c r="I296" s="23" t="str">
        <f t="shared" ca="1" si="278"/>
        <v xml:space="preserve"> </v>
      </c>
      <c r="J296" s="23" t="str">
        <f t="shared" ca="1" si="278"/>
        <v xml:space="preserve"> </v>
      </c>
      <c r="K296" s="23" t="str">
        <f t="shared" ca="1" si="278"/>
        <v xml:space="preserve"> </v>
      </c>
      <c r="L296" s="23"/>
      <c r="M296" s="23"/>
      <c r="N296" s="25"/>
      <c r="AE296" s="20" t="str">
        <f t="shared" ca="1" si="275"/>
        <v/>
      </c>
      <c r="AF296" s="20" t="str">
        <f t="shared" ca="1" si="275"/>
        <v/>
      </c>
      <c r="AG296" s="20" t="str">
        <f t="shared" ca="1" si="275"/>
        <v/>
      </c>
      <c r="AH296" s="20" t="str">
        <f t="shared" ca="1" si="275"/>
        <v/>
      </c>
      <c r="AI296" s="20" t="str">
        <f t="shared" ca="1" si="273"/>
        <v/>
      </c>
      <c r="AJ296" s="20" t="str">
        <f t="shared" ca="1" si="273"/>
        <v/>
      </c>
      <c r="AK296" s="20" t="str">
        <f t="shared" ca="1" si="273"/>
        <v/>
      </c>
      <c r="AL296" s="20" t="str">
        <f t="shared" ca="1" si="273"/>
        <v/>
      </c>
      <c r="AM296" s="20" t="str">
        <f t="shared" si="273"/>
        <v/>
      </c>
      <c r="AN296" s="20" t="str">
        <f t="shared" si="273"/>
        <v/>
      </c>
      <c r="AO296" s="11" t="str">
        <f t="shared" ca="1" si="242"/>
        <v/>
      </c>
      <c r="AP296" s="10" t="str">
        <f t="shared" ca="1" si="268"/>
        <v/>
      </c>
      <c r="AQ296" s="10" t="str">
        <f t="shared" ca="1" si="268"/>
        <v/>
      </c>
      <c r="AR296" s="10" t="str">
        <f t="shared" ca="1" si="268"/>
        <v/>
      </c>
      <c r="AS296" s="10" t="str">
        <f t="shared" ca="1" si="268"/>
        <v/>
      </c>
      <c r="AT296" s="10" t="str">
        <f t="shared" ca="1" si="268"/>
        <v/>
      </c>
      <c r="AU296" s="10" t="str">
        <f t="shared" ca="1" si="265"/>
        <v/>
      </c>
      <c r="AV296" s="10" t="str">
        <f t="shared" ca="1" si="265"/>
        <v/>
      </c>
      <c r="AW296" s="10" t="str">
        <f t="shared" ca="1" si="265"/>
        <v/>
      </c>
      <c r="AX296" s="10" t="str">
        <f t="shared" si="265"/>
        <v/>
      </c>
      <c r="AY296" s="10" t="str">
        <f t="shared" si="265"/>
        <v/>
      </c>
      <c r="BA296" s="12" t="str">
        <f t="shared" ca="1" si="269"/>
        <v/>
      </c>
      <c r="BB296" s="12" t="str">
        <f t="shared" ca="1" si="269"/>
        <v/>
      </c>
      <c r="BC296" s="12" t="str">
        <f t="shared" ca="1" si="269"/>
        <v/>
      </c>
      <c r="BD296" s="12" t="str">
        <f t="shared" ca="1" si="269"/>
        <v/>
      </c>
      <c r="BE296" s="12" t="str">
        <f t="shared" ca="1" si="269"/>
        <v/>
      </c>
      <c r="BF296" s="12" t="str">
        <f t="shared" ca="1" si="266"/>
        <v/>
      </c>
      <c r="BG296" s="12" t="str">
        <f t="shared" ca="1" si="266"/>
        <v/>
      </c>
      <c r="BH296" s="12" t="str">
        <f t="shared" ca="1" si="266"/>
        <v/>
      </c>
      <c r="BI296" s="12" t="str">
        <f t="shared" si="266"/>
        <v/>
      </c>
      <c r="BJ296" s="12" t="str">
        <f t="shared" si="266"/>
        <v/>
      </c>
    </row>
    <row r="297" spans="1:62" ht="23.25" customHeight="1">
      <c r="A297" s="1">
        <f ca="1">IF(COUNTIF($D297:$M297," ")=10,"",IF(VLOOKUP(MAX($A$1:A296),$A$1:C296,3,FALSE)=0,"",MAX($A$1:A296)+1))</f>
        <v>297</v>
      </c>
      <c r="C297" s="2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5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11" t="str">
        <f t="shared" si="242"/>
        <v/>
      </c>
      <c r="AP297" s="10" t="str">
        <f t="shared" si="268"/>
        <v/>
      </c>
      <c r="AQ297" s="10" t="str">
        <f t="shared" si="268"/>
        <v/>
      </c>
      <c r="AR297" s="10" t="str">
        <f t="shared" si="268"/>
        <v/>
      </c>
      <c r="AS297" s="10" t="str">
        <f t="shared" si="268"/>
        <v/>
      </c>
      <c r="AT297" s="10" t="str">
        <f t="shared" si="268"/>
        <v/>
      </c>
      <c r="AU297" s="10" t="str">
        <f t="shared" si="265"/>
        <v/>
      </c>
      <c r="AV297" s="10" t="str">
        <f t="shared" si="265"/>
        <v/>
      </c>
      <c r="AW297" s="10" t="str">
        <f t="shared" si="265"/>
        <v/>
      </c>
      <c r="AX297" s="10" t="str">
        <f t="shared" si="265"/>
        <v/>
      </c>
      <c r="AY297" s="10" t="str">
        <f t="shared" si="265"/>
        <v/>
      </c>
      <c r="BA297" s="12" t="str">
        <f t="shared" si="269"/>
        <v/>
      </c>
      <c r="BB297" s="12" t="str">
        <f t="shared" si="269"/>
        <v/>
      </c>
      <c r="BC297" s="12" t="str">
        <f t="shared" si="269"/>
        <v/>
      </c>
      <c r="BD297" s="12" t="str">
        <f t="shared" si="269"/>
        <v/>
      </c>
      <c r="BE297" s="12" t="str">
        <f t="shared" si="269"/>
        <v/>
      </c>
      <c r="BF297" s="12" t="str">
        <f t="shared" si="266"/>
        <v/>
      </c>
      <c r="BG297" s="12" t="str">
        <f t="shared" si="266"/>
        <v/>
      </c>
      <c r="BH297" s="12" t="str">
        <f t="shared" si="266"/>
        <v/>
      </c>
      <c r="BI297" s="12" t="str">
        <f t="shared" si="266"/>
        <v/>
      </c>
      <c r="BJ297" s="12" t="str">
        <f t="shared" si="266"/>
        <v/>
      </c>
    </row>
    <row r="298" spans="1:62" ht="23.25" customHeight="1">
      <c r="A298" s="1">
        <f ca="1">IF(COUNTIF($D299:$M305," ")=70,"",MAX($A$1:A297)+1)</f>
        <v>298</v>
      </c>
      <c r="B298" s="2" t="str">
        <f>IF($C298="","",$C298)</f>
        <v>Пластун В.Ю.</v>
      </c>
      <c r="C298" s="3" t="str">
        <f>IF(ISERROR(VLOOKUP((ROW()-1)/9+1,'[1]Преподавательский состав'!$A$2:$B$180,2,FALSE)),"",VLOOKUP((ROW()-1)/9+1,'[1]Преподавательский состав'!$A$2:$B$180,2,FALSE))</f>
        <v>Пластун В.Ю.</v>
      </c>
      <c r="D298" s="3" t="str">
        <f>IF($C298="","",T(" 8.00"))</f>
        <v xml:space="preserve"> 8.00</v>
      </c>
      <c r="E298" s="3" t="str">
        <f>IF($C298="","",T(" 9.40"))</f>
        <v xml:space="preserve"> 9.40</v>
      </c>
      <c r="F298" s="3" t="str">
        <f>IF($C298="","",T("11.50"))</f>
        <v>11.50</v>
      </c>
      <c r="G298" s="4" t="str">
        <f>IF($C298="","",T(""))</f>
        <v/>
      </c>
      <c r="H298" s="4" t="str">
        <f>IF($C298="","",T("13.30"))</f>
        <v>13.30</v>
      </c>
      <c r="I298" s="4" t="str">
        <f>IF($C298="","",T("15.10"))</f>
        <v>15.10</v>
      </c>
      <c r="J298" s="3" t="str">
        <f>IF($C298="","",T("17.00"))</f>
        <v>17.00</v>
      </c>
      <c r="K298" s="3" t="str">
        <f>IF($C298="","",T("18.40"))</f>
        <v>18.40</v>
      </c>
      <c r="L298" s="3"/>
      <c r="M298" s="3"/>
      <c r="N298" s="17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11" t="str">
        <f t="shared" si="242"/>
        <v/>
      </c>
      <c r="AP298" s="10" t="str">
        <f t="shared" si="268"/>
        <v/>
      </c>
      <c r="AQ298" s="10" t="str">
        <f t="shared" si="268"/>
        <v/>
      </c>
      <c r="AR298" s="10" t="str">
        <f t="shared" si="268"/>
        <v/>
      </c>
      <c r="AS298" s="10" t="str">
        <f t="shared" si="268"/>
        <v/>
      </c>
      <c r="AT298" s="10" t="str">
        <f t="shared" si="268"/>
        <v/>
      </c>
      <c r="AU298" s="10" t="str">
        <f t="shared" si="265"/>
        <v/>
      </c>
      <c r="AV298" s="10" t="str">
        <f t="shared" si="265"/>
        <v/>
      </c>
      <c r="AW298" s="10" t="str">
        <f t="shared" si="265"/>
        <v/>
      </c>
      <c r="AX298" s="10" t="str">
        <f t="shared" si="265"/>
        <v/>
      </c>
      <c r="AY298" s="10" t="str">
        <f t="shared" si="265"/>
        <v/>
      </c>
      <c r="BA298" s="12" t="str">
        <f t="shared" si="269"/>
        <v/>
      </c>
      <c r="BB298" s="12" t="str">
        <f t="shared" si="269"/>
        <v/>
      </c>
      <c r="BC298" s="12" t="str">
        <f t="shared" si="269"/>
        <v/>
      </c>
      <c r="BD298" s="12" t="str">
        <f t="shared" si="269"/>
        <v/>
      </c>
      <c r="BE298" s="12" t="str">
        <f t="shared" si="269"/>
        <v/>
      </c>
      <c r="BF298" s="12" t="str">
        <f t="shared" si="266"/>
        <v/>
      </c>
      <c r="BG298" s="12" t="str">
        <f t="shared" si="266"/>
        <v/>
      </c>
      <c r="BH298" s="12" t="str">
        <f t="shared" si="266"/>
        <v/>
      </c>
      <c r="BI298" s="12" t="str">
        <f t="shared" si="266"/>
        <v/>
      </c>
      <c r="BJ298" s="12" t="str">
        <f t="shared" si="266"/>
        <v/>
      </c>
    </row>
    <row r="299" spans="1:62" ht="23.25" customHeight="1">
      <c r="A299" s="1">
        <f ca="1">IF(COUNTIF($D299:$M299," ")=10,"",IF(VLOOKUP(MAX($A$1:A298),$A$1:C298,3,FALSE)=0,"",MAX($A$1:A298)+1))</f>
        <v>299</v>
      </c>
      <c r="B299" s="13" t="str">
        <f>$B298</f>
        <v>Пластун В.Ю.</v>
      </c>
      <c r="C299" s="2" t="str">
        <f ca="1">IF($B299="","",$S$2)</f>
        <v>Пн 15.06.20</v>
      </c>
      <c r="D299" s="14" t="str">
        <f t="shared" ref="D299:K299" ca="1" si="279">IF($B299&gt;"",IF(ISERROR(SEARCH($B299,T$2))," ",MID(T$2,FIND("%курс ",T$2,FIND($B299,T$2))+6,7)&amp;"
("&amp;MID(T$2,FIND("ауд.",T$2,FIND($B299,T$2))+4,FIND("№",T$2,FIND("ауд.",T$2,FIND($B299,T$2)))-(FIND("ауд.",T$2,FIND($B299,T$2))+4))&amp;")"),"")</f>
        <v xml:space="preserve"> </v>
      </c>
      <c r="E299" s="14" t="str">
        <f t="shared" ca="1" si="279"/>
        <v xml:space="preserve"> </v>
      </c>
      <c r="F299" s="14" t="str">
        <f t="shared" ca="1" si="279"/>
        <v xml:space="preserve"> </v>
      </c>
      <c r="G299" s="14" t="str">
        <f t="shared" ca="1" si="279"/>
        <v xml:space="preserve"> </v>
      </c>
      <c r="H299" s="14" t="str">
        <f t="shared" ca="1" si="279"/>
        <v>СА -9-2
(П-)</v>
      </c>
      <c r="I299" s="14" t="str">
        <f t="shared" ca="1" si="279"/>
        <v>П -9 -2
(П-)</v>
      </c>
      <c r="J299" s="14" t="str">
        <f t="shared" ca="1" si="279"/>
        <v>С -9 -2
(П-)</v>
      </c>
      <c r="K299" s="14" t="str">
        <f t="shared" ca="1" si="279"/>
        <v>П -9 -2
(П-)</v>
      </c>
      <c r="L299" s="14"/>
      <c r="M299" s="14"/>
      <c r="N299" s="25"/>
      <c r="AE299" s="20" t="str">
        <f t="shared" ca="1" si="275"/>
        <v/>
      </c>
      <c r="AF299" s="20" t="str">
        <f t="shared" ca="1" si="275"/>
        <v/>
      </c>
      <c r="AG299" s="20" t="str">
        <f t="shared" ca="1" si="275"/>
        <v/>
      </c>
      <c r="AH299" s="20" t="str">
        <f t="shared" ca="1" si="275"/>
        <v/>
      </c>
      <c r="AI299" s="20" t="str">
        <f t="shared" ca="1" si="273"/>
        <v>Пн 15.06.20 13.30 П-)</v>
      </c>
      <c r="AJ299" s="20" t="str">
        <f t="shared" ca="1" si="273"/>
        <v>Пн 15.06.20 15.10 П-)</v>
      </c>
      <c r="AK299" s="20" t="str">
        <f t="shared" ca="1" si="273"/>
        <v>Пн 15.06.20 17.00 П-)</v>
      </c>
      <c r="AL299" s="20" t="str">
        <f t="shared" ca="1" si="273"/>
        <v>Пн 15.06.20 18.40 П-)</v>
      </c>
      <c r="AM299" s="20" t="str">
        <f t="shared" si="273"/>
        <v/>
      </c>
      <c r="AN299" s="20" t="str">
        <f t="shared" si="273"/>
        <v/>
      </c>
      <c r="AO299" s="11" t="str">
        <f t="shared" ca="1" si="242"/>
        <v>Пластун</v>
      </c>
      <c r="AP299" s="10" t="str">
        <f t="shared" ca="1" si="268"/>
        <v/>
      </c>
      <c r="AQ299" s="10" t="str">
        <f t="shared" ca="1" si="268"/>
        <v/>
      </c>
      <c r="AR299" s="10" t="str">
        <f t="shared" ca="1" si="268"/>
        <v/>
      </c>
      <c r="AS299" s="10" t="str">
        <f t="shared" ca="1" si="268"/>
        <v/>
      </c>
      <c r="AT299" s="10" t="str">
        <f t="shared" ca="1" si="268"/>
        <v>Пн 15.06.20 13.30 П-) Пластун</v>
      </c>
      <c r="AU299" s="10" t="str">
        <f t="shared" ca="1" si="265"/>
        <v>Пн 15.06.20 15.10 П-) Пластун</v>
      </c>
      <c r="AV299" s="10" t="str">
        <f t="shared" ca="1" si="265"/>
        <v>Пн 15.06.20 17.00 П-) Пластун</v>
      </c>
      <c r="AW299" s="10" t="str">
        <f t="shared" ca="1" si="265"/>
        <v>Пн 15.06.20 18.40 П-) Пластун</v>
      </c>
      <c r="AX299" s="10" t="str">
        <f t="shared" si="265"/>
        <v/>
      </c>
      <c r="AY299" s="10" t="str">
        <f t="shared" si="265"/>
        <v/>
      </c>
      <c r="BA299" s="12" t="str">
        <f t="shared" ca="1" si="269"/>
        <v/>
      </c>
      <c r="BB299" s="12" t="str">
        <f t="shared" ca="1" si="269"/>
        <v/>
      </c>
      <c r="BC299" s="12" t="str">
        <f t="shared" ca="1" si="269"/>
        <v/>
      </c>
      <c r="BD299" s="12" t="str">
        <f t="shared" ca="1" si="269"/>
        <v/>
      </c>
      <c r="BE299" s="12">
        <f t="shared" ca="1" si="269"/>
        <v>299</v>
      </c>
      <c r="BF299" s="12">
        <f t="shared" ca="1" si="266"/>
        <v>299</v>
      </c>
      <c r="BG299" s="12">
        <f t="shared" ca="1" si="266"/>
        <v>299</v>
      </c>
      <c r="BH299" s="12">
        <f t="shared" ca="1" si="266"/>
        <v>299</v>
      </c>
      <c r="BI299" s="12" t="str">
        <f t="shared" si="266"/>
        <v/>
      </c>
      <c r="BJ299" s="12" t="str">
        <f t="shared" si="266"/>
        <v/>
      </c>
    </row>
    <row r="300" spans="1:62" ht="23.25" customHeight="1">
      <c r="A300" s="1">
        <f ca="1">IF(COUNTIF($D300:$M300," ")=10,"",IF(VLOOKUP(MAX($A$1:A299),$A$1:C299,3,FALSE)=0,"",MAX($A$1:A299)+1))</f>
        <v>300</v>
      </c>
      <c r="B300" s="13" t="str">
        <f>$B298</f>
        <v>Пластун В.Ю.</v>
      </c>
      <c r="C300" s="2" t="str">
        <f ca="1">IF($B300="","",$S$3)</f>
        <v>Вт 16.06.20</v>
      </c>
      <c r="D300" s="14" t="str">
        <f t="shared" ref="D300:K300" ca="1" si="280">IF($B300&gt;"",IF(ISERROR(SEARCH($B300,T$3))," ",MID(T$3,FIND("%курс ",T$3,FIND($B300,T$3))+6,7)&amp;"
("&amp;MID(T$3,FIND("ауд.",T$3,FIND($B300,T$3))+4,FIND("№",T$3,FIND("ауд.",T$3,FIND($B300,T$3)))-(FIND("ауд.",T$3,FIND($B300,T$3))+4))&amp;")"),"")</f>
        <v xml:space="preserve"> </v>
      </c>
      <c r="E300" s="14" t="str">
        <f t="shared" ca="1" si="280"/>
        <v xml:space="preserve"> </v>
      </c>
      <c r="F300" s="14" t="str">
        <f t="shared" ca="1" si="280"/>
        <v xml:space="preserve"> </v>
      </c>
      <c r="G300" s="14" t="str">
        <f t="shared" ca="1" si="280"/>
        <v xml:space="preserve"> </v>
      </c>
      <c r="H300" s="14" t="str">
        <f t="shared" ca="1" si="280"/>
        <v xml:space="preserve"> </v>
      </c>
      <c r="I300" s="14" t="str">
        <f t="shared" ca="1" si="280"/>
        <v>П -9 -2
(П-)</v>
      </c>
      <c r="J300" s="14" t="str">
        <f t="shared" ca="1" si="280"/>
        <v>П -9 -2
(П-)</v>
      </c>
      <c r="K300" s="14" t="str">
        <f t="shared" ca="1" si="280"/>
        <v>П -9 -2
(П-)</v>
      </c>
      <c r="L300" s="14"/>
      <c r="M300" s="14"/>
      <c r="N300" s="25"/>
      <c r="AE300" s="20" t="str">
        <f t="shared" ca="1" si="275"/>
        <v/>
      </c>
      <c r="AF300" s="20" t="str">
        <f t="shared" ca="1" si="275"/>
        <v/>
      </c>
      <c r="AG300" s="20" t="str">
        <f t="shared" ca="1" si="275"/>
        <v/>
      </c>
      <c r="AH300" s="20" t="str">
        <f t="shared" ca="1" si="275"/>
        <v/>
      </c>
      <c r="AI300" s="20" t="str">
        <f t="shared" ca="1" si="273"/>
        <v/>
      </c>
      <c r="AJ300" s="20" t="str">
        <f t="shared" ca="1" si="273"/>
        <v>Вт 16.06.20 15.10 П-)</v>
      </c>
      <c r="AK300" s="20" t="str">
        <f t="shared" ca="1" si="273"/>
        <v>Вт 16.06.20 17.00 П-)</v>
      </c>
      <c r="AL300" s="20" t="str">
        <f t="shared" ca="1" si="273"/>
        <v>Вт 16.06.20 18.40 П-)</v>
      </c>
      <c r="AM300" s="20" t="str">
        <f t="shared" si="273"/>
        <v/>
      </c>
      <c r="AN300" s="20" t="str">
        <f t="shared" si="273"/>
        <v/>
      </c>
      <c r="AO300" s="11" t="str">
        <f t="shared" ca="1" si="242"/>
        <v>Пластун</v>
      </c>
      <c r="AP300" s="10" t="str">
        <f t="shared" ca="1" si="268"/>
        <v/>
      </c>
      <c r="AQ300" s="10" t="str">
        <f t="shared" ca="1" si="268"/>
        <v/>
      </c>
      <c r="AR300" s="10" t="str">
        <f t="shared" ca="1" si="268"/>
        <v/>
      </c>
      <c r="AS300" s="10" t="str">
        <f t="shared" ca="1" si="268"/>
        <v/>
      </c>
      <c r="AT300" s="10" t="str">
        <f t="shared" ca="1" si="268"/>
        <v/>
      </c>
      <c r="AU300" s="10" t="str">
        <f t="shared" ca="1" si="265"/>
        <v>Вт 16.06.20 15.10 П-) Пластун</v>
      </c>
      <c r="AV300" s="10" t="str">
        <f t="shared" ca="1" si="265"/>
        <v>Вт 16.06.20 17.00 П-) Пластун</v>
      </c>
      <c r="AW300" s="10" t="str">
        <f t="shared" ca="1" si="265"/>
        <v>Вт 16.06.20 18.40 П-) Пластун</v>
      </c>
      <c r="AX300" s="10" t="str">
        <f t="shared" si="265"/>
        <v/>
      </c>
      <c r="AY300" s="10" t="str">
        <f t="shared" si="265"/>
        <v/>
      </c>
      <c r="BA300" s="12" t="str">
        <f t="shared" ca="1" si="269"/>
        <v/>
      </c>
      <c r="BB300" s="12" t="str">
        <f t="shared" ca="1" si="269"/>
        <v/>
      </c>
      <c r="BC300" s="12" t="str">
        <f t="shared" ca="1" si="269"/>
        <v/>
      </c>
      <c r="BD300" s="12" t="str">
        <f t="shared" ca="1" si="269"/>
        <v/>
      </c>
      <c r="BE300" s="12" t="str">
        <f t="shared" ca="1" si="269"/>
        <v/>
      </c>
      <c r="BF300" s="12">
        <f t="shared" ca="1" si="266"/>
        <v>300</v>
      </c>
      <c r="BG300" s="12">
        <f t="shared" ca="1" si="266"/>
        <v>300</v>
      </c>
      <c r="BH300" s="12">
        <f t="shared" ca="1" si="266"/>
        <v>300</v>
      </c>
      <c r="BI300" s="12" t="str">
        <f t="shared" si="266"/>
        <v/>
      </c>
      <c r="BJ300" s="12" t="str">
        <f t="shared" si="266"/>
        <v/>
      </c>
    </row>
    <row r="301" spans="1:62" ht="23.25" customHeight="1">
      <c r="A301" s="1">
        <f ca="1">IF(COUNTIF($D301:$M301," ")=10,"",IF(VLOOKUP(MAX($A$1:A300),$A$1:C300,3,FALSE)=0,"",MAX($A$1:A300)+1))</f>
        <v>301</v>
      </c>
      <c r="B301" s="13" t="str">
        <f>$B298</f>
        <v>Пластун В.Ю.</v>
      </c>
      <c r="C301" s="2" t="str">
        <f ca="1">IF($B301="","",$S$4)</f>
        <v>Ср 17.06.20</v>
      </c>
      <c r="D301" s="14" t="str">
        <f t="shared" ref="D301:K301" ca="1" si="281">IF($B301&gt;"",IF(ISERROR(SEARCH($B301,T$4))," ",MID(T$4,FIND("%курс ",T$4,FIND($B301,T$4))+6,7)&amp;"
("&amp;MID(T$4,FIND("ауд.",T$4,FIND($B301,T$4))+4,FIND("№",T$4,FIND("ауд.",T$4,FIND($B301,T$4)))-(FIND("ауд.",T$4,FIND($B301,T$4))+4))&amp;")"),"")</f>
        <v xml:space="preserve"> </v>
      </c>
      <c r="E301" s="14" t="str">
        <f t="shared" ca="1" si="281"/>
        <v xml:space="preserve"> </v>
      </c>
      <c r="F301" s="14" t="str">
        <f t="shared" ca="1" si="281"/>
        <v xml:space="preserve"> </v>
      </c>
      <c r="G301" s="14" t="str">
        <f t="shared" ca="1" si="281"/>
        <v xml:space="preserve"> </v>
      </c>
      <c r="H301" s="14" t="str">
        <f t="shared" ca="1" si="281"/>
        <v xml:space="preserve"> </v>
      </c>
      <c r="I301" s="14" t="str">
        <f t="shared" ca="1" si="281"/>
        <v>С -9 -2
(П-)</v>
      </c>
      <c r="J301" s="14" t="str">
        <f t="shared" ca="1" si="281"/>
        <v xml:space="preserve"> </v>
      </c>
      <c r="K301" s="14" t="str">
        <f t="shared" ca="1" si="281"/>
        <v xml:space="preserve"> </v>
      </c>
      <c r="L301" s="14"/>
      <c r="M301" s="14"/>
      <c r="N301" s="25"/>
      <c r="AE301" s="20" t="str">
        <f t="shared" ca="1" si="275"/>
        <v/>
      </c>
      <c r="AF301" s="20" t="str">
        <f t="shared" ca="1" si="275"/>
        <v/>
      </c>
      <c r="AG301" s="20" t="str">
        <f t="shared" ca="1" si="275"/>
        <v/>
      </c>
      <c r="AH301" s="20" t="str">
        <f t="shared" ca="1" si="275"/>
        <v/>
      </c>
      <c r="AI301" s="20" t="str">
        <f t="shared" ca="1" si="273"/>
        <v/>
      </c>
      <c r="AJ301" s="20" t="str">
        <f t="shared" ca="1" si="273"/>
        <v>Ср 17.06.20 15.10 П-)</v>
      </c>
      <c r="AK301" s="20" t="str">
        <f t="shared" ca="1" si="273"/>
        <v/>
      </c>
      <c r="AL301" s="20" t="str">
        <f t="shared" ca="1" si="273"/>
        <v/>
      </c>
      <c r="AM301" s="20" t="str">
        <f t="shared" si="273"/>
        <v/>
      </c>
      <c r="AN301" s="20" t="str">
        <f t="shared" si="273"/>
        <v/>
      </c>
      <c r="AO301" s="11" t="str">
        <f t="shared" ca="1" si="242"/>
        <v>Пластун</v>
      </c>
      <c r="AP301" s="10" t="str">
        <f t="shared" ca="1" si="268"/>
        <v/>
      </c>
      <c r="AQ301" s="10" t="str">
        <f t="shared" ca="1" si="268"/>
        <v/>
      </c>
      <c r="AR301" s="10" t="str">
        <f t="shared" ca="1" si="268"/>
        <v/>
      </c>
      <c r="AS301" s="10" t="str">
        <f t="shared" ca="1" si="268"/>
        <v/>
      </c>
      <c r="AT301" s="10" t="str">
        <f t="shared" ca="1" si="268"/>
        <v/>
      </c>
      <c r="AU301" s="10" t="str">
        <f t="shared" ca="1" si="265"/>
        <v>Ср 17.06.20 15.10 П-) Пластун</v>
      </c>
      <c r="AV301" s="10" t="str">
        <f t="shared" ca="1" si="265"/>
        <v/>
      </c>
      <c r="AW301" s="10" t="str">
        <f t="shared" ca="1" si="265"/>
        <v/>
      </c>
      <c r="AX301" s="10" t="str">
        <f t="shared" si="265"/>
        <v/>
      </c>
      <c r="AY301" s="10" t="str">
        <f t="shared" si="265"/>
        <v/>
      </c>
      <c r="BA301" s="12" t="str">
        <f t="shared" ca="1" si="269"/>
        <v/>
      </c>
      <c r="BB301" s="12" t="str">
        <f t="shared" ca="1" si="269"/>
        <v/>
      </c>
      <c r="BC301" s="12" t="str">
        <f t="shared" ca="1" si="269"/>
        <v/>
      </c>
      <c r="BD301" s="12" t="str">
        <f t="shared" ca="1" si="269"/>
        <v/>
      </c>
      <c r="BE301" s="12" t="str">
        <f t="shared" ca="1" si="269"/>
        <v/>
      </c>
      <c r="BF301" s="12">
        <f t="shared" ca="1" si="266"/>
        <v>301</v>
      </c>
      <c r="BG301" s="12" t="str">
        <f t="shared" ca="1" si="266"/>
        <v/>
      </c>
      <c r="BH301" s="12" t="str">
        <f t="shared" ca="1" si="266"/>
        <v/>
      </c>
      <c r="BI301" s="12" t="str">
        <f t="shared" si="266"/>
        <v/>
      </c>
      <c r="BJ301" s="12" t="str">
        <f t="shared" si="266"/>
        <v/>
      </c>
    </row>
    <row r="302" spans="1:62" ht="23.25" customHeight="1">
      <c r="A302" s="1">
        <f ca="1">IF(COUNTIF($D302:$M302," ")=10,"",IF(VLOOKUP(MAX($A$1:A301),$A$1:C301,3,FALSE)=0,"",MAX($A$1:A301)+1))</f>
        <v>302</v>
      </c>
      <c r="B302" s="13" t="str">
        <f>$B298</f>
        <v>Пластун В.Ю.</v>
      </c>
      <c r="C302" s="2" t="str">
        <f ca="1">IF($B302="","",$S$5)</f>
        <v>Чт 18.06.20</v>
      </c>
      <c r="D302" s="23" t="str">
        <f t="shared" ref="D302:K302" ca="1" si="282">IF($B302&gt;"",IF(ISERROR(SEARCH($B302,T$5))," ",MID(T$5,FIND("%курс ",T$5,FIND($B302,T$5))+6,7)&amp;"
("&amp;MID(T$5,FIND("ауд.",T$5,FIND($B302,T$5))+4,FIND("№",T$5,FIND("ауд.",T$5,FIND($B302,T$5)))-(FIND("ауд.",T$5,FIND($B302,T$5))+4))&amp;")"),"")</f>
        <v xml:space="preserve"> </v>
      </c>
      <c r="E302" s="23" t="str">
        <f t="shared" ca="1" si="282"/>
        <v xml:space="preserve"> </v>
      </c>
      <c r="F302" s="23" t="str">
        <f t="shared" ca="1" si="282"/>
        <v xml:space="preserve"> </v>
      </c>
      <c r="G302" s="23" t="str">
        <f t="shared" ca="1" si="282"/>
        <v xml:space="preserve"> </v>
      </c>
      <c r="H302" s="23" t="str">
        <f t="shared" ca="1" si="282"/>
        <v xml:space="preserve"> </v>
      </c>
      <c r="I302" s="23" t="str">
        <f t="shared" ca="1" si="282"/>
        <v xml:space="preserve"> </v>
      </c>
      <c r="J302" s="23" t="str">
        <f t="shared" ca="1" si="282"/>
        <v>С -9 -2
(П-)</v>
      </c>
      <c r="K302" s="23" t="str">
        <f t="shared" ca="1" si="282"/>
        <v>П -9 -2
(П-)</v>
      </c>
      <c r="L302" s="23"/>
      <c r="M302" s="23"/>
      <c r="N302" s="25"/>
      <c r="AE302" s="20" t="str">
        <f t="shared" ca="1" si="275"/>
        <v/>
      </c>
      <c r="AF302" s="20" t="str">
        <f t="shared" ca="1" si="275"/>
        <v/>
      </c>
      <c r="AG302" s="20" t="str">
        <f t="shared" ca="1" si="275"/>
        <v/>
      </c>
      <c r="AH302" s="20" t="str">
        <f t="shared" ca="1" si="275"/>
        <v/>
      </c>
      <c r="AI302" s="20" t="str">
        <f t="shared" ca="1" si="273"/>
        <v/>
      </c>
      <c r="AJ302" s="20" t="str">
        <f t="shared" ca="1" si="273"/>
        <v/>
      </c>
      <c r="AK302" s="20" t="str">
        <f t="shared" ca="1" si="273"/>
        <v>Чт 18.06.20 17.00 П-)</v>
      </c>
      <c r="AL302" s="20" t="str">
        <f t="shared" ca="1" si="273"/>
        <v>Чт 18.06.20 18.40 П-)</v>
      </c>
      <c r="AM302" s="20" t="str">
        <f t="shared" si="273"/>
        <v/>
      </c>
      <c r="AN302" s="20" t="str">
        <f t="shared" si="273"/>
        <v/>
      </c>
      <c r="AO302" s="11" t="str">
        <f t="shared" ca="1" si="242"/>
        <v>Пластун</v>
      </c>
      <c r="AP302" s="10" t="str">
        <f t="shared" ca="1" si="268"/>
        <v/>
      </c>
      <c r="AQ302" s="10" t="str">
        <f t="shared" ca="1" si="268"/>
        <v/>
      </c>
      <c r="AR302" s="10" t="str">
        <f t="shared" ca="1" si="268"/>
        <v/>
      </c>
      <c r="AS302" s="10" t="str">
        <f t="shared" ca="1" si="268"/>
        <v/>
      </c>
      <c r="AT302" s="10" t="str">
        <f t="shared" ca="1" si="268"/>
        <v/>
      </c>
      <c r="AU302" s="10" t="str">
        <f t="shared" ca="1" si="265"/>
        <v/>
      </c>
      <c r="AV302" s="10" t="str">
        <f t="shared" ca="1" si="265"/>
        <v>Чт 18.06.20 17.00 П-) Пластун</v>
      </c>
      <c r="AW302" s="10" t="str">
        <f t="shared" ca="1" si="265"/>
        <v>Чт 18.06.20 18.40 П-) Пластун</v>
      </c>
      <c r="AX302" s="10" t="str">
        <f t="shared" si="265"/>
        <v/>
      </c>
      <c r="AY302" s="10" t="str">
        <f t="shared" si="265"/>
        <v/>
      </c>
      <c r="BA302" s="12" t="str">
        <f t="shared" ca="1" si="269"/>
        <v/>
      </c>
      <c r="BB302" s="12" t="str">
        <f t="shared" ca="1" si="269"/>
        <v/>
      </c>
      <c r="BC302" s="12" t="str">
        <f t="shared" ca="1" si="269"/>
        <v/>
      </c>
      <c r="BD302" s="12" t="str">
        <f t="shared" ca="1" si="269"/>
        <v/>
      </c>
      <c r="BE302" s="12" t="str">
        <f t="shared" ca="1" si="269"/>
        <v/>
      </c>
      <c r="BF302" s="12" t="str">
        <f t="shared" ca="1" si="266"/>
        <v/>
      </c>
      <c r="BG302" s="12">
        <f t="shared" ca="1" si="266"/>
        <v>302</v>
      </c>
      <c r="BH302" s="12">
        <f t="shared" ca="1" si="266"/>
        <v>302</v>
      </c>
      <c r="BI302" s="12" t="str">
        <f t="shared" si="266"/>
        <v/>
      </c>
      <c r="BJ302" s="12" t="str">
        <f t="shared" si="266"/>
        <v/>
      </c>
    </row>
    <row r="303" spans="1:62" ht="23.25" customHeight="1">
      <c r="A303" s="1">
        <f ca="1">IF(COUNTIF($D303:$M303," ")=10,"",IF(VLOOKUP(MAX($A$1:A302),$A$1:C302,3,FALSE)=0,"",MAX($A$1:A302)+1))</f>
        <v>303</v>
      </c>
      <c r="B303" s="13" t="str">
        <f>$B298</f>
        <v>Пластун В.Ю.</v>
      </c>
      <c r="C303" s="2" t="str">
        <f ca="1">IF($B303="","",$S$6)</f>
        <v>Пт 19.06.20</v>
      </c>
      <c r="D303" s="23" t="str">
        <f t="shared" ref="D303:K303" ca="1" si="283">IF($B303&gt;"",IF(ISERROR(SEARCH($B303,T$6))," ",MID(T$6,FIND("%курс ",T$6,FIND($B303,T$6))+6,7)&amp;"
("&amp;MID(T$6,FIND("ауд.",T$6,FIND($B303,T$6))+4,FIND("№",T$6,FIND("ауд.",T$6,FIND($B303,T$6)))-(FIND("ауд.",T$6,FIND($B303,T$6))+4))&amp;")"),"")</f>
        <v xml:space="preserve"> </v>
      </c>
      <c r="E303" s="23" t="str">
        <f t="shared" ca="1" si="283"/>
        <v xml:space="preserve"> </v>
      </c>
      <c r="F303" s="23" t="str">
        <f t="shared" ca="1" si="283"/>
        <v xml:space="preserve"> </v>
      </c>
      <c r="G303" s="23" t="str">
        <f t="shared" ca="1" si="283"/>
        <v xml:space="preserve"> </v>
      </c>
      <c r="H303" s="23" t="str">
        <f t="shared" ca="1" si="283"/>
        <v>П -9 -2
(П-)</v>
      </c>
      <c r="I303" s="23" t="str">
        <f t="shared" ca="1" si="283"/>
        <v>С -9 -2
(П-)</v>
      </c>
      <c r="J303" s="23" t="str">
        <f t="shared" ca="1" si="283"/>
        <v xml:space="preserve"> </v>
      </c>
      <c r="K303" s="23" t="str">
        <f t="shared" ca="1" si="283"/>
        <v>П -9 -2
(П-)</v>
      </c>
      <c r="L303" s="23"/>
      <c r="M303" s="23"/>
      <c r="N303" s="25"/>
      <c r="AE303" s="20" t="str">
        <f t="shared" ca="1" si="275"/>
        <v/>
      </c>
      <c r="AF303" s="20" t="str">
        <f t="shared" ca="1" si="275"/>
        <v/>
      </c>
      <c r="AG303" s="20" t="str">
        <f t="shared" ca="1" si="275"/>
        <v/>
      </c>
      <c r="AH303" s="20" t="str">
        <f t="shared" ca="1" si="275"/>
        <v/>
      </c>
      <c r="AI303" s="20" t="str">
        <f t="shared" ca="1" si="273"/>
        <v>Пт 19.06.20 13.30 П-)</v>
      </c>
      <c r="AJ303" s="20" t="str">
        <f t="shared" ca="1" si="273"/>
        <v>Пт 19.06.20 15.10 П-)</v>
      </c>
      <c r="AK303" s="20" t="str">
        <f t="shared" ca="1" si="273"/>
        <v/>
      </c>
      <c r="AL303" s="20" t="str">
        <f t="shared" ca="1" si="273"/>
        <v>Пт 19.06.20 18.40 П-)</v>
      </c>
      <c r="AM303" s="20" t="str">
        <f t="shared" si="273"/>
        <v/>
      </c>
      <c r="AN303" s="20" t="str">
        <f t="shared" si="273"/>
        <v/>
      </c>
      <c r="AO303" s="11" t="str">
        <f t="shared" ca="1" si="242"/>
        <v>Пластун</v>
      </c>
      <c r="AP303" s="10" t="str">
        <f t="shared" ca="1" si="268"/>
        <v/>
      </c>
      <c r="AQ303" s="10" t="str">
        <f t="shared" ca="1" si="268"/>
        <v/>
      </c>
      <c r="AR303" s="10" t="str">
        <f t="shared" ca="1" si="268"/>
        <v/>
      </c>
      <c r="AS303" s="10" t="str">
        <f t="shared" ca="1" si="268"/>
        <v/>
      </c>
      <c r="AT303" s="10" t="str">
        <f t="shared" ca="1" si="268"/>
        <v>Пт 19.06.20 13.30 П-) Пластун</v>
      </c>
      <c r="AU303" s="10" t="str">
        <f t="shared" ca="1" si="265"/>
        <v>Пт 19.06.20 15.10 П-) Пластун</v>
      </c>
      <c r="AV303" s="10" t="str">
        <f t="shared" ca="1" si="265"/>
        <v/>
      </c>
      <c r="AW303" s="10" t="str">
        <f t="shared" ca="1" si="265"/>
        <v>Пт 19.06.20 18.40 П-) Пластун</v>
      </c>
      <c r="AX303" s="10" t="str">
        <f t="shared" si="265"/>
        <v/>
      </c>
      <c r="AY303" s="10" t="str">
        <f t="shared" si="265"/>
        <v/>
      </c>
      <c r="BA303" s="12" t="str">
        <f t="shared" ca="1" si="269"/>
        <v/>
      </c>
      <c r="BB303" s="12" t="str">
        <f t="shared" ca="1" si="269"/>
        <v/>
      </c>
      <c r="BC303" s="12" t="str">
        <f t="shared" ca="1" si="269"/>
        <v/>
      </c>
      <c r="BD303" s="12" t="str">
        <f t="shared" ca="1" si="269"/>
        <v/>
      </c>
      <c r="BE303" s="12">
        <f t="shared" ca="1" si="269"/>
        <v>303</v>
      </c>
      <c r="BF303" s="12">
        <f t="shared" ca="1" si="266"/>
        <v>303</v>
      </c>
      <c r="BG303" s="12" t="str">
        <f t="shared" ca="1" si="266"/>
        <v/>
      </c>
      <c r="BH303" s="12">
        <f t="shared" ca="1" si="266"/>
        <v>303</v>
      </c>
      <c r="BI303" s="12" t="str">
        <f t="shared" si="266"/>
        <v/>
      </c>
      <c r="BJ303" s="12" t="str">
        <f t="shared" si="266"/>
        <v/>
      </c>
    </row>
    <row r="304" spans="1:62" ht="23.25" customHeight="1">
      <c r="A304" s="1">
        <f ca="1">IF(COUNTIF($D304:$M304," ")=10,"",IF(VLOOKUP(MAX($A$1:A303),$A$1:C303,3,FALSE)=0,"",MAX($A$1:A303)+1))</f>
        <v>304</v>
      </c>
      <c r="B304" s="13" t="str">
        <f>$B298</f>
        <v>Пластун В.Ю.</v>
      </c>
      <c r="C304" s="2" t="str">
        <f ca="1">IF($B304="","",$S$7)</f>
        <v>Сб 20.06.20</v>
      </c>
      <c r="D304" s="23" t="str">
        <f t="shared" ref="D304:K304" ca="1" si="284">IF($B304&gt;"",IF(ISERROR(SEARCH($B304,T$7))," ",MID(T$7,FIND("%курс ",T$7,FIND($B304,T$7))+6,7)&amp;"
("&amp;MID(T$7,FIND("ауд.",T$7,FIND($B304,T$7))+4,FIND("№",T$7,FIND("ауд.",T$7,FIND($B304,T$7)))-(FIND("ауд.",T$7,FIND($B304,T$7))+4))&amp;")"),"")</f>
        <v xml:space="preserve"> </v>
      </c>
      <c r="E304" s="23" t="str">
        <f t="shared" ca="1" si="284"/>
        <v xml:space="preserve"> </v>
      </c>
      <c r="F304" s="23" t="str">
        <f t="shared" ca="1" si="284"/>
        <v xml:space="preserve"> </v>
      </c>
      <c r="G304" s="23" t="str">
        <f t="shared" ca="1" si="284"/>
        <v xml:space="preserve"> </v>
      </c>
      <c r="H304" s="23" t="str">
        <f t="shared" ca="1" si="284"/>
        <v xml:space="preserve"> </v>
      </c>
      <c r="I304" s="23" t="str">
        <f t="shared" ca="1" si="284"/>
        <v xml:space="preserve"> </v>
      </c>
      <c r="J304" s="23" t="str">
        <f t="shared" ca="1" si="284"/>
        <v xml:space="preserve"> </v>
      </c>
      <c r="K304" s="23" t="str">
        <f t="shared" ca="1" si="284"/>
        <v xml:space="preserve"> </v>
      </c>
      <c r="L304" s="23"/>
      <c r="M304" s="23"/>
      <c r="N304" s="25"/>
      <c r="AE304" s="20" t="str">
        <f t="shared" ca="1" si="275"/>
        <v/>
      </c>
      <c r="AF304" s="20" t="str">
        <f t="shared" ca="1" si="275"/>
        <v/>
      </c>
      <c r="AG304" s="20" t="str">
        <f t="shared" ca="1" si="275"/>
        <v/>
      </c>
      <c r="AH304" s="20" t="str">
        <f t="shared" ca="1" si="275"/>
        <v/>
      </c>
      <c r="AI304" s="20" t="str">
        <f t="shared" ca="1" si="273"/>
        <v/>
      </c>
      <c r="AJ304" s="20" t="str">
        <f t="shared" ca="1" si="273"/>
        <v/>
      </c>
      <c r="AK304" s="20" t="str">
        <f t="shared" ca="1" si="273"/>
        <v/>
      </c>
      <c r="AL304" s="20" t="str">
        <f t="shared" ca="1" si="273"/>
        <v/>
      </c>
      <c r="AM304" s="20" t="str">
        <f t="shared" si="273"/>
        <v/>
      </c>
      <c r="AN304" s="20" t="str">
        <f t="shared" si="273"/>
        <v/>
      </c>
      <c r="AO304" s="11" t="str">
        <f t="shared" ca="1" si="242"/>
        <v/>
      </c>
      <c r="AP304" s="10" t="str">
        <f t="shared" ca="1" si="268"/>
        <v/>
      </c>
      <c r="AQ304" s="10" t="str">
        <f t="shared" ca="1" si="268"/>
        <v/>
      </c>
      <c r="AR304" s="10" t="str">
        <f t="shared" ca="1" si="268"/>
        <v/>
      </c>
      <c r="AS304" s="10" t="str">
        <f t="shared" ca="1" si="268"/>
        <v/>
      </c>
      <c r="AT304" s="10" t="str">
        <f t="shared" ca="1" si="268"/>
        <v/>
      </c>
      <c r="AU304" s="10" t="str">
        <f t="shared" ca="1" si="265"/>
        <v/>
      </c>
      <c r="AV304" s="10" t="str">
        <f t="shared" ca="1" si="265"/>
        <v/>
      </c>
      <c r="AW304" s="10" t="str">
        <f t="shared" ca="1" si="265"/>
        <v/>
      </c>
      <c r="AX304" s="10" t="str">
        <f t="shared" si="265"/>
        <v/>
      </c>
      <c r="AY304" s="10" t="str">
        <f t="shared" si="265"/>
        <v/>
      </c>
      <c r="BA304" s="12" t="str">
        <f t="shared" ca="1" si="269"/>
        <v/>
      </c>
      <c r="BB304" s="12" t="str">
        <f t="shared" ca="1" si="269"/>
        <v/>
      </c>
      <c r="BC304" s="12" t="str">
        <f t="shared" ca="1" si="269"/>
        <v/>
      </c>
      <c r="BD304" s="12" t="str">
        <f t="shared" ca="1" si="269"/>
        <v/>
      </c>
      <c r="BE304" s="12" t="str">
        <f t="shared" ca="1" si="269"/>
        <v/>
      </c>
      <c r="BF304" s="12" t="str">
        <f t="shared" ca="1" si="266"/>
        <v/>
      </c>
      <c r="BG304" s="12" t="str">
        <f t="shared" ca="1" si="266"/>
        <v/>
      </c>
      <c r="BH304" s="12" t="str">
        <f t="shared" ca="1" si="266"/>
        <v/>
      </c>
      <c r="BI304" s="12" t="str">
        <f t="shared" si="266"/>
        <v/>
      </c>
      <c r="BJ304" s="12" t="str">
        <f t="shared" si="266"/>
        <v/>
      </c>
    </row>
    <row r="305" spans="1:62" ht="23.25" customHeight="1">
      <c r="A305" s="1">
        <f ca="1">IF(COUNTIF($D305:$M305," ")=10,"",IF(VLOOKUP(MAX($A$1:A304),$A$1:C304,3,FALSE)=0,"",MAX($A$1:A304)+1))</f>
        <v>305</v>
      </c>
      <c r="B305" s="13" t="str">
        <f>$B298</f>
        <v>Пластун В.Ю.</v>
      </c>
      <c r="C305" s="2" t="str">
        <f ca="1">IF($B305="","",$S$8)</f>
        <v>Вс 21.06.20</v>
      </c>
      <c r="D305" s="23" t="str">
        <f t="shared" ref="D305:K305" ca="1" si="285">IF($B305&gt;"",IF(ISERROR(SEARCH($B305,T$8))," ",MID(T$8,FIND("%курс ",T$8,FIND($B305,T$8))+6,7)&amp;"
("&amp;MID(T$8,FIND("ауд.",T$8,FIND($B305,T$8))+4,FIND("№",T$8,FIND("ауд.",T$8,FIND($B305,T$8)))-(FIND("ауд.",T$8,FIND($B305,T$8))+4))&amp;")"),"")</f>
        <v xml:space="preserve"> </v>
      </c>
      <c r="E305" s="23" t="str">
        <f t="shared" ca="1" si="285"/>
        <v xml:space="preserve"> </v>
      </c>
      <c r="F305" s="23" t="str">
        <f t="shared" ca="1" si="285"/>
        <v xml:space="preserve"> </v>
      </c>
      <c r="G305" s="23" t="str">
        <f t="shared" ca="1" si="285"/>
        <v xml:space="preserve"> </v>
      </c>
      <c r="H305" s="23" t="str">
        <f t="shared" ca="1" si="285"/>
        <v xml:space="preserve"> </v>
      </c>
      <c r="I305" s="23" t="str">
        <f t="shared" ca="1" si="285"/>
        <v xml:space="preserve"> </v>
      </c>
      <c r="J305" s="23" t="str">
        <f t="shared" ca="1" si="285"/>
        <v xml:space="preserve"> </v>
      </c>
      <c r="K305" s="23" t="str">
        <f t="shared" ca="1" si="285"/>
        <v xml:space="preserve"> </v>
      </c>
      <c r="L305" s="23"/>
      <c r="M305" s="23"/>
      <c r="N305" s="25"/>
      <c r="AE305" s="20" t="str">
        <f t="shared" ca="1" si="275"/>
        <v/>
      </c>
      <c r="AF305" s="20" t="str">
        <f t="shared" ca="1" si="275"/>
        <v/>
      </c>
      <c r="AG305" s="20" t="str">
        <f t="shared" ca="1" si="275"/>
        <v/>
      </c>
      <c r="AH305" s="20" t="str">
        <f t="shared" ca="1" si="275"/>
        <v/>
      </c>
      <c r="AI305" s="20" t="str">
        <f t="shared" ca="1" si="273"/>
        <v/>
      </c>
      <c r="AJ305" s="20" t="str">
        <f t="shared" ca="1" si="273"/>
        <v/>
      </c>
      <c r="AK305" s="20" t="str">
        <f t="shared" ca="1" si="273"/>
        <v/>
      </c>
      <c r="AL305" s="20" t="str">
        <f t="shared" ca="1" si="273"/>
        <v/>
      </c>
      <c r="AM305" s="20" t="str">
        <f t="shared" si="273"/>
        <v/>
      </c>
      <c r="AN305" s="20" t="str">
        <f t="shared" si="273"/>
        <v/>
      </c>
      <c r="AO305" s="11" t="str">
        <f t="shared" ca="1" si="242"/>
        <v/>
      </c>
      <c r="AP305" s="10" t="str">
        <f t="shared" ca="1" si="268"/>
        <v/>
      </c>
      <c r="AQ305" s="10" t="str">
        <f t="shared" ca="1" si="268"/>
        <v/>
      </c>
      <c r="AR305" s="10" t="str">
        <f t="shared" ca="1" si="268"/>
        <v/>
      </c>
      <c r="AS305" s="10" t="str">
        <f t="shared" ca="1" si="268"/>
        <v/>
      </c>
      <c r="AT305" s="10" t="str">
        <f t="shared" ca="1" si="268"/>
        <v/>
      </c>
      <c r="AU305" s="10" t="str">
        <f t="shared" ca="1" si="265"/>
        <v/>
      </c>
      <c r="AV305" s="10" t="str">
        <f t="shared" ca="1" si="265"/>
        <v/>
      </c>
      <c r="AW305" s="10" t="str">
        <f t="shared" ca="1" si="265"/>
        <v/>
      </c>
      <c r="AX305" s="10" t="str">
        <f t="shared" si="265"/>
        <v/>
      </c>
      <c r="AY305" s="10" t="str">
        <f t="shared" si="265"/>
        <v/>
      </c>
      <c r="BA305" s="12" t="str">
        <f t="shared" ca="1" si="269"/>
        <v/>
      </c>
      <c r="BB305" s="12" t="str">
        <f t="shared" ca="1" si="269"/>
        <v/>
      </c>
      <c r="BC305" s="12" t="str">
        <f t="shared" ca="1" si="269"/>
        <v/>
      </c>
      <c r="BD305" s="12" t="str">
        <f t="shared" ca="1" si="269"/>
        <v/>
      </c>
      <c r="BE305" s="12" t="str">
        <f t="shared" ca="1" si="269"/>
        <v/>
      </c>
      <c r="BF305" s="12" t="str">
        <f t="shared" ca="1" si="266"/>
        <v/>
      </c>
      <c r="BG305" s="12" t="str">
        <f t="shared" ca="1" si="266"/>
        <v/>
      </c>
      <c r="BH305" s="12" t="str">
        <f t="shared" ca="1" si="266"/>
        <v/>
      </c>
      <c r="BI305" s="12" t="str">
        <f t="shared" si="266"/>
        <v/>
      </c>
      <c r="BJ305" s="12" t="str">
        <f t="shared" si="266"/>
        <v/>
      </c>
    </row>
    <row r="306" spans="1:62" ht="23.25" customHeight="1">
      <c r="A306" s="1">
        <f ca="1">IF(COUNTIF($D306:$M306," ")=10,"",IF(VLOOKUP(MAX($A$1:A305),$A$1:C305,3,FALSE)=0,"",MAX($A$1:A305)+1))</f>
        <v>306</v>
      </c>
      <c r="C306" s="2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17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11" t="str">
        <f t="shared" si="242"/>
        <v/>
      </c>
      <c r="AP306" s="10" t="str">
        <f t="shared" si="268"/>
        <v/>
      </c>
      <c r="AQ306" s="10" t="str">
        <f t="shared" si="268"/>
        <v/>
      </c>
      <c r="AR306" s="10" t="str">
        <f t="shared" si="268"/>
        <v/>
      </c>
      <c r="AS306" s="10" t="str">
        <f t="shared" si="268"/>
        <v/>
      </c>
      <c r="AT306" s="10" t="str">
        <f t="shared" si="268"/>
        <v/>
      </c>
      <c r="AU306" s="10" t="str">
        <f t="shared" si="265"/>
        <v/>
      </c>
      <c r="AV306" s="10" t="str">
        <f t="shared" si="265"/>
        <v/>
      </c>
      <c r="AW306" s="10" t="str">
        <f t="shared" si="265"/>
        <v/>
      </c>
      <c r="AX306" s="10" t="str">
        <f t="shared" si="265"/>
        <v/>
      </c>
      <c r="AY306" s="10" t="str">
        <f t="shared" si="265"/>
        <v/>
      </c>
      <c r="BA306" s="12" t="str">
        <f t="shared" si="269"/>
        <v/>
      </c>
      <c r="BB306" s="12" t="str">
        <f t="shared" si="269"/>
        <v/>
      </c>
      <c r="BC306" s="12" t="str">
        <f t="shared" si="269"/>
        <v/>
      </c>
      <c r="BD306" s="12" t="str">
        <f t="shared" si="269"/>
        <v/>
      </c>
      <c r="BE306" s="12" t="str">
        <f t="shared" si="269"/>
        <v/>
      </c>
      <c r="BF306" s="12" t="str">
        <f t="shared" si="266"/>
        <v/>
      </c>
      <c r="BG306" s="12" t="str">
        <f t="shared" si="266"/>
        <v/>
      </c>
      <c r="BH306" s="12" t="str">
        <f t="shared" si="266"/>
        <v/>
      </c>
      <c r="BI306" s="12" t="str">
        <f t="shared" si="266"/>
        <v/>
      </c>
      <c r="BJ306" s="12" t="str">
        <f t="shared" si="266"/>
        <v/>
      </c>
    </row>
    <row r="307" spans="1:62" ht="23.25" customHeight="1">
      <c r="A307" s="1">
        <f ca="1">IF(COUNTIF($D308:$M314," ")=70,"",MAX($A$1:A306)+1)</f>
        <v>307</v>
      </c>
      <c r="B307" s="2" t="str">
        <f>IF($C307="","",$C307)</f>
        <v>Мартыненко М.В.</v>
      </c>
      <c r="C307" s="3" t="str">
        <f>IF(ISERROR(VLOOKUP((ROW()-1)/9+1,'[1]Преподавательский состав'!$A$2:$B$180,2,FALSE)),"",VLOOKUP((ROW()-1)/9+1,'[1]Преподавательский состав'!$A$2:$B$180,2,FALSE))</f>
        <v>Мартыненко М.В.</v>
      </c>
      <c r="D307" s="3" t="str">
        <f>IF($C307="","",T(" 8.00"))</f>
        <v xml:space="preserve"> 8.00</v>
      </c>
      <c r="E307" s="3" t="str">
        <f>IF($C307="","",T(" 9.40"))</f>
        <v xml:space="preserve"> 9.40</v>
      </c>
      <c r="F307" s="3" t="str">
        <f>IF($C307="","",T("11.50"))</f>
        <v>11.50</v>
      </c>
      <c r="G307" s="4" t="str">
        <f>IF($C307="","",T(""))</f>
        <v/>
      </c>
      <c r="H307" s="4" t="str">
        <f>IF($C307="","",T("13.30"))</f>
        <v>13.30</v>
      </c>
      <c r="I307" s="4" t="str">
        <f>IF($C307="","",T("15.10"))</f>
        <v>15.10</v>
      </c>
      <c r="J307" s="3" t="str">
        <f>IF($C307="","",T("17.00"))</f>
        <v>17.00</v>
      </c>
      <c r="K307" s="3" t="str">
        <f>IF($C307="","",T("18.40"))</f>
        <v>18.40</v>
      </c>
      <c r="L307" s="3"/>
      <c r="M307" s="3"/>
      <c r="N307" s="25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11" t="str">
        <f t="shared" si="242"/>
        <v/>
      </c>
      <c r="AP307" s="10" t="str">
        <f t="shared" si="268"/>
        <v/>
      </c>
      <c r="AQ307" s="10" t="str">
        <f t="shared" si="268"/>
        <v/>
      </c>
      <c r="AR307" s="10" t="str">
        <f t="shared" si="268"/>
        <v/>
      </c>
      <c r="AS307" s="10" t="str">
        <f t="shared" si="268"/>
        <v/>
      </c>
      <c r="AT307" s="10" t="str">
        <f t="shared" si="268"/>
        <v/>
      </c>
      <c r="AU307" s="10" t="str">
        <f t="shared" si="265"/>
        <v/>
      </c>
      <c r="AV307" s="10" t="str">
        <f t="shared" si="265"/>
        <v/>
      </c>
      <c r="AW307" s="10" t="str">
        <f t="shared" si="265"/>
        <v/>
      </c>
      <c r="AX307" s="10" t="str">
        <f t="shared" si="265"/>
        <v/>
      </c>
      <c r="AY307" s="10" t="str">
        <f t="shared" si="265"/>
        <v/>
      </c>
      <c r="BA307" s="12" t="str">
        <f t="shared" si="269"/>
        <v/>
      </c>
      <c r="BB307" s="12" t="str">
        <f t="shared" si="269"/>
        <v/>
      </c>
      <c r="BC307" s="12" t="str">
        <f t="shared" si="269"/>
        <v/>
      </c>
      <c r="BD307" s="12" t="str">
        <f t="shared" si="269"/>
        <v/>
      </c>
      <c r="BE307" s="12" t="str">
        <f t="shared" si="269"/>
        <v/>
      </c>
      <c r="BF307" s="12" t="str">
        <f t="shared" si="266"/>
        <v/>
      </c>
      <c r="BG307" s="12" t="str">
        <f t="shared" si="266"/>
        <v/>
      </c>
      <c r="BH307" s="12" t="str">
        <f t="shared" si="266"/>
        <v/>
      </c>
      <c r="BI307" s="12" t="str">
        <f t="shared" si="266"/>
        <v/>
      </c>
      <c r="BJ307" s="12" t="str">
        <f t="shared" si="266"/>
        <v/>
      </c>
    </row>
    <row r="308" spans="1:62" ht="23.25" customHeight="1">
      <c r="A308" s="1">
        <f ca="1">IF(COUNTIF($D308:$M308," ")=10,"",IF(VLOOKUP(MAX($A$1:A307),$A$1:C307,3,FALSE)=0,"",MAX($A$1:A307)+1))</f>
        <v>308</v>
      </c>
      <c r="B308" s="13" t="str">
        <f>$B307</f>
        <v>Мартыненко М.В.</v>
      </c>
      <c r="C308" s="2" t="str">
        <f ca="1">IF($B308="","",$S$2)</f>
        <v>Пн 15.06.20</v>
      </c>
      <c r="D308" s="14" t="str">
        <f t="shared" ref="D308:K308" ca="1" si="286">IF($B308&gt;"",IF(ISERROR(SEARCH($B308,T$2))," ",MID(T$2,FIND("%курс ",T$2,FIND($B308,T$2))+6,7)&amp;"
("&amp;MID(T$2,FIND("ауд.",T$2,FIND($B308,T$2))+4,FIND("№",T$2,FIND("ауд.",T$2,FIND($B308,T$2)))-(FIND("ауд.",T$2,FIND($B308,T$2))+4))&amp;")"),"")</f>
        <v xml:space="preserve"> </v>
      </c>
      <c r="E308" s="14" t="str">
        <f t="shared" ca="1" si="286"/>
        <v xml:space="preserve"> </v>
      </c>
      <c r="F308" s="14" t="str">
        <f t="shared" ca="1" si="286"/>
        <v xml:space="preserve"> </v>
      </c>
      <c r="G308" s="14" t="str">
        <f t="shared" ca="1" si="286"/>
        <v xml:space="preserve"> </v>
      </c>
      <c r="H308" s="14" t="str">
        <f t="shared" ca="1" si="286"/>
        <v xml:space="preserve"> </v>
      </c>
      <c r="I308" s="14" t="str">
        <f t="shared" ca="1" si="286"/>
        <v xml:space="preserve"> </v>
      </c>
      <c r="J308" s="14" t="str">
        <f t="shared" ca="1" si="286"/>
        <v xml:space="preserve"> </v>
      </c>
      <c r="K308" s="14" t="str">
        <f t="shared" ca="1" si="286"/>
        <v xml:space="preserve"> </v>
      </c>
      <c r="L308" s="14"/>
      <c r="M308" s="14"/>
      <c r="N308" s="25"/>
      <c r="AE308" s="20" t="str">
        <f t="shared" ca="1" si="275"/>
        <v/>
      </c>
      <c r="AF308" s="20" t="str">
        <f t="shared" ca="1" si="275"/>
        <v/>
      </c>
      <c r="AG308" s="20" t="str">
        <f t="shared" ca="1" si="275"/>
        <v/>
      </c>
      <c r="AH308" s="20" t="str">
        <f t="shared" ca="1" si="275"/>
        <v/>
      </c>
      <c r="AI308" s="20" t="str">
        <f t="shared" ca="1" si="273"/>
        <v/>
      </c>
      <c r="AJ308" s="20" t="str">
        <f t="shared" ca="1" si="273"/>
        <v/>
      </c>
      <c r="AK308" s="20" t="str">
        <f t="shared" ca="1" si="273"/>
        <v/>
      </c>
      <c r="AL308" s="20" t="str">
        <f t="shared" ca="1" si="273"/>
        <v/>
      </c>
      <c r="AM308" s="20" t="str">
        <f t="shared" si="273"/>
        <v/>
      </c>
      <c r="AN308" s="20" t="str">
        <f t="shared" si="273"/>
        <v/>
      </c>
      <c r="AO308" s="11" t="str">
        <f t="shared" ca="1" si="242"/>
        <v/>
      </c>
      <c r="AP308" s="10" t="str">
        <f t="shared" ca="1" si="268"/>
        <v/>
      </c>
      <c r="AQ308" s="10" t="str">
        <f t="shared" ca="1" si="268"/>
        <v/>
      </c>
      <c r="AR308" s="10" t="str">
        <f t="shared" ca="1" si="268"/>
        <v/>
      </c>
      <c r="AS308" s="10" t="str">
        <f t="shared" ca="1" si="268"/>
        <v/>
      </c>
      <c r="AT308" s="10" t="str">
        <f t="shared" ca="1" si="268"/>
        <v/>
      </c>
      <c r="AU308" s="10" t="str">
        <f t="shared" ca="1" si="265"/>
        <v/>
      </c>
      <c r="AV308" s="10" t="str">
        <f t="shared" ca="1" si="265"/>
        <v/>
      </c>
      <c r="AW308" s="10" t="str">
        <f t="shared" ca="1" si="265"/>
        <v/>
      </c>
      <c r="AX308" s="10" t="str">
        <f t="shared" si="265"/>
        <v/>
      </c>
      <c r="AY308" s="10" t="str">
        <f t="shared" si="265"/>
        <v/>
      </c>
      <c r="BA308" s="12" t="str">
        <f t="shared" ca="1" si="269"/>
        <v/>
      </c>
      <c r="BB308" s="12" t="str">
        <f t="shared" ca="1" si="269"/>
        <v/>
      </c>
      <c r="BC308" s="12" t="str">
        <f t="shared" ca="1" si="269"/>
        <v/>
      </c>
      <c r="BD308" s="12" t="str">
        <f t="shared" ca="1" si="269"/>
        <v/>
      </c>
      <c r="BE308" s="12" t="str">
        <f t="shared" ca="1" si="269"/>
        <v/>
      </c>
      <c r="BF308" s="12" t="str">
        <f t="shared" ca="1" si="266"/>
        <v/>
      </c>
      <c r="BG308" s="12" t="str">
        <f t="shared" ca="1" si="266"/>
        <v/>
      </c>
      <c r="BH308" s="12" t="str">
        <f t="shared" ca="1" si="266"/>
        <v/>
      </c>
      <c r="BI308" s="12" t="str">
        <f t="shared" si="266"/>
        <v/>
      </c>
      <c r="BJ308" s="12" t="str">
        <f t="shared" si="266"/>
        <v/>
      </c>
    </row>
    <row r="309" spans="1:62" ht="23.25" customHeight="1">
      <c r="A309" s="1">
        <f ca="1">IF(COUNTIF($D309:$M309," ")=10,"",IF(VLOOKUP(MAX($A$1:A308),$A$1:C308,3,FALSE)=0,"",MAX($A$1:A308)+1))</f>
        <v>309</v>
      </c>
      <c r="B309" s="13" t="str">
        <f>$B307</f>
        <v>Мартыненко М.В.</v>
      </c>
      <c r="C309" s="2" t="str">
        <f ca="1">IF($B309="","",$S$3)</f>
        <v>Вт 16.06.20</v>
      </c>
      <c r="D309" s="14" t="str">
        <f t="shared" ref="D309:K309" ca="1" si="287">IF($B309&gt;"",IF(ISERROR(SEARCH($B309,T$3))," ",MID(T$3,FIND("%курс ",T$3,FIND($B309,T$3))+6,7)&amp;"
("&amp;MID(T$3,FIND("ауд.",T$3,FIND($B309,T$3))+4,FIND("№",T$3,FIND("ауд.",T$3,FIND($B309,T$3)))-(FIND("ауд.",T$3,FIND($B309,T$3))+4))&amp;")"),"")</f>
        <v xml:space="preserve"> </v>
      </c>
      <c r="E309" s="14" t="str">
        <f t="shared" ca="1" si="287"/>
        <v xml:space="preserve"> </v>
      </c>
      <c r="F309" s="14" t="str">
        <f t="shared" ca="1" si="287"/>
        <v xml:space="preserve"> </v>
      </c>
      <c r="G309" s="14" t="str">
        <f t="shared" ca="1" si="287"/>
        <v xml:space="preserve"> </v>
      </c>
      <c r="H309" s="14" t="str">
        <f t="shared" ca="1" si="287"/>
        <v xml:space="preserve"> </v>
      </c>
      <c r="I309" s="14" t="str">
        <f t="shared" ca="1" si="287"/>
        <v xml:space="preserve"> </v>
      </c>
      <c r="J309" s="14" t="str">
        <f t="shared" ca="1" si="287"/>
        <v xml:space="preserve"> </v>
      </c>
      <c r="K309" s="14" t="str">
        <f t="shared" ca="1" si="287"/>
        <v xml:space="preserve"> </v>
      </c>
      <c r="L309" s="14"/>
      <c r="M309" s="14"/>
      <c r="N309" s="25"/>
      <c r="AE309" s="20" t="str">
        <f t="shared" ca="1" si="275"/>
        <v/>
      </c>
      <c r="AF309" s="20" t="str">
        <f t="shared" ca="1" si="275"/>
        <v/>
      </c>
      <c r="AG309" s="20" t="str">
        <f t="shared" ca="1" si="275"/>
        <v/>
      </c>
      <c r="AH309" s="20" t="str">
        <f t="shared" ca="1" si="275"/>
        <v/>
      </c>
      <c r="AI309" s="20" t="str">
        <f t="shared" ca="1" si="273"/>
        <v/>
      </c>
      <c r="AJ309" s="20" t="str">
        <f t="shared" ca="1" si="273"/>
        <v/>
      </c>
      <c r="AK309" s="20" t="str">
        <f t="shared" ca="1" si="273"/>
        <v/>
      </c>
      <c r="AL309" s="20" t="str">
        <f t="shared" ca="1" si="273"/>
        <v/>
      </c>
      <c r="AM309" s="20" t="str">
        <f t="shared" si="273"/>
        <v/>
      </c>
      <c r="AN309" s="20" t="str">
        <f t="shared" si="273"/>
        <v/>
      </c>
      <c r="AO309" s="11" t="str">
        <f t="shared" ca="1" si="242"/>
        <v/>
      </c>
      <c r="AP309" s="10" t="str">
        <f t="shared" ca="1" si="268"/>
        <v/>
      </c>
      <c r="AQ309" s="10" t="str">
        <f t="shared" ca="1" si="268"/>
        <v/>
      </c>
      <c r="AR309" s="10" t="str">
        <f t="shared" ca="1" si="268"/>
        <v/>
      </c>
      <c r="AS309" s="10" t="str">
        <f t="shared" ca="1" si="268"/>
        <v/>
      </c>
      <c r="AT309" s="10" t="str">
        <f t="shared" ca="1" si="268"/>
        <v/>
      </c>
      <c r="AU309" s="10" t="str">
        <f t="shared" ca="1" si="265"/>
        <v/>
      </c>
      <c r="AV309" s="10" t="str">
        <f t="shared" ca="1" si="265"/>
        <v/>
      </c>
      <c r="AW309" s="10" t="str">
        <f t="shared" ca="1" si="265"/>
        <v/>
      </c>
      <c r="AX309" s="10" t="str">
        <f t="shared" si="265"/>
        <v/>
      </c>
      <c r="AY309" s="10" t="str">
        <f t="shared" si="265"/>
        <v/>
      </c>
      <c r="BA309" s="12" t="str">
        <f t="shared" ca="1" si="269"/>
        <v/>
      </c>
      <c r="BB309" s="12" t="str">
        <f t="shared" ca="1" si="269"/>
        <v/>
      </c>
      <c r="BC309" s="12" t="str">
        <f t="shared" ca="1" si="269"/>
        <v/>
      </c>
      <c r="BD309" s="12" t="str">
        <f t="shared" ca="1" si="269"/>
        <v/>
      </c>
      <c r="BE309" s="12" t="str">
        <f t="shared" ca="1" si="269"/>
        <v/>
      </c>
      <c r="BF309" s="12" t="str">
        <f t="shared" ca="1" si="266"/>
        <v/>
      </c>
      <c r="BG309" s="12" t="str">
        <f t="shared" ca="1" si="266"/>
        <v/>
      </c>
      <c r="BH309" s="12" t="str">
        <f t="shared" ca="1" si="266"/>
        <v/>
      </c>
      <c r="BI309" s="12" t="str">
        <f t="shared" si="266"/>
        <v/>
      </c>
      <c r="BJ309" s="12" t="str">
        <f t="shared" si="266"/>
        <v/>
      </c>
    </row>
    <row r="310" spans="1:62" ht="23.25" customHeight="1">
      <c r="A310" s="1">
        <f ca="1">IF(COUNTIF($D310:$M310," ")=10,"",IF(VLOOKUP(MAX($A$1:A309),$A$1:C309,3,FALSE)=0,"",MAX($A$1:A309)+1))</f>
        <v>310</v>
      </c>
      <c r="B310" s="13" t="str">
        <f>$B307</f>
        <v>Мартыненко М.В.</v>
      </c>
      <c r="C310" s="2" t="str">
        <f ca="1">IF($B310="","",$S$4)</f>
        <v>Ср 17.06.20</v>
      </c>
      <c r="D310" s="14" t="str">
        <f t="shared" ref="D310:K310" ca="1" si="288">IF($B310&gt;"",IF(ISERROR(SEARCH($B310,T$4))," ",MID(T$4,FIND("%курс ",T$4,FIND($B310,T$4))+6,7)&amp;"
("&amp;MID(T$4,FIND("ауд.",T$4,FIND($B310,T$4))+4,FIND("№",T$4,FIND("ауд.",T$4,FIND($B310,T$4)))-(FIND("ауд.",T$4,FIND($B310,T$4))+4))&amp;")"),"")</f>
        <v xml:space="preserve"> </v>
      </c>
      <c r="E310" s="14" t="str">
        <f t="shared" ca="1" si="288"/>
        <v xml:space="preserve"> </v>
      </c>
      <c r="F310" s="14" t="str">
        <f t="shared" ca="1" si="288"/>
        <v xml:space="preserve"> </v>
      </c>
      <c r="G310" s="14" t="str">
        <f t="shared" ca="1" si="288"/>
        <v xml:space="preserve"> </v>
      </c>
      <c r="H310" s="14" t="str">
        <f t="shared" ca="1" si="288"/>
        <v xml:space="preserve"> </v>
      </c>
      <c r="I310" s="14" t="str">
        <f t="shared" ca="1" si="288"/>
        <v xml:space="preserve"> </v>
      </c>
      <c r="J310" s="14" t="str">
        <f t="shared" ca="1" si="288"/>
        <v xml:space="preserve"> </v>
      </c>
      <c r="K310" s="14" t="str">
        <f t="shared" ca="1" si="288"/>
        <v xml:space="preserve"> </v>
      </c>
      <c r="L310" s="14"/>
      <c r="M310" s="14"/>
      <c r="N310" s="25"/>
      <c r="AE310" s="20" t="str">
        <f t="shared" ca="1" si="275"/>
        <v/>
      </c>
      <c r="AF310" s="20" t="str">
        <f t="shared" ca="1" si="275"/>
        <v/>
      </c>
      <c r="AG310" s="20" t="str">
        <f t="shared" ca="1" si="275"/>
        <v/>
      </c>
      <c r="AH310" s="20" t="str">
        <f t="shared" ca="1" si="275"/>
        <v/>
      </c>
      <c r="AI310" s="20" t="str">
        <f t="shared" ca="1" si="273"/>
        <v/>
      </c>
      <c r="AJ310" s="20" t="str">
        <f t="shared" ca="1" si="273"/>
        <v/>
      </c>
      <c r="AK310" s="20" t="str">
        <f t="shared" ca="1" si="273"/>
        <v/>
      </c>
      <c r="AL310" s="20" t="str">
        <f t="shared" ca="1" si="273"/>
        <v/>
      </c>
      <c r="AM310" s="20" t="str">
        <f t="shared" si="273"/>
        <v/>
      </c>
      <c r="AN310" s="20" t="str">
        <f t="shared" si="273"/>
        <v/>
      </c>
      <c r="AO310" s="11" t="str">
        <f t="shared" ca="1" si="242"/>
        <v/>
      </c>
      <c r="AP310" s="10" t="str">
        <f t="shared" ca="1" si="268"/>
        <v/>
      </c>
      <c r="AQ310" s="10" t="str">
        <f t="shared" ca="1" si="268"/>
        <v/>
      </c>
      <c r="AR310" s="10" t="str">
        <f t="shared" ca="1" si="268"/>
        <v/>
      </c>
      <c r="AS310" s="10" t="str">
        <f t="shared" ca="1" si="268"/>
        <v/>
      </c>
      <c r="AT310" s="10" t="str">
        <f t="shared" ca="1" si="268"/>
        <v/>
      </c>
      <c r="AU310" s="10" t="str">
        <f t="shared" ca="1" si="265"/>
        <v/>
      </c>
      <c r="AV310" s="10" t="str">
        <f t="shared" ca="1" si="265"/>
        <v/>
      </c>
      <c r="AW310" s="10" t="str">
        <f t="shared" ca="1" si="265"/>
        <v/>
      </c>
      <c r="AX310" s="10" t="str">
        <f t="shared" si="265"/>
        <v/>
      </c>
      <c r="AY310" s="10" t="str">
        <f t="shared" si="265"/>
        <v/>
      </c>
      <c r="BA310" s="12" t="str">
        <f t="shared" ca="1" si="269"/>
        <v/>
      </c>
      <c r="BB310" s="12" t="str">
        <f t="shared" ca="1" si="269"/>
        <v/>
      </c>
      <c r="BC310" s="12" t="str">
        <f t="shared" ca="1" si="269"/>
        <v/>
      </c>
      <c r="BD310" s="12" t="str">
        <f t="shared" ca="1" si="269"/>
        <v/>
      </c>
      <c r="BE310" s="12" t="str">
        <f t="shared" ca="1" si="269"/>
        <v/>
      </c>
      <c r="BF310" s="12" t="str">
        <f t="shared" ca="1" si="266"/>
        <v/>
      </c>
      <c r="BG310" s="12" t="str">
        <f t="shared" ca="1" si="266"/>
        <v/>
      </c>
      <c r="BH310" s="12" t="str">
        <f t="shared" ca="1" si="266"/>
        <v/>
      </c>
      <c r="BI310" s="12" t="str">
        <f t="shared" si="266"/>
        <v/>
      </c>
      <c r="BJ310" s="12" t="str">
        <f t="shared" si="266"/>
        <v/>
      </c>
    </row>
    <row r="311" spans="1:62" ht="23.25" customHeight="1">
      <c r="A311" s="1">
        <f ca="1">IF(COUNTIF($D311:$M311," ")=10,"",IF(VLOOKUP(MAX($A$1:A310),$A$1:C310,3,FALSE)=0,"",MAX($A$1:A310)+1))</f>
        <v>311</v>
      </c>
      <c r="B311" s="13" t="str">
        <f>$B307</f>
        <v>Мартыненко М.В.</v>
      </c>
      <c r="C311" s="2" t="str">
        <f ca="1">IF($B311="","",$S$5)</f>
        <v>Чт 18.06.20</v>
      </c>
      <c r="D311" s="23" t="str">
        <f t="shared" ref="D311:K311" ca="1" si="289">IF($B311&gt;"",IF(ISERROR(SEARCH($B311,T$5))," ",MID(T$5,FIND("%курс ",T$5,FIND($B311,T$5))+6,7)&amp;"
("&amp;MID(T$5,FIND("ауд.",T$5,FIND($B311,T$5))+4,FIND("№",T$5,FIND("ауд.",T$5,FIND($B311,T$5)))-(FIND("ауд.",T$5,FIND($B311,T$5))+4))&amp;")"),"")</f>
        <v xml:space="preserve"> </v>
      </c>
      <c r="E311" s="23" t="str">
        <f t="shared" ca="1" si="289"/>
        <v xml:space="preserve"> </v>
      </c>
      <c r="F311" s="23" t="str">
        <f t="shared" ca="1" si="289"/>
        <v xml:space="preserve"> </v>
      </c>
      <c r="G311" s="23" t="str">
        <f t="shared" ca="1" si="289"/>
        <v xml:space="preserve"> </v>
      </c>
      <c r="H311" s="23" t="str">
        <f t="shared" ca="1" si="289"/>
        <v xml:space="preserve"> </v>
      </c>
      <c r="I311" s="23" t="str">
        <f t="shared" ca="1" si="289"/>
        <v>СА -9-2
(П-)</v>
      </c>
      <c r="J311" s="23" t="str">
        <f t="shared" ca="1" si="289"/>
        <v>СА -9-2
(П-)</v>
      </c>
      <c r="K311" s="23" t="str">
        <f t="shared" ca="1" si="289"/>
        <v xml:space="preserve"> </v>
      </c>
      <c r="L311" s="23"/>
      <c r="M311" s="23"/>
      <c r="N311" s="25"/>
      <c r="AE311" s="20" t="str">
        <f t="shared" ca="1" si="275"/>
        <v/>
      </c>
      <c r="AF311" s="20" t="str">
        <f t="shared" ca="1" si="275"/>
        <v/>
      </c>
      <c r="AG311" s="20" t="str">
        <f t="shared" ca="1" si="275"/>
        <v/>
      </c>
      <c r="AH311" s="20" t="str">
        <f t="shared" ca="1" si="275"/>
        <v/>
      </c>
      <c r="AI311" s="20" t="str">
        <f t="shared" ca="1" si="273"/>
        <v/>
      </c>
      <c r="AJ311" s="20" t="str">
        <f t="shared" ca="1" si="273"/>
        <v>Чт 18.06.20 15.10 П-)</v>
      </c>
      <c r="AK311" s="20" t="str">
        <f t="shared" ca="1" si="273"/>
        <v>Чт 18.06.20 17.00 П-)</v>
      </c>
      <c r="AL311" s="20" t="str">
        <f t="shared" ca="1" si="273"/>
        <v/>
      </c>
      <c r="AM311" s="20" t="str">
        <f t="shared" si="273"/>
        <v/>
      </c>
      <c r="AN311" s="20" t="str">
        <f t="shared" si="273"/>
        <v/>
      </c>
      <c r="AO311" s="11" t="str">
        <f t="shared" ca="1" si="242"/>
        <v>Мартыненко</v>
      </c>
      <c r="AP311" s="10" t="str">
        <f t="shared" ca="1" si="268"/>
        <v/>
      </c>
      <c r="AQ311" s="10" t="str">
        <f t="shared" ca="1" si="268"/>
        <v/>
      </c>
      <c r="AR311" s="10" t="str">
        <f t="shared" ca="1" si="268"/>
        <v/>
      </c>
      <c r="AS311" s="10" t="str">
        <f t="shared" ca="1" si="268"/>
        <v/>
      </c>
      <c r="AT311" s="10" t="str">
        <f t="shared" ca="1" si="268"/>
        <v/>
      </c>
      <c r="AU311" s="10" t="str">
        <f t="shared" ca="1" si="265"/>
        <v>Чт 18.06.20 15.10 П-) Мартыненко</v>
      </c>
      <c r="AV311" s="10" t="str">
        <f t="shared" ca="1" si="265"/>
        <v>Чт 18.06.20 17.00 П-) Мартыненко</v>
      </c>
      <c r="AW311" s="10" t="str">
        <f t="shared" ca="1" si="265"/>
        <v/>
      </c>
      <c r="AX311" s="10" t="str">
        <f t="shared" si="265"/>
        <v/>
      </c>
      <c r="AY311" s="10" t="str">
        <f t="shared" si="265"/>
        <v/>
      </c>
      <c r="BA311" s="12" t="str">
        <f t="shared" ca="1" si="269"/>
        <v/>
      </c>
      <c r="BB311" s="12" t="str">
        <f t="shared" ca="1" si="269"/>
        <v/>
      </c>
      <c r="BC311" s="12" t="str">
        <f t="shared" ca="1" si="269"/>
        <v/>
      </c>
      <c r="BD311" s="12" t="str">
        <f t="shared" ca="1" si="269"/>
        <v/>
      </c>
      <c r="BE311" s="12" t="str">
        <f t="shared" ca="1" si="269"/>
        <v/>
      </c>
      <c r="BF311" s="12">
        <f t="shared" ca="1" si="266"/>
        <v>311</v>
      </c>
      <c r="BG311" s="12">
        <f t="shared" ca="1" si="266"/>
        <v>311</v>
      </c>
      <c r="BH311" s="12" t="str">
        <f t="shared" ca="1" si="266"/>
        <v/>
      </c>
      <c r="BI311" s="12" t="str">
        <f t="shared" si="266"/>
        <v/>
      </c>
      <c r="BJ311" s="12" t="str">
        <f t="shared" si="266"/>
        <v/>
      </c>
    </row>
    <row r="312" spans="1:62" ht="23.25" customHeight="1">
      <c r="A312" s="1">
        <f ca="1">IF(COUNTIF($D312:$M312," ")=10,"",IF(VLOOKUP(MAX($A$1:A311),$A$1:C311,3,FALSE)=0,"",MAX($A$1:A311)+1))</f>
        <v>312</v>
      </c>
      <c r="B312" s="13" t="str">
        <f>$B307</f>
        <v>Мартыненко М.В.</v>
      </c>
      <c r="C312" s="2" t="str">
        <f ca="1">IF($B312="","",$S$6)</f>
        <v>Пт 19.06.20</v>
      </c>
      <c r="D312" s="23" t="str">
        <f t="shared" ref="D312:K312" ca="1" si="290">IF($B312&gt;"",IF(ISERROR(SEARCH($B312,T$6))," ",MID(T$6,FIND("%курс ",T$6,FIND($B312,T$6))+6,7)&amp;"
("&amp;MID(T$6,FIND("ауд.",T$6,FIND($B312,T$6))+4,FIND("№",T$6,FIND("ауд.",T$6,FIND($B312,T$6)))-(FIND("ауд.",T$6,FIND($B312,T$6))+4))&amp;")"),"")</f>
        <v xml:space="preserve"> </v>
      </c>
      <c r="E312" s="23" t="str">
        <f t="shared" ca="1" si="290"/>
        <v xml:space="preserve"> </v>
      </c>
      <c r="F312" s="23" t="str">
        <f t="shared" ca="1" si="290"/>
        <v xml:space="preserve"> </v>
      </c>
      <c r="G312" s="23" t="str">
        <f t="shared" ca="1" si="290"/>
        <v xml:space="preserve"> </v>
      </c>
      <c r="H312" s="23" t="str">
        <f t="shared" ca="1" si="290"/>
        <v xml:space="preserve"> </v>
      </c>
      <c r="I312" s="23" t="str">
        <f t="shared" ca="1" si="290"/>
        <v xml:space="preserve"> </v>
      </c>
      <c r="J312" s="23" t="str">
        <f t="shared" ca="1" si="290"/>
        <v xml:space="preserve"> </v>
      </c>
      <c r="K312" s="23" t="str">
        <f t="shared" ca="1" si="290"/>
        <v xml:space="preserve"> </v>
      </c>
      <c r="L312" s="23"/>
      <c r="M312" s="23"/>
      <c r="N312" s="25"/>
      <c r="AE312" s="20" t="str">
        <f t="shared" ca="1" si="275"/>
        <v/>
      </c>
      <c r="AF312" s="20" t="str">
        <f t="shared" ca="1" si="275"/>
        <v/>
      </c>
      <c r="AG312" s="20" t="str">
        <f t="shared" ca="1" si="275"/>
        <v/>
      </c>
      <c r="AH312" s="20" t="str">
        <f t="shared" ca="1" si="275"/>
        <v/>
      </c>
      <c r="AI312" s="20" t="str">
        <f t="shared" ca="1" si="273"/>
        <v/>
      </c>
      <c r="AJ312" s="20" t="str">
        <f t="shared" ca="1" si="273"/>
        <v/>
      </c>
      <c r="AK312" s="20" t="str">
        <f t="shared" ca="1" si="273"/>
        <v/>
      </c>
      <c r="AL312" s="20" t="str">
        <f t="shared" ca="1" si="273"/>
        <v/>
      </c>
      <c r="AM312" s="20" t="str">
        <f t="shared" si="273"/>
        <v/>
      </c>
      <c r="AN312" s="20" t="str">
        <f t="shared" si="273"/>
        <v/>
      </c>
      <c r="AO312" s="11" t="str">
        <f t="shared" ca="1" si="242"/>
        <v/>
      </c>
      <c r="AP312" s="10" t="str">
        <f t="shared" ca="1" si="268"/>
        <v/>
      </c>
      <c r="AQ312" s="10" t="str">
        <f t="shared" ca="1" si="268"/>
        <v/>
      </c>
      <c r="AR312" s="10" t="str">
        <f t="shared" ca="1" si="268"/>
        <v/>
      </c>
      <c r="AS312" s="10" t="str">
        <f t="shared" ca="1" si="268"/>
        <v/>
      </c>
      <c r="AT312" s="10" t="str">
        <f t="shared" ca="1" si="268"/>
        <v/>
      </c>
      <c r="AU312" s="10" t="str">
        <f t="shared" ca="1" si="265"/>
        <v/>
      </c>
      <c r="AV312" s="10" t="str">
        <f t="shared" ca="1" si="265"/>
        <v/>
      </c>
      <c r="AW312" s="10" t="str">
        <f t="shared" ca="1" si="265"/>
        <v/>
      </c>
      <c r="AX312" s="10" t="str">
        <f t="shared" si="265"/>
        <v/>
      </c>
      <c r="AY312" s="10" t="str">
        <f t="shared" si="265"/>
        <v/>
      </c>
      <c r="BA312" s="12" t="str">
        <f t="shared" ca="1" si="269"/>
        <v/>
      </c>
      <c r="BB312" s="12" t="str">
        <f t="shared" ca="1" si="269"/>
        <v/>
      </c>
      <c r="BC312" s="12" t="str">
        <f t="shared" ca="1" si="269"/>
        <v/>
      </c>
      <c r="BD312" s="12" t="str">
        <f t="shared" ca="1" si="269"/>
        <v/>
      </c>
      <c r="BE312" s="12" t="str">
        <f t="shared" ca="1" si="269"/>
        <v/>
      </c>
      <c r="BF312" s="12" t="str">
        <f t="shared" ca="1" si="266"/>
        <v/>
      </c>
      <c r="BG312" s="12" t="str">
        <f t="shared" ca="1" si="266"/>
        <v/>
      </c>
      <c r="BH312" s="12" t="str">
        <f t="shared" ca="1" si="266"/>
        <v/>
      </c>
      <c r="BI312" s="12" t="str">
        <f t="shared" si="266"/>
        <v/>
      </c>
      <c r="BJ312" s="12" t="str">
        <f t="shared" si="266"/>
        <v/>
      </c>
    </row>
    <row r="313" spans="1:62" ht="23.25" customHeight="1">
      <c r="A313" s="1">
        <f ca="1">IF(COUNTIF($D313:$M313," ")=10,"",IF(VLOOKUP(MAX($A$1:A312),$A$1:C312,3,FALSE)=0,"",MAX($A$1:A312)+1))</f>
        <v>313</v>
      </c>
      <c r="B313" s="13" t="str">
        <f>$B307</f>
        <v>Мартыненко М.В.</v>
      </c>
      <c r="C313" s="2" t="str">
        <f ca="1">IF($B313="","",$S$7)</f>
        <v>Сб 20.06.20</v>
      </c>
      <c r="D313" s="23" t="str">
        <f t="shared" ref="D313:K313" ca="1" si="291">IF($B313&gt;"",IF(ISERROR(SEARCH($B313,T$7))," ",MID(T$7,FIND("%курс ",T$7,FIND($B313,T$7))+6,7)&amp;"
("&amp;MID(T$7,FIND("ауд.",T$7,FIND($B313,T$7))+4,FIND("№",T$7,FIND("ауд.",T$7,FIND($B313,T$7)))-(FIND("ауд.",T$7,FIND($B313,T$7))+4))&amp;")"),"")</f>
        <v xml:space="preserve"> </v>
      </c>
      <c r="E313" s="23" t="str">
        <f t="shared" ca="1" si="291"/>
        <v xml:space="preserve"> </v>
      </c>
      <c r="F313" s="23" t="str">
        <f t="shared" ca="1" si="291"/>
        <v xml:space="preserve"> </v>
      </c>
      <c r="G313" s="23" t="str">
        <f t="shared" ca="1" si="291"/>
        <v xml:space="preserve"> </v>
      </c>
      <c r="H313" s="23" t="str">
        <f t="shared" ca="1" si="291"/>
        <v xml:space="preserve"> </v>
      </c>
      <c r="I313" s="23" t="str">
        <f t="shared" ca="1" si="291"/>
        <v xml:space="preserve"> </v>
      </c>
      <c r="J313" s="23" t="str">
        <f t="shared" ca="1" si="291"/>
        <v xml:space="preserve"> </v>
      </c>
      <c r="K313" s="23" t="str">
        <f t="shared" ca="1" si="291"/>
        <v xml:space="preserve"> </v>
      </c>
      <c r="L313" s="23"/>
      <c r="M313" s="23"/>
      <c r="N313" s="25"/>
      <c r="AE313" s="20" t="str">
        <f t="shared" ca="1" si="275"/>
        <v/>
      </c>
      <c r="AF313" s="20" t="str">
        <f t="shared" ca="1" si="275"/>
        <v/>
      </c>
      <c r="AG313" s="20" t="str">
        <f t="shared" ca="1" si="275"/>
        <v/>
      </c>
      <c r="AH313" s="20" t="str">
        <f t="shared" ca="1" si="275"/>
        <v/>
      </c>
      <c r="AI313" s="20" t="str">
        <f t="shared" ca="1" si="273"/>
        <v/>
      </c>
      <c r="AJ313" s="20" t="str">
        <f t="shared" ca="1" si="273"/>
        <v/>
      </c>
      <c r="AK313" s="20" t="str">
        <f t="shared" ca="1" si="273"/>
        <v/>
      </c>
      <c r="AL313" s="20" t="str">
        <f t="shared" ca="1" si="273"/>
        <v/>
      </c>
      <c r="AM313" s="20" t="str">
        <f t="shared" si="273"/>
        <v/>
      </c>
      <c r="AN313" s="20" t="str">
        <f t="shared" si="273"/>
        <v/>
      </c>
      <c r="AO313" s="11" t="str">
        <f t="shared" ca="1" si="242"/>
        <v/>
      </c>
      <c r="AP313" s="10" t="str">
        <f t="shared" ca="1" si="268"/>
        <v/>
      </c>
      <c r="AQ313" s="10" t="str">
        <f t="shared" ca="1" si="268"/>
        <v/>
      </c>
      <c r="AR313" s="10" t="str">
        <f t="shared" ca="1" si="268"/>
        <v/>
      </c>
      <c r="AS313" s="10" t="str">
        <f t="shared" ca="1" si="268"/>
        <v/>
      </c>
      <c r="AT313" s="10" t="str">
        <f t="shared" ca="1" si="268"/>
        <v/>
      </c>
      <c r="AU313" s="10" t="str">
        <f t="shared" ca="1" si="265"/>
        <v/>
      </c>
      <c r="AV313" s="10" t="str">
        <f t="shared" ca="1" si="265"/>
        <v/>
      </c>
      <c r="AW313" s="10" t="str">
        <f t="shared" ca="1" si="265"/>
        <v/>
      </c>
      <c r="AX313" s="10" t="str">
        <f t="shared" si="265"/>
        <v/>
      </c>
      <c r="AY313" s="10" t="str">
        <f t="shared" si="265"/>
        <v/>
      </c>
      <c r="BA313" s="12" t="str">
        <f t="shared" ca="1" si="269"/>
        <v/>
      </c>
      <c r="BB313" s="12" t="str">
        <f t="shared" ca="1" si="269"/>
        <v/>
      </c>
      <c r="BC313" s="12" t="str">
        <f t="shared" ca="1" si="269"/>
        <v/>
      </c>
      <c r="BD313" s="12" t="str">
        <f t="shared" ca="1" si="269"/>
        <v/>
      </c>
      <c r="BE313" s="12" t="str">
        <f t="shared" ca="1" si="269"/>
        <v/>
      </c>
      <c r="BF313" s="12" t="str">
        <f t="shared" ca="1" si="266"/>
        <v/>
      </c>
      <c r="BG313" s="12" t="str">
        <f t="shared" ca="1" si="266"/>
        <v/>
      </c>
      <c r="BH313" s="12" t="str">
        <f t="shared" ca="1" si="266"/>
        <v/>
      </c>
      <c r="BI313" s="12" t="str">
        <f t="shared" si="266"/>
        <v/>
      </c>
      <c r="BJ313" s="12" t="str">
        <f t="shared" si="266"/>
        <v/>
      </c>
    </row>
    <row r="314" spans="1:62" ht="23.25" customHeight="1">
      <c r="A314" s="1">
        <f ca="1">IF(COUNTIF($D314:$M314," ")=10,"",IF(VLOOKUP(MAX($A$1:A313),$A$1:C313,3,FALSE)=0,"",MAX($A$1:A313)+1))</f>
        <v>314</v>
      </c>
      <c r="B314" s="13" t="str">
        <f>$B307</f>
        <v>Мартыненко М.В.</v>
      </c>
      <c r="C314" s="2" t="str">
        <f ca="1">IF($B314="","",$S$8)</f>
        <v>Вс 21.06.20</v>
      </c>
      <c r="D314" s="23" t="str">
        <f t="shared" ref="D314:K314" ca="1" si="292">IF($B314&gt;"",IF(ISERROR(SEARCH($B314,T$8))," ",MID(T$8,FIND("%курс ",T$8,FIND($B314,T$8))+6,7)&amp;"
("&amp;MID(T$8,FIND("ауд.",T$8,FIND($B314,T$8))+4,FIND("№",T$8,FIND("ауд.",T$8,FIND($B314,T$8)))-(FIND("ауд.",T$8,FIND($B314,T$8))+4))&amp;")"),"")</f>
        <v xml:space="preserve"> </v>
      </c>
      <c r="E314" s="23" t="str">
        <f t="shared" ca="1" si="292"/>
        <v xml:space="preserve"> </v>
      </c>
      <c r="F314" s="23" t="str">
        <f t="shared" ca="1" si="292"/>
        <v xml:space="preserve"> </v>
      </c>
      <c r="G314" s="23" t="str">
        <f t="shared" ca="1" si="292"/>
        <v xml:space="preserve"> </v>
      </c>
      <c r="H314" s="23" t="str">
        <f t="shared" ca="1" si="292"/>
        <v xml:space="preserve"> </v>
      </c>
      <c r="I314" s="23" t="str">
        <f t="shared" ca="1" si="292"/>
        <v xml:space="preserve"> </v>
      </c>
      <c r="J314" s="23" t="str">
        <f t="shared" ca="1" si="292"/>
        <v xml:space="preserve"> </v>
      </c>
      <c r="K314" s="23" t="str">
        <f t="shared" ca="1" si="292"/>
        <v xml:space="preserve"> </v>
      </c>
      <c r="L314" s="23"/>
      <c r="M314" s="23"/>
      <c r="N314" s="17"/>
      <c r="AE314" s="20" t="str">
        <f t="shared" ca="1" si="275"/>
        <v/>
      </c>
      <c r="AF314" s="20" t="str">
        <f t="shared" ca="1" si="275"/>
        <v/>
      </c>
      <c r="AG314" s="20" t="str">
        <f t="shared" ca="1" si="275"/>
        <v/>
      </c>
      <c r="AH314" s="20" t="str">
        <f t="shared" ca="1" si="275"/>
        <v/>
      </c>
      <c r="AI314" s="20" t="str">
        <f t="shared" ca="1" si="273"/>
        <v/>
      </c>
      <c r="AJ314" s="20" t="str">
        <f t="shared" ca="1" si="273"/>
        <v/>
      </c>
      <c r="AK314" s="20" t="str">
        <f t="shared" ca="1" si="273"/>
        <v/>
      </c>
      <c r="AL314" s="20" t="str">
        <f t="shared" ca="1" si="273"/>
        <v/>
      </c>
      <c r="AM314" s="20" t="str">
        <f t="shared" si="273"/>
        <v/>
      </c>
      <c r="AN314" s="20" t="str">
        <f t="shared" si="273"/>
        <v/>
      </c>
      <c r="AO314" s="11" t="str">
        <f t="shared" ca="1" si="242"/>
        <v/>
      </c>
      <c r="AP314" s="10" t="str">
        <f t="shared" ca="1" si="268"/>
        <v/>
      </c>
      <c r="AQ314" s="10" t="str">
        <f t="shared" ca="1" si="268"/>
        <v/>
      </c>
      <c r="AR314" s="10" t="str">
        <f t="shared" ca="1" si="268"/>
        <v/>
      </c>
      <c r="AS314" s="10" t="str">
        <f t="shared" ca="1" si="268"/>
        <v/>
      </c>
      <c r="AT314" s="10" t="str">
        <f t="shared" ca="1" si="268"/>
        <v/>
      </c>
      <c r="AU314" s="10" t="str">
        <f t="shared" ca="1" si="265"/>
        <v/>
      </c>
      <c r="AV314" s="10" t="str">
        <f t="shared" ca="1" si="265"/>
        <v/>
      </c>
      <c r="AW314" s="10" t="str">
        <f t="shared" ca="1" si="265"/>
        <v/>
      </c>
      <c r="AX314" s="10" t="str">
        <f t="shared" si="265"/>
        <v/>
      </c>
      <c r="AY314" s="10" t="str">
        <f t="shared" si="265"/>
        <v/>
      </c>
      <c r="BA314" s="12" t="str">
        <f t="shared" ca="1" si="269"/>
        <v/>
      </c>
      <c r="BB314" s="12" t="str">
        <f t="shared" ca="1" si="269"/>
        <v/>
      </c>
      <c r="BC314" s="12" t="str">
        <f t="shared" ca="1" si="269"/>
        <v/>
      </c>
      <c r="BD314" s="12" t="str">
        <f t="shared" ca="1" si="269"/>
        <v/>
      </c>
      <c r="BE314" s="12" t="str">
        <f t="shared" ca="1" si="269"/>
        <v/>
      </c>
      <c r="BF314" s="12" t="str">
        <f t="shared" ca="1" si="266"/>
        <v/>
      </c>
      <c r="BG314" s="12" t="str">
        <f t="shared" ca="1" si="266"/>
        <v/>
      </c>
      <c r="BH314" s="12" t="str">
        <f t="shared" ca="1" si="266"/>
        <v/>
      </c>
      <c r="BI314" s="12" t="str">
        <f t="shared" si="266"/>
        <v/>
      </c>
      <c r="BJ314" s="12" t="str">
        <f t="shared" si="266"/>
        <v/>
      </c>
    </row>
    <row r="315" spans="1:62" ht="23.25" customHeight="1">
      <c r="A315" s="1">
        <f ca="1">IF(COUNTIF($D315:$M315," ")=10,"",IF(VLOOKUP(MAX($A$1:A314),$A$1:C314,3,FALSE)=0,"",MAX($A$1:A314)+1))</f>
        <v>315</v>
      </c>
      <c r="C315" s="2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5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11" t="str">
        <f t="shared" si="242"/>
        <v/>
      </c>
      <c r="AP315" s="10" t="str">
        <f t="shared" si="268"/>
        <v/>
      </c>
      <c r="AQ315" s="10" t="str">
        <f t="shared" si="268"/>
        <v/>
      </c>
      <c r="AR315" s="10" t="str">
        <f t="shared" si="268"/>
        <v/>
      </c>
      <c r="AS315" s="10" t="str">
        <f t="shared" si="268"/>
        <v/>
      </c>
      <c r="AT315" s="10" t="str">
        <f t="shared" si="268"/>
        <v/>
      </c>
      <c r="AU315" s="10" t="str">
        <f t="shared" si="265"/>
        <v/>
      </c>
      <c r="AV315" s="10" t="str">
        <f t="shared" si="265"/>
        <v/>
      </c>
      <c r="AW315" s="10" t="str">
        <f t="shared" si="265"/>
        <v/>
      </c>
      <c r="AX315" s="10" t="str">
        <f t="shared" si="265"/>
        <v/>
      </c>
      <c r="AY315" s="10" t="str">
        <f t="shared" si="265"/>
        <v/>
      </c>
      <c r="BA315" s="12" t="str">
        <f t="shared" si="269"/>
        <v/>
      </c>
      <c r="BB315" s="12" t="str">
        <f t="shared" si="269"/>
        <v/>
      </c>
      <c r="BC315" s="12" t="str">
        <f t="shared" si="269"/>
        <v/>
      </c>
      <c r="BD315" s="12" t="str">
        <f t="shared" si="269"/>
        <v/>
      </c>
      <c r="BE315" s="12" t="str">
        <f t="shared" si="269"/>
        <v/>
      </c>
      <c r="BF315" s="12" t="str">
        <f t="shared" si="266"/>
        <v/>
      </c>
      <c r="BG315" s="12" t="str">
        <f t="shared" si="266"/>
        <v/>
      </c>
      <c r="BH315" s="12" t="str">
        <f t="shared" si="266"/>
        <v/>
      </c>
      <c r="BI315" s="12" t="str">
        <f t="shared" si="266"/>
        <v/>
      </c>
      <c r="BJ315" s="12" t="str">
        <f t="shared" si="266"/>
        <v/>
      </c>
    </row>
    <row r="316" spans="1:62" ht="23.25" customHeight="1">
      <c r="A316" s="1">
        <f ca="1">IF(COUNTIF($D317:$M323," ")=70,"",MAX($A$1:A315)+1)</f>
        <v>316</v>
      </c>
      <c r="B316" s="2" t="str">
        <f>IF($C316="","",$C316)</f>
        <v>Поляков Д.Н.</v>
      </c>
      <c r="C316" s="3" t="str">
        <f>IF(ISERROR(VLOOKUP((ROW()-1)/9+1,'[1]Преподавательский состав'!$A$2:$B$180,2,FALSE)),"",VLOOKUP((ROW()-1)/9+1,'[1]Преподавательский состав'!$A$2:$B$180,2,FALSE))</f>
        <v>Поляков Д.Н.</v>
      </c>
      <c r="D316" s="3" t="str">
        <f>IF($C316="","",T(" 8.00"))</f>
        <v xml:space="preserve"> 8.00</v>
      </c>
      <c r="E316" s="3" t="str">
        <f>IF($C316="","",T(" 9.40"))</f>
        <v xml:space="preserve"> 9.40</v>
      </c>
      <c r="F316" s="3" t="str">
        <f>IF($C316="","",T("11.50"))</f>
        <v>11.50</v>
      </c>
      <c r="G316" s="4" t="str">
        <f>IF($C316="","",T(""))</f>
        <v/>
      </c>
      <c r="H316" s="4" t="str">
        <f>IF($C316="","",T("13.30"))</f>
        <v>13.30</v>
      </c>
      <c r="I316" s="4" t="str">
        <f>IF($C316="","",T("15.10"))</f>
        <v>15.10</v>
      </c>
      <c r="J316" s="3" t="str">
        <f>IF($C316="","",T("17.00"))</f>
        <v>17.00</v>
      </c>
      <c r="K316" s="3" t="str">
        <f>IF($C316="","",T("18.40"))</f>
        <v>18.40</v>
      </c>
      <c r="L316" s="3"/>
      <c r="M316" s="3"/>
      <c r="N316" s="25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11" t="str">
        <f t="shared" si="242"/>
        <v/>
      </c>
      <c r="AP316" s="10" t="str">
        <f t="shared" si="268"/>
        <v/>
      </c>
      <c r="AQ316" s="10" t="str">
        <f t="shared" si="268"/>
        <v/>
      </c>
      <c r="AR316" s="10" t="str">
        <f t="shared" si="268"/>
        <v/>
      </c>
      <c r="AS316" s="10" t="str">
        <f t="shared" si="268"/>
        <v/>
      </c>
      <c r="AT316" s="10" t="str">
        <f t="shared" si="268"/>
        <v/>
      </c>
      <c r="AU316" s="10" t="str">
        <f t="shared" si="265"/>
        <v/>
      </c>
      <c r="AV316" s="10" t="str">
        <f t="shared" si="265"/>
        <v/>
      </c>
      <c r="AW316" s="10" t="str">
        <f t="shared" si="265"/>
        <v/>
      </c>
      <c r="AX316" s="10" t="str">
        <f t="shared" si="265"/>
        <v/>
      </c>
      <c r="AY316" s="10" t="str">
        <f t="shared" si="265"/>
        <v/>
      </c>
      <c r="BA316" s="12" t="str">
        <f t="shared" si="269"/>
        <v/>
      </c>
      <c r="BB316" s="12" t="str">
        <f t="shared" si="269"/>
        <v/>
      </c>
      <c r="BC316" s="12" t="str">
        <f t="shared" si="269"/>
        <v/>
      </c>
      <c r="BD316" s="12" t="str">
        <f t="shared" si="269"/>
        <v/>
      </c>
      <c r="BE316" s="12" t="str">
        <f t="shared" si="269"/>
        <v/>
      </c>
      <c r="BF316" s="12" t="str">
        <f t="shared" si="266"/>
        <v/>
      </c>
      <c r="BG316" s="12" t="str">
        <f t="shared" si="266"/>
        <v/>
      </c>
      <c r="BH316" s="12" t="str">
        <f t="shared" si="266"/>
        <v/>
      </c>
      <c r="BI316" s="12" t="str">
        <f t="shared" si="266"/>
        <v/>
      </c>
      <c r="BJ316" s="12" t="str">
        <f t="shared" si="266"/>
        <v/>
      </c>
    </row>
    <row r="317" spans="1:62" ht="23.25" customHeight="1">
      <c r="A317" s="1">
        <f ca="1">IF(COUNTIF($D317:$M317," ")=10,"",IF(VLOOKUP(MAX($A$1:A316),$A$1:C316,3,FALSE)=0,"",MAX($A$1:A316)+1))</f>
        <v>317</v>
      </c>
      <c r="B317" s="13" t="str">
        <f>$B316</f>
        <v>Поляков Д.Н.</v>
      </c>
      <c r="C317" s="2" t="str">
        <f ca="1">IF($B317="","",$S$2)</f>
        <v>Пн 15.06.20</v>
      </c>
      <c r="D317" s="14" t="str">
        <f t="shared" ref="D317:K317" ca="1" si="293">IF($B317&gt;"",IF(ISERROR(SEARCH($B317,T$2))," ",MID(T$2,FIND("%курс ",T$2,FIND($B317,T$2))+6,7)&amp;"
("&amp;MID(T$2,FIND("ауд.",T$2,FIND($B317,T$2))+4,FIND("№",T$2,FIND("ауд.",T$2,FIND($B317,T$2)))-(FIND("ауд.",T$2,FIND($B317,T$2))+4))&amp;")"),"")</f>
        <v xml:space="preserve"> </v>
      </c>
      <c r="E317" s="14" t="str">
        <f t="shared" ca="1" si="293"/>
        <v xml:space="preserve"> </v>
      </c>
      <c r="F317" s="14" t="str">
        <f t="shared" ca="1" si="293"/>
        <v xml:space="preserve"> </v>
      </c>
      <c r="G317" s="14" t="str">
        <f t="shared" ca="1" si="293"/>
        <v xml:space="preserve"> </v>
      </c>
      <c r="H317" s="14" t="str">
        <f t="shared" ca="1" si="293"/>
        <v xml:space="preserve"> </v>
      </c>
      <c r="I317" s="14" t="str">
        <f t="shared" ca="1" si="293"/>
        <v xml:space="preserve"> </v>
      </c>
      <c r="J317" s="14" t="str">
        <f t="shared" ca="1" si="293"/>
        <v xml:space="preserve"> </v>
      </c>
      <c r="K317" s="14" t="str">
        <f t="shared" ca="1" si="293"/>
        <v xml:space="preserve"> </v>
      </c>
      <c r="L317" s="14"/>
      <c r="M317" s="14"/>
      <c r="N317" s="25"/>
      <c r="AE317" s="20" t="str">
        <f t="shared" ca="1" si="275"/>
        <v/>
      </c>
      <c r="AF317" s="20" t="str">
        <f t="shared" ca="1" si="275"/>
        <v/>
      </c>
      <c r="AG317" s="20" t="str">
        <f t="shared" ca="1" si="275"/>
        <v/>
      </c>
      <c r="AH317" s="20" t="str">
        <f t="shared" ca="1" si="275"/>
        <v/>
      </c>
      <c r="AI317" s="20" t="str">
        <f t="shared" ca="1" si="273"/>
        <v/>
      </c>
      <c r="AJ317" s="20" t="str">
        <f t="shared" ca="1" si="273"/>
        <v/>
      </c>
      <c r="AK317" s="20" t="str">
        <f t="shared" ca="1" si="273"/>
        <v/>
      </c>
      <c r="AL317" s="20" t="str">
        <f t="shared" ca="1" si="273"/>
        <v/>
      </c>
      <c r="AM317" s="20" t="str">
        <f t="shared" si="273"/>
        <v/>
      </c>
      <c r="AN317" s="20" t="str">
        <f t="shared" si="273"/>
        <v/>
      </c>
      <c r="AO317" s="11" t="str">
        <f t="shared" ca="1" si="242"/>
        <v/>
      </c>
      <c r="AP317" s="10" t="str">
        <f t="shared" ca="1" si="268"/>
        <v/>
      </c>
      <c r="AQ317" s="10" t="str">
        <f t="shared" ca="1" si="268"/>
        <v/>
      </c>
      <c r="AR317" s="10" t="str">
        <f t="shared" ca="1" si="268"/>
        <v/>
      </c>
      <c r="AS317" s="10" t="str">
        <f t="shared" ca="1" si="268"/>
        <v/>
      </c>
      <c r="AT317" s="10" t="str">
        <f t="shared" ca="1" si="268"/>
        <v/>
      </c>
      <c r="AU317" s="10" t="str">
        <f t="shared" ca="1" si="265"/>
        <v/>
      </c>
      <c r="AV317" s="10" t="str">
        <f t="shared" ca="1" si="265"/>
        <v/>
      </c>
      <c r="AW317" s="10" t="str">
        <f t="shared" ca="1" si="265"/>
        <v/>
      </c>
      <c r="AX317" s="10" t="str">
        <f t="shared" si="265"/>
        <v/>
      </c>
      <c r="AY317" s="10" t="str">
        <f t="shared" si="265"/>
        <v/>
      </c>
      <c r="BA317" s="12" t="str">
        <f t="shared" ca="1" si="269"/>
        <v/>
      </c>
      <c r="BB317" s="12" t="str">
        <f t="shared" ca="1" si="269"/>
        <v/>
      </c>
      <c r="BC317" s="12" t="str">
        <f t="shared" ca="1" si="269"/>
        <v/>
      </c>
      <c r="BD317" s="12" t="str">
        <f t="shared" ca="1" si="269"/>
        <v/>
      </c>
      <c r="BE317" s="12" t="str">
        <f t="shared" ca="1" si="269"/>
        <v/>
      </c>
      <c r="BF317" s="12" t="str">
        <f t="shared" ca="1" si="266"/>
        <v/>
      </c>
      <c r="BG317" s="12" t="str">
        <f t="shared" ca="1" si="266"/>
        <v/>
      </c>
      <c r="BH317" s="12" t="str">
        <f t="shared" ca="1" si="266"/>
        <v/>
      </c>
      <c r="BI317" s="12" t="str">
        <f t="shared" si="266"/>
        <v/>
      </c>
      <c r="BJ317" s="12" t="str">
        <f t="shared" si="266"/>
        <v/>
      </c>
    </row>
    <row r="318" spans="1:62" ht="23.25" customHeight="1">
      <c r="A318" s="1">
        <f ca="1">IF(COUNTIF($D318:$M318," ")=10,"",IF(VLOOKUP(MAX($A$1:A317),$A$1:C317,3,FALSE)=0,"",MAX($A$1:A317)+1))</f>
        <v>318</v>
      </c>
      <c r="B318" s="13" t="str">
        <f>$B316</f>
        <v>Поляков Д.Н.</v>
      </c>
      <c r="C318" s="2" t="str">
        <f ca="1">IF($B318="","",$S$3)</f>
        <v>Вт 16.06.20</v>
      </c>
      <c r="D318" s="14" t="str">
        <f t="shared" ref="D318:K318" ca="1" si="294">IF($B318&gt;"",IF(ISERROR(SEARCH($B318,T$3))," ",MID(T$3,FIND("%курс ",T$3,FIND($B318,T$3))+6,7)&amp;"
("&amp;MID(T$3,FIND("ауд.",T$3,FIND($B318,T$3))+4,FIND("№",T$3,FIND("ауд.",T$3,FIND($B318,T$3)))-(FIND("ауд.",T$3,FIND($B318,T$3))+4))&amp;")"),"")</f>
        <v>СА-11-1
(П-)</v>
      </c>
      <c r="E318" s="14" t="str">
        <f t="shared" ca="1" si="294"/>
        <v>СА-11-1
(П-)</v>
      </c>
      <c r="F318" s="14" t="str">
        <f t="shared" ca="1" si="294"/>
        <v>СА -9-2
(П-)</v>
      </c>
      <c r="G318" s="14" t="str">
        <f t="shared" ca="1" si="294"/>
        <v xml:space="preserve"> </v>
      </c>
      <c r="H318" s="14" t="str">
        <f t="shared" ca="1" si="294"/>
        <v xml:space="preserve"> </v>
      </c>
      <c r="I318" s="14" t="str">
        <f t="shared" ca="1" si="294"/>
        <v xml:space="preserve"> </v>
      </c>
      <c r="J318" s="14" t="str">
        <f t="shared" ca="1" si="294"/>
        <v xml:space="preserve"> </v>
      </c>
      <c r="K318" s="14" t="str">
        <f t="shared" ca="1" si="294"/>
        <v xml:space="preserve"> </v>
      </c>
      <c r="L318" s="14"/>
      <c r="M318" s="14"/>
      <c r="N318" s="25"/>
      <c r="AE318" s="20" t="str">
        <f t="shared" ca="1" si="275"/>
        <v>Вт 16.06.20  8.00 П-)</v>
      </c>
      <c r="AF318" s="20" t="str">
        <f t="shared" ca="1" si="275"/>
        <v>Вт 16.06.20  9.40 П-)</v>
      </c>
      <c r="AG318" s="20" t="str">
        <f t="shared" ca="1" si="275"/>
        <v>Вт 16.06.20 11.50 П-)</v>
      </c>
      <c r="AH318" s="20" t="str">
        <f t="shared" ca="1" si="275"/>
        <v/>
      </c>
      <c r="AI318" s="20" t="str">
        <f t="shared" ca="1" si="273"/>
        <v/>
      </c>
      <c r="AJ318" s="20" t="str">
        <f t="shared" ca="1" si="273"/>
        <v/>
      </c>
      <c r="AK318" s="20" t="str">
        <f t="shared" ca="1" si="273"/>
        <v/>
      </c>
      <c r="AL318" s="20" t="str">
        <f t="shared" ca="1" si="273"/>
        <v/>
      </c>
      <c r="AM318" s="20" t="str">
        <f t="shared" si="273"/>
        <v/>
      </c>
      <c r="AN318" s="20" t="str">
        <f t="shared" si="273"/>
        <v/>
      </c>
      <c r="AO318" s="11" t="str">
        <f t="shared" ca="1" si="242"/>
        <v>Поляков</v>
      </c>
      <c r="AP318" s="10" t="str">
        <f t="shared" ca="1" si="268"/>
        <v>Вт 16.06.20  8.00 П-) Поляков</v>
      </c>
      <c r="AQ318" s="10" t="str">
        <f t="shared" ca="1" si="268"/>
        <v>Вт 16.06.20  9.40 П-) Поляков</v>
      </c>
      <c r="AR318" s="10" t="str">
        <f t="shared" ca="1" si="268"/>
        <v>Вт 16.06.20 11.50 П-) Поляков</v>
      </c>
      <c r="AS318" s="10" t="str">
        <f t="shared" ca="1" si="268"/>
        <v/>
      </c>
      <c r="AT318" s="10" t="str">
        <f t="shared" ca="1" si="268"/>
        <v/>
      </c>
      <c r="AU318" s="10" t="str">
        <f t="shared" ca="1" si="265"/>
        <v/>
      </c>
      <c r="AV318" s="10" t="str">
        <f t="shared" ca="1" si="265"/>
        <v/>
      </c>
      <c r="AW318" s="10" t="str">
        <f t="shared" ca="1" si="265"/>
        <v/>
      </c>
      <c r="AX318" s="10" t="str">
        <f t="shared" si="265"/>
        <v/>
      </c>
      <c r="AY318" s="10" t="str">
        <f t="shared" si="265"/>
        <v/>
      </c>
      <c r="BA318" s="12">
        <f t="shared" ca="1" si="269"/>
        <v>318</v>
      </c>
      <c r="BB318" s="12">
        <f t="shared" ca="1" si="269"/>
        <v>318</v>
      </c>
      <c r="BC318" s="12">
        <f t="shared" ca="1" si="269"/>
        <v>318</v>
      </c>
      <c r="BD318" s="12" t="str">
        <f t="shared" ca="1" si="269"/>
        <v/>
      </c>
      <c r="BE318" s="12" t="str">
        <f t="shared" ca="1" si="269"/>
        <v/>
      </c>
      <c r="BF318" s="12" t="str">
        <f t="shared" ca="1" si="266"/>
        <v/>
      </c>
      <c r="BG318" s="12" t="str">
        <f t="shared" ca="1" si="266"/>
        <v/>
      </c>
      <c r="BH318" s="12" t="str">
        <f t="shared" ca="1" si="266"/>
        <v/>
      </c>
      <c r="BI318" s="12" t="str">
        <f t="shared" si="266"/>
        <v/>
      </c>
      <c r="BJ318" s="12" t="str">
        <f t="shared" si="266"/>
        <v/>
      </c>
    </row>
    <row r="319" spans="1:62" ht="23.25" customHeight="1">
      <c r="A319" s="1">
        <f ca="1">IF(COUNTIF($D319:$M319," ")=10,"",IF(VLOOKUP(MAX($A$1:A318),$A$1:C318,3,FALSE)=0,"",MAX($A$1:A318)+1))</f>
        <v>319</v>
      </c>
      <c r="B319" s="13" t="str">
        <f>$B316</f>
        <v>Поляков Д.Н.</v>
      </c>
      <c r="C319" s="2" t="str">
        <f ca="1">IF($B319="","",$S$4)</f>
        <v>Ср 17.06.20</v>
      </c>
      <c r="D319" s="14" t="str">
        <f t="shared" ref="D319:K319" ca="1" si="295">IF($B319&gt;"",IF(ISERROR(SEARCH($B319,T$4))," ",MID(T$4,FIND("%курс ",T$4,FIND($B319,T$4))+6,7)&amp;"
("&amp;MID(T$4,FIND("ауд.",T$4,FIND($B319,T$4))+4,FIND("№",T$4,FIND("ауд.",T$4,FIND($B319,T$4)))-(FIND("ауд.",T$4,FIND($B319,T$4))+4))&amp;")"),"")</f>
        <v xml:space="preserve"> </v>
      </c>
      <c r="E319" s="14" t="str">
        <f t="shared" ca="1" si="295"/>
        <v>СА -9-2
(П-)</v>
      </c>
      <c r="F319" s="14" t="str">
        <f t="shared" ca="1" si="295"/>
        <v>СА -9-2
(П-)</v>
      </c>
      <c r="G319" s="14" t="str">
        <f t="shared" ca="1" si="295"/>
        <v xml:space="preserve"> </v>
      </c>
      <c r="H319" s="14" t="str">
        <f t="shared" ca="1" si="295"/>
        <v xml:space="preserve"> </v>
      </c>
      <c r="I319" s="14" t="str">
        <f t="shared" ca="1" si="295"/>
        <v xml:space="preserve"> </v>
      </c>
      <c r="J319" s="14" t="str">
        <f t="shared" ca="1" si="295"/>
        <v xml:space="preserve"> </v>
      </c>
      <c r="K319" s="14" t="str">
        <f t="shared" ca="1" si="295"/>
        <v xml:space="preserve"> </v>
      </c>
      <c r="L319" s="14"/>
      <c r="M319" s="14"/>
      <c r="N319" s="25"/>
      <c r="AE319" s="20" t="str">
        <f t="shared" ca="1" si="275"/>
        <v/>
      </c>
      <c r="AF319" s="20" t="str">
        <f t="shared" ca="1" si="275"/>
        <v>Ср 17.06.20  9.40 П-)</v>
      </c>
      <c r="AG319" s="20" t="str">
        <f t="shared" ca="1" si="275"/>
        <v>Ср 17.06.20 11.50 П-)</v>
      </c>
      <c r="AH319" s="20" t="str">
        <f t="shared" ca="1" si="275"/>
        <v/>
      </c>
      <c r="AI319" s="20" t="str">
        <f t="shared" ca="1" si="273"/>
        <v/>
      </c>
      <c r="AJ319" s="20" t="str">
        <f t="shared" ca="1" si="273"/>
        <v/>
      </c>
      <c r="AK319" s="20" t="str">
        <f t="shared" ca="1" si="273"/>
        <v/>
      </c>
      <c r="AL319" s="20" t="str">
        <f t="shared" ca="1" si="273"/>
        <v/>
      </c>
      <c r="AM319" s="20" t="str">
        <f t="shared" si="273"/>
        <v/>
      </c>
      <c r="AN319" s="20" t="str">
        <f t="shared" si="273"/>
        <v/>
      </c>
      <c r="AO319" s="11" t="str">
        <f t="shared" ca="1" si="242"/>
        <v>Поляков</v>
      </c>
      <c r="AP319" s="10" t="str">
        <f t="shared" ca="1" si="268"/>
        <v/>
      </c>
      <c r="AQ319" s="10" t="str">
        <f t="shared" ca="1" si="268"/>
        <v>Ср 17.06.20  9.40 П-) Поляков</v>
      </c>
      <c r="AR319" s="10" t="str">
        <f t="shared" ca="1" si="268"/>
        <v>Ср 17.06.20 11.50 П-) Поляков</v>
      </c>
      <c r="AS319" s="10" t="str">
        <f t="shared" ca="1" si="268"/>
        <v/>
      </c>
      <c r="AT319" s="10" t="str">
        <f t="shared" ca="1" si="268"/>
        <v/>
      </c>
      <c r="AU319" s="10" t="str">
        <f t="shared" ca="1" si="265"/>
        <v/>
      </c>
      <c r="AV319" s="10" t="str">
        <f t="shared" ca="1" si="265"/>
        <v/>
      </c>
      <c r="AW319" s="10" t="str">
        <f t="shared" ca="1" si="265"/>
        <v/>
      </c>
      <c r="AX319" s="10" t="str">
        <f t="shared" si="265"/>
        <v/>
      </c>
      <c r="AY319" s="10" t="str">
        <f t="shared" si="265"/>
        <v/>
      </c>
      <c r="BA319" s="12" t="str">
        <f t="shared" ca="1" si="269"/>
        <v/>
      </c>
      <c r="BB319" s="12">
        <f t="shared" ca="1" si="269"/>
        <v>319</v>
      </c>
      <c r="BC319" s="12">
        <f t="shared" ca="1" si="269"/>
        <v>319</v>
      </c>
      <c r="BD319" s="12" t="str">
        <f t="shared" ca="1" si="269"/>
        <v/>
      </c>
      <c r="BE319" s="12" t="str">
        <f t="shared" ca="1" si="269"/>
        <v/>
      </c>
      <c r="BF319" s="12" t="str">
        <f t="shared" ca="1" si="266"/>
        <v/>
      </c>
      <c r="BG319" s="12" t="str">
        <f t="shared" ca="1" si="266"/>
        <v/>
      </c>
      <c r="BH319" s="12" t="str">
        <f t="shared" ca="1" si="266"/>
        <v/>
      </c>
      <c r="BI319" s="12" t="str">
        <f t="shared" si="266"/>
        <v/>
      </c>
      <c r="BJ319" s="12" t="str">
        <f t="shared" si="266"/>
        <v/>
      </c>
    </row>
    <row r="320" spans="1:62" ht="23.25" customHeight="1">
      <c r="A320" s="1">
        <f ca="1">IF(COUNTIF($D320:$M320," ")=10,"",IF(VLOOKUP(MAX($A$1:A319),$A$1:C319,3,FALSE)=0,"",MAX($A$1:A319)+1))</f>
        <v>320</v>
      </c>
      <c r="B320" s="13" t="str">
        <f>$B316</f>
        <v>Поляков Д.Н.</v>
      </c>
      <c r="C320" s="2" t="str">
        <f ca="1">IF($B320="","",$S$5)</f>
        <v>Чт 18.06.20</v>
      </c>
      <c r="D320" s="23" t="str">
        <f t="shared" ref="D320:K320" ca="1" si="296">IF($B320&gt;"",IF(ISERROR(SEARCH($B320,T$5))," ",MID(T$5,FIND("%курс ",T$5,FIND($B320,T$5))+6,7)&amp;"
("&amp;MID(T$5,FIND("ауд.",T$5,FIND($B320,T$5))+4,FIND("№",T$5,FIND("ауд.",T$5,FIND($B320,T$5)))-(FIND("ауд.",T$5,FIND($B320,T$5))+4))&amp;")"),"")</f>
        <v>СА-11-1
(П-)</v>
      </c>
      <c r="E320" s="23" t="str">
        <f t="shared" ca="1" si="296"/>
        <v>СА-11-1
(П-)</v>
      </c>
      <c r="F320" s="23" t="str">
        <f t="shared" ca="1" si="296"/>
        <v>СА -9-2
(П-)</v>
      </c>
      <c r="G320" s="23" t="str">
        <f t="shared" ca="1" si="296"/>
        <v xml:space="preserve"> </v>
      </c>
      <c r="H320" s="23" t="str">
        <f t="shared" ca="1" si="296"/>
        <v xml:space="preserve"> </v>
      </c>
      <c r="I320" s="23" t="str">
        <f t="shared" ca="1" si="296"/>
        <v xml:space="preserve"> </v>
      </c>
      <c r="J320" s="23" t="str">
        <f t="shared" ca="1" si="296"/>
        <v xml:space="preserve"> </v>
      </c>
      <c r="K320" s="23" t="str">
        <f t="shared" ca="1" si="296"/>
        <v xml:space="preserve"> </v>
      </c>
      <c r="L320" s="23"/>
      <c r="M320" s="23"/>
      <c r="N320" s="25"/>
      <c r="AE320" s="20" t="str">
        <f t="shared" ca="1" si="275"/>
        <v>Чт 18.06.20  8.00 П-)</v>
      </c>
      <c r="AF320" s="20" t="str">
        <f t="shared" ca="1" si="275"/>
        <v>Чт 18.06.20  9.40 П-)</v>
      </c>
      <c r="AG320" s="20" t="str">
        <f t="shared" ca="1" si="275"/>
        <v>Чт 18.06.20 11.50 П-)</v>
      </c>
      <c r="AH320" s="20" t="str">
        <f t="shared" ca="1" si="275"/>
        <v/>
      </c>
      <c r="AI320" s="20" t="str">
        <f t="shared" ca="1" si="273"/>
        <v/>
      </c>
      <c r="AJ320" s="20" t="str">
        <f t="shared" ca="1" si="273"/>
        <v/>
      </c>
      <c r="AK320" s="20" t="str">
        <f t="shared" ca="1" si="273"/>
        <v/>
      </c>
      <c r="AL320" s="20" t="str">
        <f t="shared" ca="1" si="273"/>
        <v/>
      </c>
      <c r="AM320" s="20" t="str">
        <f t="shared" si="273"/>
        <v/>
      </c>
      <c r="AN320" s="20" t="str">
        <f t="shared" si="273"/>
        <v/>
      </c>
      <c r="AO320" s="11" t="str">
        <f t="shared" ca="1" si="242"/>
        <v>Поляков</v>
      </c>
      <c r="AP320" s="10" t="str">
        <f t="shared" ca="1" si="268"/>
        <v>Чт 18.06.20  8.00 П-) Поляков</v>
      </c>
      <c r="AQ320" s="10" t="str">
        <f t="shared" ca="1" si="268"/>
        <v>Чт 18.06.20  9.40 П-) Поляков</v>
      </c>
      <c r="AR320" s="10" t="str">
        <f t="shared" ca="1" si="268"/>
        <v>Чт 18.06.20 11.50 П-) Поляков</v>
      </c>
      <c r="AS320" s="10" t="str">
        <f t="shared" ca="1" si="268"/>
        <v/>
      </c>
      <c r="AT320" s="10" t="str">
        <f t="shared" ca="1" si="268"/>
        <v/>
      </c>
      <c r="AU320" s="10" t="str">
        <f t="shared" ca="1" si="265"/>
        <v/>
      </c>
      <c r="AV320" s="10" t="str">
        <f t="shared" ca="1" si="265"/>
        <v/>
      </c>
      <c r="AW320" s="10" t="str">
        <f t="shared" ca="1" si="265"/>
        <v/>
      </c>
      <c r="AX320" s="10" t="str">
        <f t="shared" si="265"/>
        <v/>
      </c>
      <c r="AY320" s="10" t="str">
        <f t="shared" si="265"/>
        <v/>
      </c>
      <c r="BA320" s="12">
        <f t="shared" ca="1" si="269"/>
        <v>320</v>
      </c>
      <c r="BB320" s="12">
        <f t="shared" ca="1" si="269"/>
        <v>320</v>
      </c>
      <c r="BC320" s="12">
        <f t="shared" ca="1" si="269"/>
        <v>320</v>
      </c>
      <c r="BD320" s="12" t="str">
        <f t="shared" ca="1" si="269"/>
        <v/>
      </c>
      <c r="BE320" s="12" t="str">
        <f t="shared" ca="1" si="269"/>
        <v/>
      </c>
      <c r="BF320" s="12" t="str">
        <f t="shared" ca="1" si="266"/>
        <v/>
      </c>
      <c r="BG320" s="12" t="str">
        <f t="shared" ca="1" si="266"/>
        <v/>
      </c>
      <c r="BH320" s="12" t="str">
        <f t="shared" ca="1" si="266"/>
        <v/>
      </c>
      <c r="BI320" s="12" t="str">
        <f t="shared" si="266"/>
        <v/>
      </c>
      <c r="BJ320" s="12" t="str">
        <f t="shared" si="266"/>
        <v/>
      </c>
    </row>
    <row r="321" spans="1:62" ht="23.25" customHeight="1">
      <c r="A321" s="1">
        <f ca="1">IF(COUNTIF($D321:$M321," ")=10,"",IF(VLOOKUP(MAX($A$1:A320),$A$1:C320,3,FALSE)=0,"",MAX($A$1:A320)+1))</f>
        <v>321</v>
      </c>
      <c r="B321" s="13" t="str">
        <f>$B316</f>
        <v>Поляков Д.Н.</v>
      </c>
      <c r="C321" s="2" t="str">
        <f ca="1">IF($B321="","",$S$6)</f>
        <v>Пт 19.06.20</v>
      </c>
      <c r="D321" s="23" t="str">
        <f t="shared" ref="D321:K321" ca="1" si="297">IF($B321&gt;"",IF(ISERROR(SEARCH($B321,T$6))," ",MID(T$6,FIND("%курс ",T$6,FIND($B321,T$6))+6,7)&amp;"
("&amp;MID(T$6,FIND("ауд.",T$6,FIND($B321,T$6))+4,FIND("№",T$6,FIND("ауд.",T$6,FIND($B321,T$6)))-(FIND("ауд.",T$6,FIND($B321,T$6))+4))&amp;")"),"")</f>
        <v xml:space="preserve"> </v>
      </c>
      <c r="E321" s="23" t="str">
        <f t="shared" ca="1" si="297"/>
        <v xml:space="preserve"> </v>
      </c>
      <c r="F321" s="23" t="str">
        <f t="shared" ca="1" si="297"/>
        <v xml:space="preserve"> </v>
      </c>
      <c r="G321" s="23" t="str">
        <f t="shared" ca="1" si="297"/>
        <v xml:space="preserve"> </v>
      </c>
      <c r="H321" s="23" t="str">
        <f t="shared" ca="1" si="297"/>
        <v xml:space="preserve"> </v>
      </c>
      <c r="I321" s="23" t="str">
        <f t="shared" ca="1" si="297"/>
        <v xml:space="preserve"> </v>
      </c>
      <c r="J321" s="23" t="str">
        <f t="shared" ca="1" si="297"/>
        <v xml:space="preserve"> </v>
      </c>
      <c r="K321" s="23" t="str">
        <f t="shared" ca="1" si="297"/>
        <v xml:space="preserve"> </v>
      </c>
      <c r="L321" s="23"/>
      <c r="M321" s="23"/>
      <c r="N321" s="25"/>
      <c r="AE321" s="20" t="str">
        <f t="shared" ca="1" si="275"/>
        <v/>
      </c>
      <c r="AF321" s="20" t="str">
        <f t="shared" ca="1" si="275"/>
        <v/>
      </c>
      <c r="AG321" s="20" t="str">
        <f t="shared" ca="1" si="275"/>
        <v/>
      </c>
      <c r="AH321" s="20" t="str">
        <f t="shared" ca="1" si="275"/>
        <v/>
      </c>
      <c r="AI321" s="20" t="str">
        <f t="shared" ca="1" si="273"/>
        <v/>
      </c>
      <c r="AJ321" s="20" t="str">
        <f t="shared" ca="1" si="273"/>
        <v/>
      </c>
      <c r="AK321" s="20" t="str">
        <f t="shared" ca="1" si="273"/>
        <v/>
      </c>
      <c r="AL321" s="20" t="str">
        <f t="shared" ca="1" si="273"/>
        <v/>
      </c>
      <c r="AM321" s="20" t="str">
        <f t="shared" si="273"/>
        <v/>
      </c>
      <c r="AN321" s="20" t="str">
        <f t="shared" si="273"/>
        <v/>
      </c>
      <c r="AO321" s="11" t="str">
        <f t="shared" ca="1" si="242"/>
        <v/>
      </c>
      <c r="AP321" s="10" t="str">
        <f t="shared" ca="1" si="268"/>
        <v/>
      </c>
      <c r="AQ321" s="10" t="str">
        <f t="shared" ca="1" si="268"/>
        <v/>
      </c>
      <c r="AR321" s="10" t="str">
        <f t="shared" ca="1" si="268"/>
        <v/>
      </c>
      <c r="AS321" s="10" t="str">
        <f t="shared" ca="1" si="268"/>
        <v/>
      </c>
      <c r="AT321" s="10" t="str">
        <f t="shared" ca="1" si="268"/>
        <v/>
      </c>
      <c r="AU321" s="10" t="str">
        <f t="shared" ca="1" si="265"/>
        <v/>
      </c>
      <c r="AV321" s="10" t="str">
        <f t="shared" ca="1" si="265"/>
        <v/>
      </c>
      <c r="AW321" s="10" t="str">
        <f t="shared" ca="1" si="265"/>
        <v/>
      </c>
      <c r="AX321" s="10" t="str">
        <f t="shared" si="265"/>
        <v/>
      </c>
      <c r="AY321" s="10" t="str">
        <f t="shared" si="265"/>
        <v/>
      </c>
      <c r="BA321" s="12" t="str">
        <f t="shared" ca="1" si="269"/>
        <v/>
      </c>
      <c r="BB321" s="12" t="str">
        <f t="shared" ca="1" si="269"/>
        <v/>
      </c>
      <c r="BC321" s="12" t="str">
        <f t="shared" ca="1" si="269"/>
        <v/>
      </c>
      <c r="BD321" s="12" t="str">
        <f t="shared" ca="1" si="269"/>
        <v/>
      </c>
      <c r="BE321" s="12" t="str">
        <f t="shared" ca="1" si="269"/>
        <v/>
      </c>
      <c r="BF321" s="12" t="str">
        <f t="shared" ca="1" si="266"/>
        <v/>
      </c>
      <c r="BG321" s="12" t="str">
        <f t="shared" ca="1" si="266"/>
        <v/>
      </c>
      <c r="BH321" s="12" t="str">
        <f t="shared" ca="1" si="266"/>
        <v/>
      </c>
      <c r="BI321" s="12" t="str">
        <f t="shared" si="266"/>
        <v/>
      </c>
      <c r="BJ321" s="12" t="str">
        <f t="shared" si="266"/>
        <v/>
      </c>
    </row>
    <row r="322" spans="1:62" ht="23.25" customHeight="1">
      <c r="A322" s="1">
        <f ca="1">IF(COUNTIF($D322:$M322," ")=10,"",IF(VLOOKUP(MAX($A$1:A321),$A$1:C321,3,FALSE)=0,"",MAX($A$1:A321)+1))</f>
        <v>322</v>
      </c>
      <c r="B322" s="13" t="str">
        <f>$B316</f>
        <v>Поляков Д.Н.</v>
      </c>
      <c r="C322" s="2" t="str">
        <f ca="1">IF($B322="","",$S$7)</f>
        <v>Сб 20.06.20</v>
      </c>
      <c r="D322" s="23" t="str">
        <f t="shared" ref="D322:K322" ca="1" si="298">IF($B322&gt;"",IF(ISERROR(SEARCH($B322,T$7))," ",MID(T$7,FIND("%курс ",T$7,FIND($B322,T$7))+6,7)&amp;"
("&amp;MID(T$7,FIND("ауд.",T$7,FIND($B322,T$7))+4,FIND("№",T$7,FIND("ауд.",T$7,FIND($B322,T$7)))-(FIND("ауд.",T$7,FIND($B322,T$7))+4))&amp;")"),"")</f>
        <v xml:space="preserve"> </v>
      </c>
      <c r="E322" s="23" t="str">
        <f t="shared" ca="1" si="298"/>
        <v xml:space="preserve"> </v>
      </c>
      <c r="F322" s="23" t="str">
        <f t="shared" ca="1" si="298"/>
        <v xml:space="preserve"> </v>
      </c>
      <c r="G322" s="23" t="str">
        <f t="shared" ca="1" si="298"/>
        <v xml:space="preserve"> </v>
      </c>
      <c r="H322" s="23" t="str">
        <f t="shared" ca="1" si="298"/>
        <v xml:space="preserve"> </v>
      </c>
      <c r="I322" s="23" t="str">
        <f t="shared" ca="1" si="298"/>
        <v xml:space="preserve"> </v>
      </c>
      <c r="J322" s="23" t="str">
        <f t="shared" ca="1" si="298"/>
        <v xml:space="preserve"> </v>
      </c>
      <c r="K322" s="23" t="str">
        <f t="shared" ca="1" si="298"/>
        <v xml:space="preserve"> </v>
      </c>
      <c r="L322" s="23"/>
      <c r="M322" s="23"/>
      <c r="N322" s="17"/>
      <c r="AE322" s="20" t="str">
        <f t="shared" ca="1" si="275"/>
        <v/>
      </c>
      <c r="AF322" s="20" t="str">
        <f t="shared" ca="1" si="275"/>
        <v/>
      </c>
      <c r="AG322" s="20" t="str">
        <f t="shared" ca="1" si="275"/>
        <v/>
      </c>
      <c r="AH322" s="20" t="str">
        <f t="shared" ca="1" si="275"/>
        <v/>
      </c>
      <c r="AI322" s="20" t="str">
        <f t="shared" ca="1" si="273"/>
        <v/>
      </c>
      <c r="AJ322" s="20" t="str">
        <f t="shared" ca="1" si="273"/>
        <v/>
      </c>
      <c r="AK322" s="20" t="str">
        <f t="shared" ca="1" si="273"/>
        <v/>
      </c>
      <c r="AL322" s="20" t="str">
        <f t="shared" ca="1" si="273"/>
        <v/>
      </c>
      <c r="AM322" s="20" t="str">
        <f t="shared" si="273"/>
        <v/>
      </c>
      <c r="AN322" s="20" t="str">
        <f t="shared" si="273"/>
        <v/>
      </c>
      <c r="AO322" s="11" t="str">
        <f t="shared" ref="AO322:AO385" ca="1" si="299">IF(COUNTBLANK(AE322:AN322)=10,"",MID($B322,1,FIND(" ",$B322)-1))</f>
        <v/>
      </c>
      <c r="AP322" s="10" t="str">
        <f t="shared" ca="1" si="268"/>
        <v/>
      </c>
      <c r="AQ322" s="10" t="str">
        <f t="shared" ca="1" si="268"/>
        <v/>
      </c>
      <c r="AR322" s="10" t="str">
        <f t="shared" ca="1" si="268"/>
        <v/>
      </c>
      <c r="AS322" s="10" t="str">
        <f t="shared" ca="1" si="268"/>
        <v/>
      </c>
      <c r="AT322" s="10" t="str">
        <f t="shared" ca="1" si="268"/>
        <v/>
      </c>
      <c r="AU322" s="10" t="str">
        <f t="shared" ca="1" si="265"/>
        <v/>
      </c>
      <c r="AV322" s="10" t="str">
        <f t="shared" ca="1" si="265"/>
        <v/>
      </c>
      <c r="AW322" s="10" t="str">
        <f t="shared" ca="1" si="265"/>
        <v/>
      </c>
      <c r="AX322" s="10" t="str">
        <f t="shared" si="265"/>
        <v/>
      </c>
      <c r="AY322" s="10" t="str">
        <f t="shared" si="265"/>
        <v/>
      </c>
      <c r="BA322" s="12" t="str">
        <f t="shared" ca="1" si="269"/>
        <v/>
      </c>
      <c r="BB322" s="12" t="str">
        <f t="shared" ca="1" si="269"/>
        <v/>
      </c>
      <c r="BC322" s="12" t="str">
        <f t="shared" ca="1" si="269"/>
        <v/>
      </c>
      <c r="BD322" s="12" t="str">
        <f t="shared" ca="1" si="269"/>
        <v/>
      </c>
      <c r="BE322" s="12" t="str">
        <f t="shared" ca="1" si="269"/>
        <v/>
      </c>
      <c r="BF322" s="12" t="str">
        <f t="shared" ca="1" si="266"/>
        <v/>
      </c>
      <c r="BG322" s="12" t="str">
        <f t="shared" ca="1" si="266"/>
        <v/>
      </c>
      <c r="BH322" s="12" t="str">
        <f t="shared" ca="1" si="266"/>
        <v/>
      </c>
      <c r="BI322" s="12" t="str">
        <f t="shared" si="266"/>
        <v/>
      </c>
      <c r="BJ322" s="12" t="str">
        <f t="shared" si="266"/>
        <v/>
      </c>
    </row>
    <row r="323" spans="1:62" ht="23.25" customHeight="1">
      <c r="A323" s="1">
        <f ca="1">IF(COUNTIF($D323:$M323," ")=10,"",IF(VLOOKUP(MAX($A$1:A322),$A$1:C322,3,FALSE)=0,"",MAX($A$1:A322)+1))</f>
        <v>323</v>
      </c>
      <c r="B323" s="13" t="str">
        <f>$B316</f>
        <v>Поляков Д.Н.</v>
      </c>
      <c r="C323" s="2" t="str">
        <f ca="1">IF($B323="","",$S$8)</f>
        <v>Вс 21.06.20</v>
      </c>
      <c r="D323" s="23" t="str">
        <f t="shared" ref="D323:K323" ca="1" si="300">IF($B323&gt;"",IF(ISERROR(SEARCH($B323,T$8))," ",MID(T$8,FIND("%курс ",T$8,FIND($B323,T$8))+6,7)&amp;"
("&amp;MID(T$8,FIND("ауд.",T$8,FIND($B323,T$8))+4,FIND("№",T$8,FIND("ауд.",T$8,FIND($B323,T$8)))-(FIND("ауд.",T$8,FIND($B323,T$8))+4))&amp;")"),"")</f>
        <v xml:space="preserve"> </v>
      </c>
      <c r="E323" s="23" t="str">
        <f t="shared" ca="1" si="300"/>
        <v xml:space="preserve"> </v>
      </c>
      <c r="F323" s="23" t="str">
        <f t="shared" ca="1" si="300"/>
        <v xml:space="preserve"> </v>
      </c>
      <c r="G323" s="23" t="str">
        <f t="shared" ca="1" si="300"/>
        <v xml:space="preserve"> </v>
      </c>
      <c r="H323" s="23" t="str">
        <f t="shared" ca="1" si="300"/>
        <v xml:space="preserve"> </v>
      </c>
      <c r="I323" s="23" t="str">
        <f t="shared" ca="1" si="300"/>
        <v xml:space="preserve"> </v>
      </c>
      <c r="J323" s="23" t="str">
        <f t="shared" ca="1" si="300"/>
        <v xml:space="preserve"> </v>
      </c>
      <c r="K323" s="23" t="str">
        <f t="shared" ca="1" si="300"/>
        <v xml:space="preserve"> </v>
      </c>
      <c r="L323" s="23"/>
      <c r="M323" s="23"/>
      <c r="N323" s="25"/>
      <c r="AE323" s="20" t="str">
        <f t="shared" ca="1" si="275"/>
        <v/>
      </c>
      <c r="AF323" s="20" t="str">
        <f t="shared" ca="1" si="275"/>
        <v/>
      </c>
      <c r="AG323" s="20" t="str">
        <f t="shared" ca="1" si="275"/>
        <v/>
      </c>
      <c r="AH323" s="20" t="str">
        <f t="shared" ca="1" si="275"/>
        <v/>
      </c>
      <c r="AI323" s="20" t="str">
        <f t="shared" ca="1" si="273"/>
        <v/>
      </c>
      <c r="AJ323" s="20" t="str">
        <f t="shared" ca="1" si="273"/>
        <v/>
      </c>
      <c r="AK323" s="20" t="str">
        <f t="shared" ca="1" si="273"/>
        <v/>
      </c>
      <c r="AL323" s="20" t="str">
        <f t="shared" ca="1" si="273"/>
        <v/>
      </c>
      <c r="AM323" s="20" t="str">
        <f t="shared" si="273"/>
        <v/>
      </c>
      <c r="AN323" s="20" t="str">
        <f t="shared" si="273"/>
        <v/>
      </c>
      <c r="AO323" s="11" t="str">
        <f t="shared" ca="1" si="299"/>
        <v/>
      </c>
      <c r="AP323" s="10" t="str">
        <f t="shared" ca="1" si="268"/>
        <v/>
      </c>
      <c r="AQ323" s="10" t="str">
        <f t="shared" ca="1" si="268"/>
        <v/>
      </c>
      <c r="AR323" s="10" t="str">
        <f t="shared" ca="1" si="268"/>
        <v/>
      </c>
      <c r="AS323" s="10" t="str">
        <f t="shared" ca="1" si="268"/>
        <v/>
      </c>
      <c r="AT323" s="10" t="str">
        <f t="shared" ca="1" si="268"/>
        <v/>
      </c>
      <c r="AU323" s="10" t="str">
        <f t="shared" ca="1" si="265"/>
        <v/>
      </c>
      <c r="AV323" s="10" t="str">
        <f t="shared" ca="1" si="265"/>
        <v/>
      </c>
      <c r="AW323" s="10" t="str">
        <f t="shared" ca="1" si="265"/>
        <v/>
      </c>
      <c r="AX323" s="10" t="str">
        <f t="shared" si="265"/>
        <v/>
      </c>
      <c r="AY323" s="10" t="str">
        <f t="shared" si="265"/>
        <v/>
      </c>
      <c r="BA323" s="12" t="str">
        <f t="shared" ca="1" si="269"/>
        <v/>
      </c>
      <c r="BB323" s="12" t="str">
        <f t="shared" ca="1" si="269"/>
        <v/>
      </c>
      <c r="BC323" s="12" t="str">
        <f t="shared" ca="1" si="269"/>
        <v/>
      </c>
      <c r="BD323" s="12" t="str">
        <f t="shared" ca="1" si="269"/>
        <v/>
      </c>
      <c r="BE323" s="12" t="str">
        <f t="shared" ca="1" si="269"/>
        <v/>
      </c>
      <c r="BF323" s="12" t="str">
        <f t="shared" ca="1" si="266"/>
        <v/>
      </c>
      <c r="BG323" s="12" t="str">
        <f t="shared" ca="1" si="266"/>
        <v/>
      </c>
      <c r="BH323" s="12" t="str">
        <f t="shared" ca="1" si="266"/>
        <v/>
      </c>
      <c r="BI323" s="12" t="str">
        <f t="shared" si="266"/>
        <v/>
      </c>
      <c r="BJ323" s="12" t="str">
        <f t="shared" si="266"/>
        <v/>
      </c>
    </row>
    <row r="324" spans="1:62" ht="23.25" customHeight="1">
      <c r="A324" s="1">
        <f ca="1">IF(COUNTIF($D324:$M324," ")=10,"",IF(VLOOKUP(MAX($A$1:A323),$A$1:C323,3,FALSE)=0,"",MAX($A$1:A323)+1))</f>
        <v>324</v>
      </c>
      <c r="C324" s="2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5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11" t="str">
        <f t="shared" si="299"/>
        <v/>
      </c>
      <c r="AP324" s="10" t="str">
        <f t="shared" si="268"/>
        <v/>
      </c>
      <c r="AQ324" s="10" t="str">
        <f t="shared" si="268"/>
        <v/>
      </c>
      <c r="AR324" s="10" t="str">
        <f t="shared" si="268"/>
        <v/>
      </c>
      <c r="AS324" s="10" t="str">
        <f t="shared" si="268"/>
        <v/>
      </c>
      <c r="AT324" s="10" t="str">
        <f t="shared" si="268"/>
        <v/>
      </c>
      <c r="AU324" s="10" t="str">
        <f t="shared" si="265"/>
        <v/>
      </c>
      <c r="AV324" s="10" t="str">
        <f t="shared" si="265"/>
        <v/>
      </c>
      <c r="AW324" s="10" t="str">
        <f t="shared" si="265"/>
        <v/>
      </c>
      <c r="AX324" s="10" t="str">
        <f t="shared" si="265"/>
        <v/>
      </c>
      <c r="AY324" s="10" t="str">
        <f t="shared" si="265"/>
        <v/>
      </c>
      <c r="BA324" s="12" t="str">
        <f t="shared" si="269"/>
        <v/>
      </c>
      <c r="BB324" s="12" t="str">
        <f t="shared" si="269"/>
        <v/>
      </c>
      <c r="BC324" s="12" t="str">
        <f t="shared" si="269"/>
        <v/>
      </c>
      <c r="BD324" s="12" t="str">
        <f t="shared" si="269"/>
        <v/>
      </c>
      <c r="BE324" s="12" t="str">
        <f t="shared" si="269"/>
        <v/>
      </c>
      <c r="BF324" s="12" t="str">
        <f t="shared" si="266"/>
        <v/>
      </c>
      <c r="BG324" s="12" t="str">
        <f t="shared" si="266"/>
        <v/>
      </c>
      <c r="BH324" s="12" t="str">
        <f t="shared" si="266"/>
        <v/>
      </c>
      <c r="BI324" s="12" t="str">
        <f t="shared" si="266"/>
        <v/>
      </c>
      <c r="BJ324" s="12" t="str">
        <f t="shared" si="266"/>
        <v/>
      </c>
    </row>
    <row r="325" spans="1:62" ht="23.25" customHeight="1">
      <c r="A325" s="1">
        <f ca="1">IF(COUNTIF($D326:$M332," ")=70,"",MAX($A$1:A324)+1)</f>
        <v>325</v>
      </c>
      <c r="B325" s="2" t="str">
        <f>IF($C325="","",$C325)</f>
        <v>Полякова Т.А.</v>
      </c>
      <c r="C325" s="3" t="str">
        <f>IF(ISERROR(VLOOKUP((ROW()-1)/9+1,'[1]Преподавательский состав'!$A$2:$B$180,2,FALSE)),"",VLOOKUP((ROW()-1)/9+1,'[1]Преподавательский состав'!$A$2:$B$180,2,FALSE))</f>
        <v>Полякова Т.А.</v>
      </c>
      <c r="D325" s="3" t="str">
        <f>IF($C325="","",T(" 8.00"))</f>
        <v xml:space="preserve"> 8.00</v>
      </c>
      <c r="E325" s="3" t="str">
        <f>IF($C325="","",T(" 9.40"))</f>
        <v xml:space="preserve"> 9.40</v>
      </c>
      <c r="F325" s="3" t="str">
        <f>IF($C325="","",T("11.50"))</f>
        <v>11.50</v>
      </c>
      <c r="G325" s="4" t="str">
        <f>IF($C325="","",T(""))</f>
        <v/>
      </c>
      <c r="H325" s="4" t="str">
        <f>IF($C325="","",T("13.30"))</f>
        <v>13.30</v>
      </c>
      <c r="I325" s="4" t="str">
        <f>IF($C325="","",T("15.10"))</f>
        <v>15.10</v>
      </c>
      <c r="J325" s="3" t="str">
        <f>IF($C325="","",T("17.00"))</f>
        <v>17.00</v>
      </c>
      <c r="K325" s="3" t="str">
        <f>IF($C325="","",T("18.40"))</f>
        <v>18.40</v>
      </c>
      <c r="L325" s="3"/>
      <c r="M325" s="3"/>
      <c r="N325" s="25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11" t="str">
        <f t="shared" si="299"/>
        <v/>
      </c>
      <c r="AP325" s="10" t="str">
        <f t="shared" si="268"/>
        <v/>
      </c>
      <c r="AQ325" s="10" t="str">
        <f t="shared" si="268"/>
        <v/>
      </c>
      <c r="AR325" s="10" t="str">
        <f t="shared" si="268"/>
        <v/>
      </c>
      <c r="AS325" s="10" t="str">
        <f t="shared" si="268"/>
        <v/>
      </c>
      <c r="AT325" s="10" t="str">
        <f t="shared" si="268"/>
        <v/>
      </c>
      <c r="AU325" s="10" t="str">
        <f t="shared" si="265"/>
        <v/>
      </c>
      <c r="AV325" s="10" t="str">
        <f t="shared" si="265"/>
        <v/>
      </c>
      <c r="AW325" s="10" t="str">
        <f t="shared" si="265"/>
        <v/>
      </c>
      <c r="AX325" s="10" t="str">
        <f t="shared" si="265"/>
        <v/>
      </c>
      <c r="AY325" s="10" t="str">
        <f t="shared" si="265"/>
        <v/>
      </c>
      <c r="BA325" s="12" t="str">
        <f t="shared" si="269"/>
        <v/>
      </c>
      <c r="BB325" s="12" t="str">
        <f t="shared" si="269"/>
        <v/>
      </c>
      <c r="BC325" s="12" t="str">
        <f t="shared" si="269"/>
        <v/>
      </c>
      <c r="BD325" s="12" t="str">
        <f t="shared" si="269"/>
        <v/>
      </c>
      <c r="BE325" s="12" t="str">
        <f t="shared" si="269"/>
        <v/>
      </c>
      <c r="BF325" s="12" t="str">
        <f t="shared" si="266"/>
        <v/>
      </c>
      <c r="BG325" s="12" t="str">
        <f t="shared" si="266"/>
        <v/>
      </c>
      <c r="BH325" s="12" t="str">
        <f t="shared" si="266"/>
        <v/>
      </c>
      <c r="BI325" s="12" t="str">
        <f t="shared" si="266"/>
        <v/>
      </c>
      <c r="BJ325" s="12" t="str">
        <f t="shared" si="266"/>
        <v/>
      </c>
    </row>
    <row r="326" spans="1:62" ht="23.25" customHeight="1">
      <c r="A326" s="1">
        <f ca="1">IF(COUNTIF($D326:$M326," ")=10,"",IF(VLOOKUP(MAX($A$1:A325),$A$1:C325,3,FALSE)=0,"",MAX($A$1:A325)+1))</f>
        <v>326</v>
      </c>
      <c r="B326" s="13" t="str">
        <f>$B325</f>
        <v>Полякова Т.А.</v>
      </c>
      <c r="C326" s="2" t="str">
        <f ca="1">IF($B326="","",$S$2)</f>
        <v>Пн 15.06.20</v>
      </c>
      <c r="D326" s="14" t="str">
        <f t="shared" ref="D326:K326" ca="1" si="301">IF($B326&gt;"",IF(ISERROR(SEARCH($B326,T$2))," ",MID(T$2,FIND("%курс ",T$2,FIND($B326,T$2))+6,7)&amp;"
("&amp;MID(T$2,FIND("ауд.",T$2,FIND($B326,T$2))+4,FIND("№",T$2,FIND("ауд.",T$2,FIND($B326,T$2)))-(FIND("ауд.",T$2,FIND($B326,T$2))+4))&amp;")"),"")</f>
        <v>С -9 -1
(П-)</v>
      </c>
      <c r="E326" s="14" t="str">
        <f t="shared" ca="1" si="301"/>
        <v>С -9 -1
(П-202)</v>
      </c>
      <c r="F326" s="14" t="str">
        <f t="shared" ca="1" si="301"/>
        <v>П -9 -1
(П-202)</v>
      </c>
      <c r="G326" s="14" t="str">
        <f t="shared" ca="1" si="301"/>
        <v xml:space="preserve"> </v>
      </c>
      <c r="H326" s="14" t="str">
        <f t="shared" ca="1" si="301"/>
        <v>П -9 -1
(П-)</v>
      </c>
      <c r="I326" s="14" t="str">
        <f t="shared" ca="1" si="301"/>
        <v xml:space="preserve"> </v>
      </c>
      <c r="J326" s="14" t="str">
        <f t="shared" ca="1" si="301"/>
        <v xml:space="preserve"> </v>
      </c>
      <c r="K326" s="14" t="str">
        <f t="shared" ca="1" si="301"/>
        <v xml:space="preserve"> </v>
      </c>
      <c r="L326" s="14"/>
      <c r="M326" s="14"/>
      <c r="N326" s="25"/>
      <c r="AE326" s="20" t="str">
        <f t="shared" ca="1" si="275"/>
        <v>Пн 15.06.20  8.00 П-)</v>
      </c>
      <c r="AF326" s="20" t="str">
        <f t="shared" ca="1" si="275"/>
        <v>Пн 15.06.20  9.40 П-202</v>
      </c>
      <c r="AG326" s="20" t="str">
        <f t="shared" ca="1" si="275"/>
        <v>Пн 15.06.20 11.50 П-202</v>
      </c>
      <c r="AH326" s="20" t="str">
        <f t="shared" ca="1" si="275"/>
        <v/>
      </c>
      <c r="AI326" s="20" t="str">
        <f t="shared" ca="1" si="273"/>
        <v>Пн 15.06.20 13.30 П-)</v>
      </c>
      <c r="AJ326" s="20" t="str">
        <f t="shared" ca="1" si="273"/>
        <v/>
      </c>
      <c r="AK326" s="20" t="str">
        <f t="shared" ca="1" si="273"/>
        <v/>
      </c>
      <c r="AL326" s="20" t="str">
        <f t="shared" ca="1" si="273"/>
        <v/>
      </c>
      <c r="AM326" s="20" t="str">
        <f t="shared" si="273"/>
        <v/>
      </c>
      <c r="AN326" s="20" t="str">
        <f t="shared" si="273"/>
        <v/>
      </c>
      <c r="AO326" s="11" t="str">
        <f t="shared" ca="1" si="299"/>
        <v>Полякова</v>
      </c>
      <c r="AP326" s="10" t="str">
        <f t="shared" ca="1" si="268"/>
        <v>Пн 15.06.20  8.00 П-) Полякова</v>
      </c>
      <c r="AQ326" s="10" t="str">
        <f t="shared" ca="1" si="268"/>
        <v>Пн 15.06.20  9.40 П-202 Полякова</v>
      </c>
      <c r="AR326" s="10" t="str">
        <f t="shared" ca="1" si="268"/>
        <v>Пн 15.06.20 11.50 П-202 Полякова</v>
      </c>
      <c r="AS326" s="10" t="str">
        <f t="shared" ca="1" si="268"/>
        <v/>
      </c>
      <c r="AT326" s="10" t="str">
        <f t="shared" ca="1" si="268"/>
        <v>Пн 15.06.20 13.30 П-) Полякова</v>
      </c>
      <c r="AU326" s="10" t="str">
        <f t="shared" ca="1" si="265"/>
        <v/>
      </c>
      <c r="AV326" s="10" t="str">
        <f t="shared" ca="1" si="265"/>
        <v/>
      </c>
      <c r="AW326" s="10" t="str">
        <f t="shared" ca="1" si="265"/>
        <v/>
      </c>
      <c r="AX326" s="10" t="str">
        <f t="shared" si="265"/>
        <v/>
      </c>
      <c r="AY326" s="10" t="str">
        <f t="shared" si="265"/>
        <v/>
      </c>
      <c r="BA326" s="12">
        <f t="shared" ca="1" si="269"/>
        <v>326</v>
      </c>
      <c r="BB326" s="12">
        <f t="shared" ca="1" si="269"/>
        <v>326</v>
      </c>
      <c r="BC326" s="12">
        <f t="shared" ca="1" si="269"/>
        <v>326</v>
      </c>
      <c r="BD326" s="12" t="str">
        <f t="shared" ca="1" si="269"/>
        <v/>
      </c>
      <c r="BE326" s="12">
        <f t="shared" ca="1" si="269"/>
        <v>326</v>
      </c>
      <c r="BF326" s="12" t="str">
        <f t="shared" ca="1" si="266"/>
        <v/>
      </c>
      <c r="BG326" s="12" t="str">
        <f t="shared" ca="1" si="266"/>
        <v/>
      </c>
      <c r="BH326" s="12" t="str">
        <f t="shared" ca="1" si="266"/>
        <v/>
      </c>
      <c r="BI326" s="12" t="str">
        <f t="shared" si="266"/>
        <v/>
      </c>
      <c r="BJ326" s="12" t="str">
        <f t="shared" si="266"/>
        <v/>
      </c>
    </row>
    <row r="327" spans="1:62" ht="23.25" customHeight="1">
      <c r="A327" s="1">
        <f ca="1">IF(COUNTIF($D327:$M327," ")=10,"",IF(VLOOKUP(MAX($A$1:A326),$A$1:C326,3,FALSE)=0,"",MAX($A$1:A326)+1))</f>
        <v>327</v>
      </c>
      <c r="B327" s="13" t="str">
        <f>$B325</f>
        <v>Полякова Т.А.</v>
      </c>
      <c r="C327" s="2" t="str">
        <f ca="1">IF($B327="","",$S$3)</f>
        <v>Вт 16.06.20</v>
      </c>
      <c r="D327" s="14" t="str">
        <f t="shared" ref="D327:K327" ca="1" si="302">IF($B327&gt;"",IF(ISERROR(SEARCH($B327,T$3))," ",MID(T$3,FIND("%курс ",T$3,FIND($B327,T$3))+6,7)&amp;"
("&amp;MID(T$3,FIND("ауд.",T$3,FIND($B327,T$3))+4,FIND("№",T$3,FIND("ауд.",T$3,FIND($B327,T$3)))-(FIND("ауд.",T$3,FIND($B327,T$3))+4))&amp;")"),"")</f>
        <v>ЗИ-9-18
(П-)</v>
      </c>
      <c r="E327" s="14" t="str">
        <f t="shared" ca="1" si="302"/>
        <v>П -9 -1
(П-401)</v>
      </c>
      <c r="F327" s="14" t="str">
        <f t="shared" ca="1" si="302"/>
        <v>П -9 -1
(П-202)</v>
      </c>
      <c r="G327" s="14" t="str">
        <f t="shared" ca="1" si="302"/>
        <v xml:space="preserve"> </v>
      </c>
      <c r="H327" s="14" t="str">
        <f t="shared" ca="1" si="302"/>
        <v>П -9 -1
(П-)</v>
      </c>
      <c r="I327" s="14" t="str">
        <f t="shared" ca="1" si="302"/>
        <v>СА-11-1
(П-)</v>
      </c>
      <c r="J327" s="14" t="str">
        <f t="shared" ca="1" si="302"/>
        <v xml:space="preserve"> </v>
      </c>
      <c r="K327" s="14" t="str">
        <f t="shared" ca="1" si="302"/>
        <v xml:space="preserve"> </v>
      </c>
      <c r="L327" s="14"/>
      <c r="M327" s="14"/>
      <c r="N327" s="25"/>
      <c r="AE327" s="20" t="str">
        <f t="shared" ca="1" si="275"/>
        <v>Вт 16.06.20  8.00 П-)</v>
      </c>
      <c r="AF327" s="20" t="str">
        <f t="shared" ca="1" si="275"/>
        <v>Вт 16.06.20  9.40 П-401</v>
      </c>
      <c r="AG327" s="20" t="str">
        <f t="shared" ca="1" si="275"/>
        <v>Вт 16.06.20 11.50 П-202</v>
      </c>
      <c r="AH327" s="20" t="str">
        <f t="shared" ca="1" si="275"/>
        <v/>
      </c>
      <c r="AI327" s="20" t="str">
        <f t="shared" ca="1" si="273"/>
        <v>Вт 16.06.20 13.30 П-)</v>
      </c>
      <c r="AJ327" s="20" t="str">
        <f t="shared" ca="1" si="273"/>
        <v>Вт 16.06.20 15.10 П-)</v>
      </c>
      <c r="AK327" s="20" t="str">
        <f t="shared" ca="1" si="273"/>
        <v/>
      </c>
      <c r="AL327" s="20" t="str">
        <f t="shared" ca="1" si="273"/>
        <v/>
      </c>
      <c r="AM327" s="20" t="str">
        <f t="shared" si="273"/>
        <v/>
      </c>
      <c r="AN327" s="20" t="str">
        <f t="shared" si="273"/>
        <v/>
      </c>
      <c r="AO327" s="11" t="str">
        <f t="shared" ca="1" si="299"/>
        <v>Полякова</v>
      </c>
      <c r="AP327" s="10" t="str">
        <f t="shared" ca="1" si="268"/>
        <v>Вт 16.06.20  8.00 П-) Полякова</v>
      </c>
      <c r="AQ327" s="10" t="str">
        <f t="shared" ca="1" si="268"/>
        <v>Вт 16.06.20  9.40 П-401 Полякова</v>
      </c>
      <c r="AR327" s="10" t="str">
        <f t="shared" ca="1" si="268"/>
        <v>Вт 16.06.20 11.50 П-202 Полякова</v>
      </c>
      <c r="AS327" s="10" t="str">
        <f t="shared" ca="1" si="268"/>
        <v/>
      </c>
      <c r="AT327" s="10" t="str">
        <f t="shared" ca="1" si="268"/>
        <v>Вт 16.06.20 13.30 П-) Полякова</v>
      </c>
      <c r="AU327" s="10" t="str">
        <f t="shared" ca="1" si="265"/>
        <v>Вт 16.06.20 15.10 П-) Полякова</v>
      </c>
      <c r="AV327" s="10" t="str">
        <f t="shared" ca="1" si="265"/>
        <v/>
      </c>
      <c r="AW327" s="10" t="str">
        <f t="shared" ca="1" si="265"/>
        <v/>
      </c>
      <c r="AX327" s="10" t="str">
        <f t="shared" si="265"/>
        <v/>
      </c>
      <c r="AY327" s="10" t="str">
        <f t="shared" si="265"/>
        <v/>
      </c>
      <c r="BA327" s="12">
        <f t="shared" ca="1" si="269"/>
        <v>327</v>
      </c>
      <c r="BB327" s="12">
        <f t="shared" ca="1" si="269"/>
        <v>327</v>
      </c>
      <c r="BC327" s="12">
        <f t="shared" ca="1" si="269"/>
        <v>327</v>
      </c>
      <c r="BD327" s="12" t="str">
        <f t="shared" ca="1" si="269"/>
        <v/>
      </c>
      <c r="BE327" s="12">
        <f t="shared" ca="1" si="269"/>
        <v>327</v>
      </c>
      <c r="BF327" s="12">
        <f t="shared" ca="1" si="266"/>
        <v>327</v>
      </c>
      <c r="BG327" s="12" t="str">
        <f t="shared" ca="1" si="266"/>
        <v/>
      </c>
      <c r="BH327" s="12" t="str">
        <f t="shared" ca="1" si="266"/>
        <v/>
      </c>
      <c r="BI327" s="12" t="str">
        <f t="shared" si="266"/>
        <v/>
      </c>
      <c r="BJ327" s="12" t="str">
        <f t="shared" si="266"/>
        <v/>
      </c>
    </row>
    <row r="328" spans="1:62" ht="23.25" customHeight="1">
      <c r="A328" s="1">
        <f ca="1">IF(COUNTIF($D328:$M328," ")=10,"",IF(VLOOKUP(MAX($A$1:A327),$A$1:C327,3,FALSE)=0,"",MAX($A$1:A327)+1))</f>
        <v>328</v>
      </c>
      <c r="B328" s="13" t="str">
        <f>$B325</f>
        <v>Полякова Т.А.</v>
      </c>
      <c r="C328" s="2" t="str">
        <f ca="1">IF($B328="","",$S$4)</f>
        <v>Ср 17.06.20</v>
      </c>
      <c r="D328" s="14" t="str">
        <f t="shared" ref="D328:K328" ca="1" si="303">IF($B328&gt;"",IF(ISERROR(SEARCH($B328,T$4))," ",MID(T$4,FIND("%курс ",T$4,FIND($B328,T$4))+6,7)&amp;"
("&amp;MID(T$4,FIND("ауд.",T$4,FIND($B328,T$4))+4,FIND("№",T$4,FIND("ауд.",T$4,FIND($B328,T$4)))-(FIND("ауд.",T$4,FIND($B328,T$4))+4))&amp;")"),"")</f>
        <v xml:space="preserve"> </v>
      </c>
      <c r="E328" s="14" t="str">
        <f t="shared" ca="1" si="303"/>
        <v>С -9 -1
(П-202)</v>
      </c>
      <c r="F328" s="14" t="str">
        <f t="shared" ca="1" si="303"/>
        <v>СА -9-1
(П-)</v>
      </c>
      <c r="G328" s="14" t="str">
        <f t="shared" ca="1" si="303"/>
        <v xml:space="preserve"> </v>
      </c>
      <c r="H328" s="14" t="str">
        <f t="shared" ca="1" si="303"/>
        <v>СА -9-1
(П-)</v>
      </c>
      <c r="I328" s="14" t="str">
        <f t="shared" ca="1" si="303"/>
        <v xml:space="preserve"> </v>
      </c>
      <c r="J328" s="14" t="str">
        <f t="shared" ca="1" si="303"/>
        <v xml:space="preserve"> </v>
      </c>
      <c r="K328" s="14" t="str">
        <f t="shared" ca="1" si="303"/>
        <v xml:space="preserve"> </v>
      </c>
      <c r="L328" s="14"/>
      <c r="M328" s="14"/>
      <c r="N328" s="25"/>
      <c r="AE328" s="20" t="str">
        <f t="shared" ca="1" si="275"/>
        <v/>
      </c>
      <c r="AF328" s="20" t="str">
        <f t="shared" ca="1" si="275"/>
        <v>Ср 17.06.20  9.40 П-202</v>
      </c>
      <c r="AG328" s="20" t="str">
        <f t="shared" ca="1" si="275"/>
        <v>Ср 17.06.20 11.50 П-)</v>
      </c>
      <c r="AH328" s="20" t="str">
        <f t="shared" ca="1" si="275"/>
        <v/>
      </c>
      <c r="AI328" s="20" t="str">
        <f t="shared" ca="1" si="273"/>
        <v>Ср 17.06.20 13.30 П-)</v>
      </c>
      <c r="AJ328" s="20" t="str">
        <f t="shared" ca="1" si="273"/>
        <v/>
      </c>
      <c r="AK328" s="20" t="str">
        <f t="shared" ca="1" si="273"/>
        <v/>
      </c>
      <c r="AL328" s="20" t="str">
        <f t="shared" ca="1" si="273"/>
        <v/>
      </c>
      <c r="AM328" s="20" t="str">
        <f t="shared" si="273"/>
        <v/>
      </c>
      <c r="AN328" s="20" t="str">
        <f t="shared" si="273"/>
        <v/>
      </c>
      <c r="AO328" s="11" t="str">
        <f t="shared" ca="1" si="299"/>
        <v>Полякова</v>
      </c>
      <c r="AP328" s="10" t="str">
        <f t="shared" ca="1" si="268"/>
        <v/>
      </c>
      <c r="AQ328" s="10" t="str">
        <f t="shared" ca="1" si="268"/>
        <v>Ср 17.06.20  9.40 П-202 Полякова</v>
      </c>
      <c r="AR328" s="10" t="str">
        <f t="shared" ca="1" si="268"/>
        <v>Ср 17.06.20 11.50 П-) Полякова</v>
      </c>
      <c r="AS328" s="10" t="str">
        <f t="shared" ca="1" si="268"/>
        <v/>
      </c>
      <c r="AT328" s="10" t="str">
        <f t="shared" ca="1" si="268"/>
        <v>Ср 17.06.20 13.30 П-) Полякова</v>
      </c>
      <c r="AU328" s="10" t="str">
        <f t="shared" ca="1" si="265"/>
        <v/>
      </c>
      <c r="AV328" s="10" t="str">
        <f t="shared" ca="1" si="265"/>
        <v/>
      </c>
      <c r="AW328" s="10" t="str">
        <f t="shared" ca="1" si="265"/>
        <v/>
      </c>
      <c r="AX328" s="10" t="str">
        <f t="shared" si="265"/>
        <v/>
      </c>
      <c r="AY328" s="10" t="str">
        <f t="shared" si="265"/>
        <v/>
      </c>
      <c r="BA328" s="12" t="str">
        <f t="shared" ca="1" si="269"/>
        <v/>
      </c>
      <c r="BB328" s="12">
        <f t="shared" ca="1" si="269"/>
        <v>328</v>
      </c>
      <c r="BC328" s="12">
        <f t="shared" ca="1" si="269"/>
        <v>328</v>
      </c>
      <c r="BD328" s="12" t="str">
        <f t="shared" ca="1" si="269"/>
        <v/>
      </c>
      <c r="BE328" s="12">
        <f t="shared" ca="1" si="269"/>
        <v>328</v>
      </c>
      <c r="BF328" s="12" t="str">
        <f t="shared" ca="1" si="266"/>
        <v/>
      </c>
      <c r="BG328" s="12" t="str">
        <f t="shared" ca="1" si="266"/>
        <v/>
      </c>
      <c r="BH328" s="12" t="str">
        <f t="shared" ca="1" si="266"/>
        <v/>
      </c>
      <c r="BI328" s="12" t="str">
        <f t="shared" si="266"/>
        <v/>
      </c>
      <c r="BJ328" s="12" t="str">
        <f t="shared" si="266"/>
        <v/>
      </c>
    </row>
    <row r="329" spans="1:62" ht="23.25" customHeight="1">
      <c r="A329" s="1">
        <f ca="1">IF(COUNTIF($D329:$M329," ")=10,"",IF(VLOOKUP(MAX($A$1:A328),$A$1:C328,3,FALSE)=0,"",MAX($A$1:A328)+1))</f>
        <v>329</v>
      </c>
      <c r="B329" s="13" t="str">
        <f>$B325</f>
        <v>Полякова Т.А.</v>
      </c>
      <c r="C329" s="2" t="str">
        <f ca="1">IF($B329="","",$S$5)</f>
        <v>Чт 18.06.20</v>
      </c>
      <c r="D329" s="23" t="str">
        <f t="shared" ref="D329:K329" ca="1" si="304">IF($B329&gt;"",IF(ISERROR(SEARCH($B329,T$5))," ",MID(T$5,FIND("%курс ",T$5,FIND($B329,T$5))+6,7)&amp;"
("&amp;MID(T$5,FIND("ауд.",T$5,FIND($B329,T$5))+4,FIND("№",T$5,FIND("ауд.",T$5,FIND($B329,T$5)))-(FIND("ауд.",T$5,FIND($B329,T$5))+4))&amp;")"),"")</f>
        <v>ЗИ-9-18
(П-)</v>
      </c>
      <c r="E329" s="23" t="str">
        <f t="shared" ca="1" si="304"/>
        <v>С -9 -1
(П-202)</v>
      </c>
      <c r="F329" s="23" t="str">
        <f t="shared" ca="1" si="304"/>
        <v>П -9 -1
(П-202)</v>
      </c>
      <c r="G329" s="23" t="str">
        <f t="shared" ca="1" si="304"/>
        <v xml:space="preserve"> </v>
      </c>
      <c r="H329" s="23" t="str">
        <f t="shared" ca="1" si="304"/>
        <v>С -9 -1
(П-202)</v>
      </c>
      <c r="I329" s="23" t="str">
        <f t="shared" ca="1" si="304"/>
        <v>СА-11-1
(П-)</v>
      </c>
      <c r="J329" s="23" t="str">
        <f t="shared" ca="1" si="304"/>
        <v xml:space="preserve"> </v>
      </c>
      <c r="K329" s="23" t="str">
        <f t="shared" ca="1" si="304"/>
        <v xml:space="preserve"> </v>
      </c>
      <c r="L329" s="23"/>
      <c r="M329" s="23"/>
      <c r="N329" s="25"/>
      <c r="AE329" s="20" t="str">
        <f t="shared" ca="1" si="275"/>
        <v>Чт 18.06.20  8.00 П-)</v>
      </c>
      <c r="AF329" s="20" t="str">
        <f t="shared" ca="1" si="275"/>
        <v>Чт 18.06.20  9.40 П-202</v>
      </c>
      <c r="AG329" s="20" t="str">
        <f t="shared" ca="1" si="275"/>
        <v>Чт 18.06.20 11.50 П-202</v>
      </c>
      <c r="AH329" s="20" t="str">
        <f t="shared" ca="1" si="275"/>
        <v/>
      </c>
      <c r="AI329" s="20" t="str">
        <f t="shared" ca="1" si="273"/>
        <v>Чт 18.06.20 13.30 П-202</v>
      </c>
      <c r="AJ329" s="20" t="str">
        <f t="shared" ca="1" si="273"/>
        <v>Чт 18.06.20 15.10 П-)</v>
      </c>
      <c r="AK329" s="20" t="str">
        <f t="shared" ca="1" si="273"/>
        <v/>
      </c>
      <c r="AL329" s="20" t="str">
        <f t="shared" ca="1" si="273"/>
        <v/>
      </c>
      <c r="AM329" s="20" t="str">
        <f t="shared" si="273"/>
        <v/>
      </c>
      <c r="AN329" s="20" t="str">
        <f t="shared" si="273"/>
        <v/>
      </c>
      <c r="AO329" s="11" t="str">
        <f t="shared" ca="1" si="299"/>
        <v>Полякова</v>
      </c>
      <c r="AP329" s="10" t="str">
        <f t="shared" ca="1" si="268"/>
        <v>Чт 18.06.20  8.00 П-) Полякова</v>
      </c>
      <c r="AQ329" s="10" t="str">
        <f t="shared" ca="1" si="268"/>
        <v>Чт 18.06.20  9.40 П-202 Полякова</v>
      </c>
      <c r="AR329" s="10" t="str">
        <f t="shared" ca="1" si="268"/>
        <v>Чт 18.06.20 11.50 П-202 Полякова</v>
      </c>
      <c r="AS329" s="10" t="str">
        <f t="shared" ca="1" si="268"/>
        <v/>
      </c>
      <c r="AT329" s="10" t="str">
        <f t="shared" ca="1" si="268"/>
        <v>Чт 18.06.20 13.30 П-202 Полякова</v>
      </c>
      <c r="AU329" s="10" t="str">
        <f t="shared" ca="1" si="265"/>
        <v>Чт 18.06.20 15.10 П-) Полякова</v>
      </c>
      <c r="AV329" s="10" t="str">
        <f t="shared" ca="1" si="265"/>
        <v/>
      </c>
      <c r="AW329" s="10" t="str">
        <f t="shared" ca="1" si="265"/>
        <v/>
      </c>
      <c r="AX329" s="10" t="str">
        <f t="shared" si="265"/>
        <v/>
      </c>
      <c r="AY329" s="10" t="str">
        <f t="shared" si="265"/>
        <v/>
      </c>
      <c r="BA329" s="12">
        <f t="shared" ca="1" si="269"/>
        <v>329</v>
      </c>
      <c r="BB329" s="12">
        <f t="shared" ca="1" si="269"/>
        <v>329</v>
      </c>
      <c r="BC329" s="12">
        <f t="shared" ca="1" si="269"/>
        <v>329</v>
      </c>
      <c r="BD329" s="12" t="str">
        <f t="shared" ca="1" si="269"/>
        <v/>
      </c>
      <c r="BE329" s="12">
        <f t="shared" ca="1" si="269"/>
        <v>329</v>
      </c>
      <c r="BF329" s="12">
        <f t="shared" ca="1" si="266"/>
        <v>329</v>
      </c>
      <c r="BG329" s="12" t="str">
        <f t="shared" ca="1" si="266"/>
        <v/>
      </c>
      <c r="BH329" s="12" t="str">
        <f t="shared" ca="1" si="266"/>
        <v/>
      </c>
      <c r="BI329" s="12" t="str">
        <f t="shared" si="266"/>
        <v/>
      </c>
      <c r="BJ329" s="12" t="str">
        <f t="shared" si="266"/>
        <v/>
      </c>
    </row>
    <row r="330" spans="1:62" ht="23.25" customHeight="1">
      <c r="A330" s="1">
        <f ca="1">IF(COUNTIF($D330:$M330," ")=10,"",IF(VLOOKUP(MAX($A$1:A329),$A$1:C329,3,FALSE)=0,"",MAX($A$1:A329)+1))</f>
        <v>330</v>
      </c>
      <c r="B330" s="13" t="str">
        <f>$B325</f>
        <v>Полякова Т.А.</v>
      </c>
      <c r="C330" s="2" t="str">
        <f ca="1">IF($B330="","",$S$6)</f>
        <v>Пт 19.06.20</v>
      </c>
      <c r="D330" s="23" t="str">
        <f t="shared" ref="D330:K330" ca="1" si="305">IF($B330&gt;"",IF(ISERROR(SEARCH($B330,T$6))," ",MID(T$6,FIND("%курс ",T$6,FIND($B330,T$6))+6,7)&amp;"
("&amp;MID(T$6,FIND("ауд.",T$6,FIND($B330,T$6))+4,FIND("№",T$6,FIND("ауд.",T$6,FIND($B330,T$6)))-(FIND("ауд.",T$6,FIND($B330,T$6))+4))&amp;")"),"")</f>
        <v>П -9 -1
(П-401)</v>
      </c>
      <c r="E330" s="23" t="str">
        <f t="shared" ca="1" si="305"/>
        <v>П -9 -1
(П-202)</v>
      </c>
      <c r="F330" s="23" t="str">
        <f t="shared" ca="1" si="305"/>
        <v>П -9 -1
(П-202)</v>
      </c>
      <c r="G330" s="23" t="str">
        <f t="shared" ca="1" si="305"/>
        <v xml:space="preserve"> </v>
      </c>
      <c r="H330" s="23" t="str">
        <f t="shared" ca="1" si="305"/>
        <v>СА -9-1
(П-202)</v>
      </c>
      <c r="I330" s="23" t="str">
        <f t="shared" ca="1" si="305"/>
        <v xml:space="preserve"> </v>
      </c>
      <c r="J330" s="23" t="str">
        <f t="shared" ca="1" si="305"/>
        <v xml:space="preserve"> </v>
      </c>
      <c r="K330" s="23" t="str">
        <f t="shared" ca="1" si="305"/>
        <v xml:space="preserve"> </v>
      </c>
      <c r="L330" s="23"/>
      <c r="M330" s="23"/>
      <c r="N330" s="17"/>
      <c r="AE330" s="20" t="str">
        <f t="shared" ca="1" si="275"/>
        <v>Пт 19.06.20  8.00 П-401</v>
      </c>
      <c r="AF330" s="20" t="str">
        <f t="shared" ca="1" si="275"/>
        <v>Пт 19.06.20  9.40 П-202</v>
      </c>
      <c r="AG330" s="20" t="str">
        <f t="shared" ca="1" si="275"/>
        <v>Пт 19.06.20 11.50 П-202</v>
      </c>
      <c r="AH330" s="20" t="str">
        <f t="shared" ca="1" si="275"/>
        <v/>
      </c>
      <c r="AI330" s="20" t="str">
        <f t="shared" ca="1" si="273"/>
        <v>Пт 19.06.20 13.30 П-202</v>
      </c>
      <c r="AJ330" s="20" t="str">
        <f t="shared" ca="1" si="273"/>
        <v/>
      </c>
      <c r="AK330" s="20" t="str">
        <f t="shared" ca="1" si="273"/>
        <v/>
      </c>
      <c r="AL330" s="20" t="str">
        <f t="shared" ca="1" si="273"/>
        <v/>
      </c>
      <c r="AM330" s="20" t="str">
        <f t="shared" si="273"/>
        <v/>
      </c>
      <c r="AN330" s="20" t="str">
        <f t="shared" si="273"/>
        <v/>
      </c>
      <c r="AO330" s="11" t="str">
        <f t="shared" ca="1" si="299"/>
        <v>Полякова</v>
      </c>
      <c r="AP330" s="10" t="str">
        <f t="shared" ca="1" si="268"/>
        <v>Пт 19.06.20  8.00 П-401 Полякова</v>
      </c>
      <c r="AQ330" s="10" t="str">
        <f t="shared" ca="1" si="268"/>
        <v>Пт 19.06.20  9.40 П-202 Полякова</v>
      </c>
      <c r="AR330" s="10" t="str">
        <f t="shared" ca="1" si="268"/>
        <v>Пт 19.06.20 11.50 П-202 Полякова</v>
      </c>
      <c r="AS330" s="10" t="str">
        <f t="shared" ca="1" si="268"/>
        <v/>
      </c>
      <c r="AT330" s="10" t="str">
        <f t="shared" ca="1" si="268"/>
        <v>Пт 19.06.20 13.30 П-202 Полякова</v>
      </c>
      <c r="AU330" s="10" t="str">
        <f t="shared" ca="1" si="265"/>
        <v/>
      </c>
      <c r="AV330" s="10" t="str">
        <f t="shared" ca="1" si="265"/>
        <v/>
      </c>
      <c r="AW330" s="10" t="str">
        <f t="shared" ca="1" si="265"/>
        <v/>
      </c>
      <c r="AX330" s="10" t="str">
        <f t="shared" si="265"/>
        <v/>
      </c>
      <c r="AY330" s="10" t="str">
        <f t="shared" si="265"/>
        <v/>
      </c>
      <c r="BA330" s="12">
        <f t="shared" ca="1" si="269"/>
        <v>330</v>
      </c>
      <c r="BB330" s="12">
        <f t="shared" ca="1" si="269"/>
        <v>330</v>
      </c>
      <c r="BC330" s="12">
        <f t="shared" ca="1" si="269"/>
        <v>330</v>
      </c>
      <c r="BD330" s="12" t="str">
        <f t="shared" ca="1" si="269"/>
        <v/>
      </c>
      <c r="BE330" s="12">
        <f t="shared" ca="1" si="269"/>
        <v>330</v>
      </c>
      <c r="BF330" s="12" t="str">
        <f t="shared" ca="1" si="266"/>
        <v/>
      </c>
      <c r="BG330" s="12" t="str">
        <f t="shared" ca="1" si="266"/>
        <v/>
      </c>
      <c r="BH330" s="12" t="str">
        <f t="shared" ca="1" si="266"/>
        <v/>
      </c>
      <c r="BI330" s="12" t="str">
        <f t="shared" si="266"/>
        <v/>
      </c>
      <c r="BJ330" s="12" t="str">
        <f t="shared" si="266"/>
        <v/>
      </c>
    </row>
    <row r="331" spans="1:62" ht="23.25" customHeight="1">
      <c r="A331" s="1">
        <f ca="1">IF(COUNTIF($D331:$M331," ")=10,"",IF(VLOOKUP(MAX($A$1:A330),$A$1:C330,3,FALSE)=0,"",MAX($A$1:A330)+1))</f>
        <v>331</v>
      </c>
      <c r="B331" s="13" t="str">
        <f>$B325</f>
        <v>Полякова Т.А.</v>
      </c>
      <c r="C331" s="2" t="str">
        <f ca="1">IF($B331="","",$S$7)</f>
        <v>Сб 20.06.20</v>
      </c>
      <c r="D331" s="23" t="str">
        <f t="shared" ref="D331:K331" ca="1" si="306">IF($B331&gt;"",IF(ISERROR(SEARCH($B331,T$7))," ",MID(T$7,FIND("%курс ",T$7,FIND($B331,T$7))+6,7)&amp;"
("&amp;MID(T$7,FIND("ауд.",T$7,FIND($B331,T$7))+4,FIND("№",T$7,FIND("ауд.",T$7,FIND($B331,T$7)))-(FIND("ауд.",T$7,FIND($B331,T$7))+4))&amp;")"),"")</f>
        <v>С -9 -1
(П-)</v>
      </c>
      <c r="E331" s="23" t="str">
        <f t="shared" ca="1" si="306"/>
        <v>С -9 -1
(П-)</v>
      </c>
      <c r="F331" s="23" t="str">
        <f t="shared" ca="1" si="306"/>
        <v>С -9 -1
(П-)</v>
      </c>
      <c r="G331" s="23" t="str">
        <f t="shared" ca="1" si="306"/>
        <v xml:space="preserve"> </v>
      </c>
      <c r="H331" s="23" t="str">
        <f t="shared" ca="1" si="306"/>
        <v xml:space="preserve"> </v>
      </c>
      <c r="I331" s="23" t="str">
        <f t="shared" ca="1" si="306"/>
        <v xml:space="preserve"> </v>
      </c>
      <c r="J331" s="23" t="str">
        <f t="shared" ca="1" si="306"/>
        <v xml:space="preserve"> </v>
      </c>
      <c r="K331" s="23" t="str">
        <f t="shared" ca="1" si="306"/>
        <v xml:space="preserve"> </v>
      </c>
      <c r="L331" s="23"/>
      <c r="M331" s="23"/>
      <c r="N331" s="25"/>
      <c r="AE331" s="20" t="str">
        <f t="shared" ca="1" si="275"/>
        <v>Сб 20.06.20  8.00 П-)</v>
      </c>
      <c r="AF331" s="20" t="str">
        <f t="shared" ca="1" si="275"/>
        <v>Сб 20.06.20  9.40 П-)</v>
      </c>
      <c r="AG331" s="20" t="str">
        <f t="shared" ca="1" si="275"/>
        <v>Сб 20.06.20 11.50 П-)</v>
      </c>
      <c r="AH331" s="20" t="str">
        <f t="shared" ca="1" si="275"/>
        <v/>
      </c>
      <c r="AI331" s="20" t="str">
        <f t="shared" ca="1" si="273"/>
        <v/>
      </c>
      <c r="AJ331" s="20" t="str">
        <f t="shared" ca="1" si="273"/>
        <v/>
      </c>
      <c r="AK331" s="20" t="str">
        <f t="shared" ca="1" si="273"/>
        <v/>
      </c>
      <c r="AL331" s="20" t="str">
        <f t="shared" ca="1" si="273"/>
        <v/>
      </c>
      <c r="AM331" s="20" t="str">
        <f t="shared" si="273"/>
        <v/>
      </c>
      <c r="AN331" s="20" t="str">
        <f t="shared" si="273"/>
        <v/>
      </c>
      <c r="AO331" s="11" t="str">
        <f t="shared" ca="1" si="299"/>
        <v>Полякова</v>
      </c>
      <c r="AP331" s="10" t="str">
        <f t="shared" ca="1" si="268"/>
        <v>Сб 20.06.20  8.00 П-) Полякова</v>
      </c>
      <c r="AQ331" s="10" t="str">
        <f t="shared" ca="1" si="268"/>
        <v>Сб 20.06.20  9.40 П-) Полякова</v>
      </c>
      <c r="AR331" s="10" t="str">
        <f t="shared" ca="1" si="268"/>
        <v>Сб 20.06.20 11.50 П-) Полякова</v>
      </c>
      <c r="AS331" s="10" t="str">
        <f t="shared" ca="1" si="268"/>
        <v/>
      </c>
      <c r="AT331" s="10" t="str">
        <f t="shared" ca="1" si="268"/>
        <v/>
      </c>
      <c r="AU331" s="10" t="str">
        <f t="shared" ca="1" si="265"/>
        <v/>
      </c>
      <c r="AV331" s="10" t="str">
        <f t="shared" ca="1" si="265"/>
        <v/>
      </c>
      <c r="AW331" s="10" t="str">
        <f t="shared" ca="1" si="265"/>
        <v/>
      </c>
      <c r="AX331" s="10" t="str">
        <f t="shared" si="265"/>
        <v/>
      </c>
      <c r="AY331" s="10" t="str">
        <f t="shared" si="265"/>
        <v/>
      </c>
      <c r="BA331" s="12">
        <f t="shared" ca="1" si="269"/>
        <v>331</v>
      </c>
      <c r="BB331" s="12">
        <f t="shared" ca="1" si="269"/>
        <v>331</v>
      </c>
      <c r="BC331" s="12">
        <f t="shared" ca="1" si="269"/>
        <v>331</v>
      </c>
      <c r="BD331" s="12" t="str">
        <f t="shared" ca="1" si="269"/>
        <v/>
      </c>
      <c r="BE331" s="12" t="str">
        <f t="shared" ca="1" si="269"/>
        <v/>
      </c>
      <c r="BF331" s="12" t="str">
        <f t="shared" ca="1" si="266"/>
        <v/>
      </c>
      <c r="BG331" s="12" t="str">
        <f t="shared" ca="1" si="266"/>
        <v/>
      </c>
      <c r="BH331" s="12" t="str">
        <f t="shared" ca="1" si="266"/>
        <v/>
      </c>
      <c r="BI331" s="12" t="str">
        <f t="shared" si="266"/>
        <v/>
      </c>
      <c r="BJ331" s="12" t="str">
        <f t="shared" si="266"/>
        <v/>
      </c>
    </row>
    <row r="332" spans="1:62" ht="23.25" customHeight="1">
      <c r="A332" s="1">
        <f ca="1">IF(COUNTIF($D332:$M332," ")=10,"",IF(VLOOKUP(MAX($A$1:A331),$A$1:C331,3,FALSE)=0,"",MAX($A$1:A331)+1))</f>
        <v>332</v>
      </c>
      <c r="B332" s="13" t="str">
        <f>$B325</f>
        <v>Полякова Т.А.</v>
      </c>
      <c r="C332" s="2" t="str">
        <f ca="1">IF($B332="","",$S$8)</f>
        <v>Вс 21.06.20</v>
      </c>
      <c r="D332" s="23" t="str">
        <f t="shared" ref="D332:K332" ca="1" si="307">IF($B332&gt;"",IF(ISERROR(SEARCH($B332,T$8))," ",MID(T$8,FIND("%курс ",T$8,FIND($B332,T$8))+6,7)&amp;"
("&amp;MID(T$8,FIND("ауд.",T$8,FIND($B332,T$8))+4,FIND("№",T$8,FIND("ауд.",T$8,FIND($B332,T$8)))-(FIND("ауд.",T$8,FIND($B332,T$8))+4))&amp;")"),"")</f>
        <v xml:space="preserve"> </v>
      </c>
      <c r="E332" s="23" t="str">
        <f t="shared" ca="1" si="307"/>
        <v xml:space="preserve"> </v>
      </c>
      <c r="F332" s="23" t="str">
        <f t="shared" ca="1" si="307"/>
        <v xml:space="preserve"> </v>
      </c>
      <c r="G332" s="23" t="str">
        <f t="shared" ca="1" si="307"/>
        <v xml:space="preserve"> </v>
      </c>
      <c r="H332" s="23" t="str">
        <f t="shared" ca="1" si="307"/>
        <v xml:space="preserve"> </v>
      </c>
      <c r="I332" s="23" t="str">
        <f t="shared" ca="1" si="307"/>
        <v xml:space="preserve"> </v>
      </c>
      <c r="J332" s="23" t="str">
        <f t="shared" ca="1" si="307"/>
        <v xml:space="preserve"> </v>
      </c>
      <c r="K332" s="23" t="str">
        <f t="shared" ca="1" si="307"/>
        <v xml:space="preserve"> </v>
      </c>
      <c r="L332" s="23"/>
      <c r="M332" s="23"/>
      <c r="N332" s="25"/>
      <c r="AE332" s="20" t="str">
        <f t="shared" ca="1" si="275"/>
        <v/>
      </c>
      <c r="AF332" s="20" t="str">
        <f t="shared" ca="1" si="275"/>
        <v/>
      </c>
      <c r="AG332" s="20" t="str">
        <f t="shared" ca="1" si="275"/>
        <v/>
      </c>
      <c r="AH332" s="20" t="str">
        <f t="shared" ca="1" si="275"/>
        <v/>
      </c>
      <c r="AI332" s="20" t="str">
        <f t="shared" ca="1" si="273"/>
        <v/>
      </c>
      <c r="AJ332" s="20" t="str">
        <f t="shared" ca="1" si="273"/>
        <v/>
      </c>
      <c r="AK332" s="20" t="str">
        <f t="shared" ca="1" si="273"/>
        <v/>
      </c>
      <c r="AL332" s="20" t="str">
        <f t="shared" ca="1" si="273"/>
        <v/>
      </c>
      <c r="AM332" s="20" t="str">
        <f t="shared" si="273"/>
        <v/>
      </c>
      <c r="AN332" s="20" t="str">
        <f t="shared" si="273"/>
        <v/>
      </c>
      <c r="AO332" s="11" t="str">
        <f t="shared" ca="1" si="299"/>
        <v/>
      </c>
      <c r="AP332" s="10" t="str">
        <f t="shared" ca="1" si="268"/>
        <v/>
      </c>
      <c r="AQ332" s="10" t="str">
        <f t="shared" ca="1" si="268"/>
        <v/>
      </c>
      <c r="AR332" s="10" t="str">
        <f t="shared" ca="1" si="268"/>
        <v/>
      </c>
      <c r="AS332" s="10" t="str">
        <f t="shared" ca="1" si="268"/>
        <v/>
      </c>
      <c r="AT332" s="10" t="str">
        <f t="shared" ca="1" si="268"/>
        <v/>
      </c>
      <c r="AU332" s="10" t="str">
        <f t="shared" ca="1" si="265"/>
        <v/>
      </c>
      <c r="AV332" s="10" t="str">
        <f t="shared" ca="1" si="265"/>
        <v/>
      </c>
      <c r="AW332" s="10" t="str">
        <f t="shared" ca="1" si="265"/>
        <v/>
      </c>
      <c r="AX332" s="10" t="str">
        <f t="shared" si="265"/>
        <v/>
      </c>
      <c r="AY332" s="10" t="str">
        <f t="shared" si="265"/>
        <v/>
      </c>
      <c r="BA332" s="12" t="str">
        <f t="shared" ca="1" si="269"/>
        <v/>
      </c>
      <c r="BB332" s="12" t="str">
        <f t="shared" ca="1" si="269"/>
        <v/>
      </c>
      <c r="BC332" s="12" t="str">
        <f t="shared" ca="1" si="269"/>
        <v/>
      </c>
      <c r="BD332" s="12" t="str">
        <f t="shared" ca="1" si="269"/>
        <v/>
      </c>
      <c r="BE332" s="12" t="str">
        <f t="shared" ca="1" si="269"/>
        <v/>
      </c>
      <c r="BF332" s="12" t="str">
        <f t="shared" ca="1" si="266"/>
        <v/>
      </c>
      <c r="BG332" s="12" t="str">
        <f t="shared" ca="1" si="266"/>
        <v/>
      </c>
      <c r="BH332" s="12" t="str">
        <f t="shared" ca="1" si="266"/>
        <v/>
      </c>
      <c r="BI332" s="12" t="str">
        <f t="shared" si="266"/>
        <v/>
      </c>
      <c r="BJ332" s="12" t="str">
        <f t="shared" si="266"/>
        <v/>
      </c>
    </row>
    <row r="333" spans="1:62" ht="23.25" customHeight="1">
      <c r="A333" s="1">
        <f ca="1">IF(COUNTIF($D333:$M333," ")=10,"",IF(VLOOKUP(MAX($A$1:A332),$A$1:C332,3,FALSE)=0,"",MAX($A$1:A332)+1))</f>
        <v>333</v>
      </c>
      <c r="C333" s="2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5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11" t="str">
        <f t="shared" si="299"/>
        <v/>
      </c>
      <c r="AP333" s="10" t="str">
        <f t="shared" si="268"/>
        <v/>
      </c>
      <c r="AQ333" s="10" t="str">
        <f t="shared" si="268"/>
        <v/>
      </c>
      <c r="AR333" s="10" t="str">
        <f t="shared" si="268"/>
        <v/>
      </c>
      <c r="AS333" s="10" t="str">
        <f t="shared" si="268"/>
        <v/>
      </c>
      <c r="AT333" s="10" t="str">
        <f t="shared" si="268"/>
        <v/>
      </c>
      <c r="AU333" s="10" t="str">
        <f t="shared" si="265"/>
        <v/>
      </c>
      <c r="AV333" s="10" t="str">
        <f t="shared" si="265"/>
        <v/>
      </c>
      <c r="AW333" s="10" t="str">
        <f t="shared" si="265"/>
        <v/>
      </c>
      <c r="AX333" s="10" t="str">
        <f t="shared" si="265"/>
        <v/>
      </c>
      <c r="AY333" s="10" t="str">
        <f t="shared" si="265"/>
        <v/>
      </c>
      <c r="BA333" s="12" t="str">
        <f t="shared" si="269"/>
        <v/>
      </c>
      <c r="BB333" s="12" t="str">
        <f t="shared" si="269"/>
        <v/>
      </c>
      <c r="BC333" s="12" t="str">
        <f t="shared" si="269"/>
        <v/>
      </c>
      <c r="BD333" s="12" t="str">
        <f t="shared" si="269"/>
        <v/>
      </c>
      <c r="BE333" s="12" t="str">
        <f t="shared" si="269"/>
        <v/>
      </c>
      <c r="BF333" s="12" t="str">
        <f t="shared" si="266"/>
        <v/>
      </c>
      <c r="BG333" s="12" t="str">
        <f t="shared" si="266"/>
        <v/>
      </c>
      <c r="BH333" s="12" t="str">
        <f t="shared" si="266"/>
        <v/>
      </c>
      <c r="BI333" s="12" t="str">
        <f t="shared" si="266"/>
        <v/>
      </c>
      <c r="BJ333" s="12" t="str">
        <f t="shared" si="266"/>
        <v/>
      </c>
    </row>
    <row r="334" spans="1:62" ht="23.25" customHeight="1">
      <c r="A334" s="1">
        <f ca="1">IF(COUNTIF($D335:$M341," ")=70,"",MAX($A$1:A333)+1)</f>
        <v>334</v>
      </c>
      <c r="B334" s="2" t="str">
        <f>IF($C334="","",$C334)</f>
        <v>Пошелов П.В.</v>
      </c>
      <c r="C334" s="3" t="str">
        <f>IF(ISERROR(VLOOKUP((ROW()-1)/9+1,'[1]Преподавательский состав'!$A$2:$B$180,2,FALSE)),"",VLOOKUP((ROW()-1)/9+1,'[1]Преподавательский состав'!$A$2:$B$180,2,FALSE))</f>
        <v>Пошелов П.В.</v>
      </c>
      <c r="D334" s="3" t="str">
        <f>IF($C334="","",T(" 8.00"))</f>
        <v xml:space="preserve"> 8.00</v>
      </c>
      <c r="E334" s="3" t="str">
        <f>IF($C334="","",T(" 9.40"))</f>
        <v xml:space="preserve"> 9.40</v>
      </c>
      <c r="F334" s="3" t="str">
        <f>IF($C334="","",T("11.50"))</f>
        <v>11.50</v>
      </c>
      <c r="G334" s="4" t="str">
        <f>IF($C334="","",T(""))</f>
        <v/>
      </c>
      <c r="H334" s="4" t="str">
        <f>IF($C334="","",T("13.30"))</f>
        <v>13.30</v>
      </c>
      <c r="I334" s="4" t="str">
        <f>IF($C334="","",T("15.10"))</f>
        <v>15.10</v>
      </c>
      <c r="J334" s="3" t="str">
        <f>IF($C334="","",T("17.00"))</f>
        <v>17.00</v>
      </c>
      <c r="K334" s="3" t="str">
        <f>IF($C334="","",T("18.40"))</f>
        <v>18.40</v>
      </c>
      <c r="L334" s="3"/>
      <c r="M334" s="3"/>
      <c r="N334" s="25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11" t="str">
        <f t="shared" si="299"/>
        <v/>
      </c>
      <c r="AP334" s="10" t="str">
        <f t="shared" si="268"/>
        <v/>
      </c>
      <c r="AQ334" s="10" t="str">
        <f t="shared" si="268"/>
        <v/>
      </c>
      <c r="AR334" s="10" t="str">
        <f t="shared" si="268"/>
        <v/>
      </c>
      <c r="AS334" s="10" t="str">
        <f t="shared" si="268"/>
        <v/>
      </c>
      <c r="AT334" s="10" t="str">
        <f t="shared" si="268"/>
        <v/>
      </c>
      <c r="AU334" s="10" t="str">
        <f t="shared" si="265"/>
        <v/>
      </c>
      <c r="AV334" s="10" t="str">
        <f t="shared" si="265"/>
        <v/>
      </c>
      <c r="AW334" s="10" t="str">
        <f t="shared" si="265"/>
        <v/>
      </c>
      <c r="AX334" s="10" t="str">
        <f t="shared" si="265"/>
        <v/>
      </c>
      <c r="AY334" s="10" t="str">
        <f t="shared" si="265"/>
        <v/>
      </c>
      <c r="BA334" s="12" t="str">
        <f t="shared" si="269"/>
        <v/>
      </c>
      <c r="BB334" s="12" t="str">
        <f t="shared" si="269"/>
        <v/>
      </c>
      <c r="BC334" s="12" t="str">
        <f t="shared" si="269"/>
        <v/>
      </c>
      <c r="BD334" s="12" t="str">
        <f t="shared" si="269"/>
        <v/>
      </c>
      <c r="BE334" s="12" t="str">
        <f t="shared" si="269"/>
        <v/>
      </c>
      <c r="BF334" s="12" t="str">
        <f t="shared" si="266"/>
        <v/>
      </c>
      <c r="BG334" s="12" t="str">
        <f t="shared" si="266"/>
        <v/>
      </c>
      <c r="BH334" s="12" t="str">
        <f t="shared" si="266"/>
        <v/>
      </c>
      <c r="BI334" s="12" t="str">
        <f t="shared" si="266"/>
        <v/>
      </c>
      <c r="BJ334" s="12" t="str">
        <f t="shared" si="266"/>
        <v/>
      </c>
    </row>
    <row r="335" spans="1:62" ht="23.25" customHeight="1">
      <c r="A335" s="1">
        <f ca="1">IF(COUNTIF($D335:$M335," ")=10,"",IF(VLOOKUP(MAX($A$1:A334),$A$1:C334,3,FALSE)=0,"",MAX($A$1:A334)+1))</f>
        <v>335</v>
      </c>
      <c r="B335" s="13" t="str">
        <f>$B334</f>
        <v>Пошелов П.В.</v>
      </c>
      <c r="C335" s="2" t="str">
        <f ca="1">IF($B335="","",$S$2)</f>
        <v>Пн 15.06.20</v>
      </c>
      <c r="D335" s="14" t="str">
        <f t="shared" ref="D335:K335" ca="1" si="308">IF($B335&gt;"",IF(ISERROR(SEARCH($B335,T$2))," ",MID(T$2,FIND("%курс ",T$2,FIND($B335,T$2))+6,7)&amp;"
("&amp;MID(T$2,FIND("ауд.",T$2,FIND($B335,T$2))+4,FIND("№",T$2,FIND("ауд.",T$2,FIND($B335,T$2)))-(FIND("ауд.",T$2,FIND($B335,T$2))+4))&amp;")"),"")</f>
        <v>П -11-1
(П-)</v>
      </c>
      <c r="E335" s="14" t="str">
        <f t="shared" ca="1" si="308"/>
        <v>П -11-1
(П-)</v>
      </c>
      <c r="F335" s="14" t="str">
        <f t="shared" ca="1" si="308"/>
        <v>П -11-1
(П-)</v>
      </c>
      <c r="G335" s="14" t="str">
        <f t="shared" ca="1" si="308"/>
        <v xml:space="preserve"> </v>
      </c>
      <c r="H335" s="14" t="str">
        <f t="shared" ca="1" si="308"/>
        <v xml:space="preserve"> </v>
      </c>
      <c r="I335" s="14" t="str">
        <f t="shared" ca="1" si="308"/>
        <v xml:space="preserve"> </v>
      </c>
      <c r="J335" s="14" t="str">
        <f t="shared" ca="1" si="308"/>
        <v xml:space="preserve"> </v>
      </c>
      <c r="K335" s="14" t="str">
        <f t="shared" ca="1" si="308"/>
        <v xml:space="preserve"> </v>
      </c>
      <c r="L335" s="14"/>
      <c r="M335" s="14"/>
      <c r="N335" s="25"/>
      <c r="AE335" s="20" t="str">
        <f t="shared" ca="1" si="275"/>
        <v>Пн 15.06.20  8.00 П-)</v>
      </c>
      <c r="AF335" s="20" t="str">
        <f t="shared" ca="1" si="275"/>
        <v>Пн 15.06.20  9.40 П-)</v>
      </c>
      <c r="AG335" s="20" t="str">
        <f t="shared" ca="1" si="275"/>
        <v>Пн 15.06.20 11.50 П-)</v>
      </c>
      <c r="AH335" s="20" t="str">
        <f t="shared" ca="1" si="275"/>
        <v/>
      </c>
      <c r="AI335" s="20" t="str">
        <f t="shared" ca="1" si="273"/>
        <v/>
      </c>
      <c r="AJ335" s="20" t="str">
        <f t="shared" ca="1" si="273"/>
        <v/>
      </c>
      <c r="AK335" s="20" t="str">
        <f t="shared" ca="1" si="273"/>
        <v/>
      </c>
      <c r="AL335" s="20" t="str">
        <f t="shared" ca="1" si="273"/>
        <v/>
      </c>
      <c r="AM335" s="20" t="str">
        <f t="shared" si="273"/>
        <v/>
      </c>
      <c r="AN335" s="20" t="str">
        <f t="shared" si="273"/>
        <v/>
      </c>
      <c r="AO335" s="11" t="str">
        <f t="shared" ca="1" si="299"/>
        <v>Пошелов</v>
      </c>
      <c r="AP335" s="10" t="str">
        <f t="shared" ca="1" si="268"/>
        <v>Пн 15.06.20  8.00 П-) Пошелов</v>
      </c>
      <c r="AQ335" s="10" t="str">
        <f t="shared" ca="1" si="268"/>
        <v>Пн 15.06.20  9.40 П-) Пошелов</v>
      </c>
      <c r="AR335" s="10" t="str">
        <f t="shared" ca="1" si="268"/>
        <v>Пн 15.06.20 11.50 П-) Пошелов</v>
      </c>
      <c r="AS335" s="10" t="str">
        <f t="shared" ca="1" si="268"/>
        <v/>
      </c>
      <c r="AT335" s="10" t="str">
        <f t="shared" ca="1" si="268"/>
        <v/>
      </c>
      <c r="AU335" s="10" t="str">
        <f t="shared" ca="1" si="265"/>
        <v/>
      </c>
      <c r="AV335" s="10" t="str">
        <f t="shared" ca="1" si="265"/>
        <v/>
      </c>
      <c r="AW335" s="10" t="str">
        <f t="shared" ca="1" si="265"/>
        <v/>
      </c>
      <c r="AX335" s="10" t="str">
        <f t="shared" si="265"/>
        <v/>
      </c>
      <c r="AY335" s="10" t="str">
        <f t="shared" si="265"/>
        <v/>
      </c>
      <c r="BA335" s="12">
        <f t="shared" ca="1" si="269"/>
        <v>335</v>
      </c>
      <c r="BB335" s="12">
        <f t="shared" ca="1" si="269"/>
        <v>335</v>
      </c>
      <c r="BC335" s="12">
        <f t="shared" ca="1" si="269"/>
        <v>335</v>
      </c>
      <c r="BD335" s="12" t="str">
        <f t="shared" ca="1" si="269"/>
        <v/>
      </c>
      <c r="BE335" s="12" t="str">
        <f t="shared" ca="1" si="269"/>
        <v/>
      </c>
      <c r="BF335" s="12" t="str">
        <f t="shared" ca="1" si="266"/>
        <v/>
      </c>
      <c r="BG335" s="12" t="str">
        <f t="shared" ca="1" si="266"/>
        <v/>
      </c>
      <c r="BH335" s="12" t="str">
        <f t="shared" ca="1" si="266"/>
        <v/>
      </c>
      <c r="BI335" s="12" t="str">
        <f t="shared" si="266"/>
        <v/>
      </c>
      <c r="BJ335" s="12" t="str">
        <f t="shared" si="266"/>
        <v/>
      </c>
    </row>
    <row r="336" spans="1:62" ht="23.25" customHeight="1">
      <c r="A336" s="1">
        <f ca="1">IF(COUNTIF($D336:$M336," ")=10,"",IF(VLOOKUP(MAX($A$1:A335),$A$1:C335,3,FALSE)=0,"",MAX($A$1:A335)+1))</f>
        <v>336</v>
      </c>
      <c r="B336" s="13" t="str">
        <f>$B334</f>
        <v>Пошелов П.В.</v>
      </c>
      <c r="C336" s="2" t="str">
        <f ca="1">IF($B336="","",$S$3)</f>
        <v>Вт 16.06.20</v>
      </c>
      <c r="D336" s="14" t="str">
        <f t="shared" ref="D336:K336" ca="1" si="309">IF($B336&gt;"",IF(ISERROR(SEARCH($B336,T$3))," ",MID(T$3,FIND("%курс ",T$3,FIND($B336,T$3))+6,7)&amp;"
("&amp;MID(T$3,FIND("ауд.",T$3,FIND($B336,T$3))+4,FIND("№",T$3,FIND("ауд.",T$3,FIND($B336,T$3)))-(FIND("ауд.",T$3,FIND($B336,T$3))+4))&amp;")"),"")</f>
        <v xml:space="preserve"> </v>
      </c>
      <c r="E336" s="14" t="str">
        <f t="shared" ca="1" si="309"/>
        <v xml:space="preserve"> </v>
      </c>
      <c r="F336" s="14" t="str">
        <f t="shared" ca="1" si="309"/>
        <v xml:space="preserve"> </v>
      </c>
      <c r="G336" s="14" t="str">
        <f t="shared" ca="1" si="309"/>
        <v xml:space="preserve"> </v>
      </c>
      <c r="H336" s="14" t="str">
        <f t="shared" ca="1" si="309"/>
        <v xml:space="preserve"> </v>
      </c>
      <c r="I336" s="14" t="str">
        <f t="shared" ca="1" si="309"/>
        <v xml:space="preserve"> </v>
      </c>
      <c r="J336" s="14" t="str">
        <f t="shared" ca="1" si="309"/>
        <v xml:space="preserve"> </v>
      </c>
      <c r="K336" s="14" t="str">
        <f t="shared" ca="1" si="309"/>
        <v xml:space="preserve"> </v>
      </c>
      <c r="L336" s="14"/>
      <c r="M336" s="14"/>
      <c r="N336" s="25"/>
      <c r="AE336" s="20" t="str">
        <f t="shared" ca="1" si="275"/>
        <v/>
      </c>
      <c r="AF336" s="20" t="str">
        <f t="shared" ca="1" si="275"/>
        <v/>
      </c>
      <c r="AG336" s="20" t="str">
        <f t="shared" ca="1" si="275"/>
        <v/>
      </c>
      <c r="AH336" s="20" t="str">
        <f t="shared" ca="1" si="275"/>
        <v/>
      </c>
      <c r="AI336" s="20" t="str">
        <f t="shared" ca="1" si="273"/>
        <v/>
      </c>
      <c r="AJ336" s="20" t="str">
        <f t="shared" ca="1" si="273"/>
        <v/>
      </c>
      <c r="AK336" s="20" t="str">
        <f t="shared" ca="1" si="273"/>
        <v/>
      </c>
      <c r="AL336" s="20" t="str">
        <f t="shared" ca="1" si="273"/>
        <v/>
      </c>
      <c r="AM336" s="20" t="str">
        <f t="shared" si="273"/>
        <v/>
      </c>
      <c r="AN336" s="20" t="str">
        <f t="shared" si="273"/>
        <v/>
      </c>
      <c r="AO336" s="11" t="str">
        <f t="shared" ca="1" si="299"/>
        <v/>
      </c>
      <c r="AP336" s="10" t="str">
        <f t="shared" ca="1" si="268"/>
        <v/>
      </c>
      <c r="AQ336" s="10" t="str">
        <f t="shared" ca="1" si="268"/>
        <v/>
      </c>
      <c r="AR336" s="10" t="str">
        <f t="shared" ca="1" si="268"/>
        <v/>
      </c>
      <c r="AS336" s="10" t="str">
        <f t="shared" ca="1" si="268"/>
        <v/>
      </c>
      <c r="AT336" s="10" t="str">
        <f t="shared" ca="1" si="268"/>
        <v/>
      </c>
      <c r="AU336" s="10" t="str">
        <f t="shared" ca="1" si="265"/>
        <v/>
      </c>
      <c r="AV336" s="10" t="str">
        <f t="shared" ca="1" si="265"/>
        <v/>
      </c>
      <c r="AW336" s="10" t="str">
        <f t="shared" ca="1" si="265"/>
        <v/>
      </c>
      <c r="AX336" s="10" t="str">
        <f t="shared" si="265"/>
        <v/>
      </c>
      <c r="AY336" s="10" t="str">
        <f t="shared" si="265"/>
        <v/>
      </c>
      <c r="BA336" s="12" t="str">
        <f t="shared" ca="1" si="269"/>
        <v/>
      </c>
      <c r="BB336" s="12" t="str">
        <f t="shared" ca="1" si="269"/>
        <v/>
      </c>
      <c r="BC336" s="12" t="str">
        <f t="shared" ca="1" si="269"/>
        <v/>
      </c>
      <c r="BD336" s="12" t="str">
        <f t="shared" ca="1" si="269"/>
        <v/>
      </c>
      <c r="BE336" s="12" t="str">
        <f t="shared" ca="1" si="269"/>
        <v/>
      </c>
      <c r="BF336" s="12" t="str">
        <f t="shared" ca="1" si="266"/>
        <v/>
      </c>
      <c r="BG336" s="12" t="str">
        <f t="shared" ca="1" si="266"/>
        <v/>
      </c>
      <c r="BH336" s="12" t="str">
        <f t="shared" ca="1" si="266"/>
        <v/>
      </c>
      <c r="BI336" s="12" t="str">
        <f t="shared" si="266"/>
        <v/>
      </c>
      <c r="BJ336" s="12" t="str">
        <f t="shared" si="266"/>
        <v/>
      </c>
    </row>
    <row r="337" spans="1:62" ht="23.25" customHeight="1">
      <c r="A337" s="1">
        <f ca="1">IF(COUNTIF($D337:$M337," ")=10,"",IF(VLOOKUP(MAX($A$1:A336),$A$1:C336,3,FALSE)=0,"",MAX($A$1:A336)+1))</f>
        <v>337</v>
      </c>
      <c r="B337" s="13" t="str">
        <f>$B334</f>
        <v>Пошелов П.В.</v>
      </c>
      <c r="C337" s="2" t="str">
        <f ca="1">IF($B337="","",$S$4)</f>
        <v>Ср 17.06.20</v>
      </c>
      <c r="D337" s="14" t="str">
        <f t="shared" ref="D337:K337" ca="1" si="310">IF($B337&gt;"",IF(ISERROR(SEARCH($B337,T$4))," ",MID(T$4,FIND("%курс ",T$4,FIND($B337,T$4))+6,7)&amp;"
("&amp;MID(T$4,FIND("ауд.",T$4,FIND($B337,T$4))+4,FIND("№",T$4,FIND("ауд.",T$4,FIND($B337,T$4)))-(FIND("ауд.",T$4,FIND($B337,T$4))+4))&amp;")"),"")</f>
        <v xml:space="preserve"> </v>
      </c>
      <c r="E337" s="14" t="str">
        <f t="shared" ca="1" si="310"/>
        <v xml:space="preserve"> </v>
      </c>
      <c r="F337" s="14" t="str">
        <f t="shared" ca="1" si="310"/>
        <v xml:space="preserve"> </v>
      </c>
      <c r="G337" s="14" t="str">
        <f t="shared" ca="1" si="310"/>
        <v xml:space="preserve"> </v>
      </c>
      <c r="H337" s="14" t="str">
        <f t="shared" ca="1" si="310"/>
        <v xml:space="preserve"> </v>
      </c>
      <c r="I337" s="14" t="str">
        <f t="shared" ca="1" si="310"/>
        <v xml:space="preserve"> </v>
      </c>
      <c r="J337" s="14" t="str">
        <f t="shared" ca="1" si="310"/>
        <v xml:space="preserve"> </v>
      </c>
      <c r="K337" s="14" t="str">
        <f t="shared" ca="1" si="310"/>
        <v xml:space="preserve"> </v>
      </c>
      <c r="L337" s="14"/>
      <c r="M337" s="14"/>
      <c r="N337" s="25"/>
      <c r="AE337" s="20" t="str">
        <f t="shared" ca="1" si="275"/>
        <v/>
      </c>
      <c r="AF337" s="20" t="str">
        <f t="shared" ca="1" si="275"/>
        <v/>
      </c>
      <c r="AG337" s="20" t="str">
        <f t="shared" ca="1" si="275"/>
        <v/>
      </c>
      <c r="AH337" s="20" t="str">
        <f t="shared" ca="1" si="275"/>
        <v/>
      </c>
      <c r="AI337" s="20" t="str">
        <f t="shared" ca="1" si="273"/>
        <v/>
      </c>
      <c r="AJ337" s="20" t="str">
        <f t="shared" ca="1" si="273"/>
        <v/>
      </c>
      <c r="AK337" s="20" t="str">
        <f t="shared" ca="1" si="273"/>
        <v/>
      </c>
      <c r="AL337" s="20" t="str">
        <f t="shared" ca="1" si="273"/>
        <v/>
      </c>
      <c r="AM337" s="20" t="str">
        <f t="shared" si="273"/>
        <v/>
      </c>
      <c r="AN337" s="20" t="str">
        <f t="shared" si="273"/>
        <v/>
      </c>
      <c r="AO337" s="11" t="str">
        <f t="shared" ca="1" si="299"/>
        <v/>
      </c>
      <c r="AP337" s="10" t="str">
        <f t="shared" ca="1" si="268"/>
        <v/>
      </c>
      <c r="AQ337" s="10" t="str">
        <f t="shared" ca="1" si="268"/>
        <v/>
      </c>
      <c r="AR337" s="10" t="str">
        <f t="shared" ca="1" si="268"/>
        <v/>
      </c>
      <c r="AS337" s="10" t="str">
        <f t="shared" ca="1" si="268"/>
        <v/>
      </c>
      <c r="AT337" s="10" t="str">
        <f t="shared" ca="1" si="268"/>
        <v/>
      </c>
      <c r="AU337" s="10" t="str">
        <f t="shared" ref="AU337:AY400" ca="1" si="311">IF(AJ337="","",CONCATENATE(AJ337," ",$AO337))</f>
        <v/>
      </c>
      <c r="AV337" s="10" t="str">
        <f t="shared" ca="1" si="311"/>
        <v/>
      </c>
      <c r="AW337" s="10" t="str">
        <f t="shared" ca="1" si="311"/>
        <v/>
      </c>
      <c r="AX337" s="10" t="str">
        <f t="shared" si="311"/>
        <v/>
      </c>
      <c r="AY337" s="10" t="str">
        <f t="shared" si="311"/>
        <v/>
      </c>
      <c r="BA337" s="12" t="str">
        <f t="shared" ca="1" si="269"/>
        <v/>
      </c>
      <c r="BB337" s="12" t="str">
        <f t="shared" ca="1" si="269"/>
        <v/>
      </c>
      <c r="BC337" s="12" t="str">
        <f t="shared" ca="1" si="269"/>
        <v/>
      </c>
      <c r="BD337" s="12" t="str">
        <f t="shared" ca="1" si="269"/>
        <v/>
      </c>
      <c r="BE337" s="12" t="str">
        <f t="shared" ca="1" si="269"/>
        <v/>
      </c>
      <c r="BF337" s="12" t="str">
        <f t="shared" ref="BF337:BJ400" ca="1" si="312">IF(AJ337="","",ROW())</f>
        <v/>
      </c>
      <c r="BG337" s="12" t="str">
        <f t="shared" ca="1" si="312"/>
        <v/>
      </c>
      <c r="BH337" s="12" t="str">
        <f t="shared" ca="1" si="312"/>
        <v/>
      </c>
      <c r="BI337" s="12" t="str">
        <f t="shared" si="312"/>
        <v/>
      </c>
      <c r="BJ337" s="12" t="str">
        <f t="shared" si="312"/>
        <v/>
      </c>
    </row>
    <row r="338" spans="1:62" ht="23.25" customHeight="1">
      <c r="A338" s="1">
        <f ca="1">IF(COUNTIF($D338:$M338," ")=10,"",IF(VLOOKUP(MAX($A$1:A337),$A$1:C337,3,FALSE)=0,"",MAX($A$1:A337)+1))</f>
        <v>338</v>
      </c>
      <c r="B338" s="13" t="str">
        <f>$B334</f>
        <v>Пошелов П.В.</v>
      </c>
      <c r="C338" s="2" t="str">
        <f ca="1">IF($B338="","",$S$5)</f>
        <v>Чт 18.06.20</v>
      </c>
      <c r="D338" s="23" t="str">
        <f t="shared" ref="D338:K338" ca="1" si="313">IF($B338&gt;"",IF(ISERROR(SEARCH($B338,T$5))," ",MID(T$5,FIND("%курс ",T$5,FIND($B338,T$5))+6,7)&amp;"
("&amp;MID(T$5,FIND("ауд.",T$5,FIND($B338,T$5))+4,FIND("№",T$5,FIND("ауд.",T$5,FIND($B338,T$5)))-(FIND("ауд.",T$5,FIND($B338,T$5))+4))&amp;")"),"")</f>
        <v xml:space="preserve"> </v>
      </c>
      <c r="E338" s="23" t="str">
        <f t="shared" ca="1" si="313"/>
        <v xml:space="preserve"> </v>
      </c>
      <c r="F338" s="23" t="str">
        <f t="shared" ca="1" si="313"/>
        <v xml:space="preserve"> </v>
      </c>
      <c r="G338" s="23" t="str">
        <f t="shared" ca="1" si="313"/>
        <v xml:space="preserve"> </v>
      </c>
      <c r="H338" s="23" t="str">
        <f t="shared" ca="1" si="313"/>
        <v xml:space="preserve"> </v>
      </c>
      <c r="I338" s="23" t="str">
        <f t="shared" ca="1" si="313"/>
        <v xml:space="preserve"> </v>
      </c>
      <c r="J338" s="23" t="str">
        <f t="shared" ca="1" si="313"/>
        <v xml:space="preserve"> </v>
      </c>
      <c r="K338" s="23" t="str">
        <f t="shared" ca="1" si="313"/>
        <v xml:space="preserve"> </v>
      </c>
      <c r="L338" s="23"/>
      <c r="M338" s="23"/>
      <c r="N338" s="17"/>
      <c r="AE338" s="20" t="str">
        <f t="shared" ca="1" si="275"/>
        <v/>
      </c>
      <c r="AF338" s="20" t="str">
        <f t="shared" ca="1" si="275"/>
        <v/>
      </c>
      <c r="AG338" s="20" t="str">
        <f t="shared" ca="1" si="275"/>
        <v/>
      </c>
      <c r="AH338" s="20" t="str">
        <f t="shared" ca="1" si="275"/>
        <v/>
      </c>
      <c r="AI338" s="20" t="str">
        <f t="shared" ca="1" si="273"/>
        <v/>
      </c>
      <c r="AJ338" s="20" t="str">
        <f t="shared" ca="1" si="273"/>
        <v/>
      </c>
      <c r="AK338" s="20" t="str">
        <f t="shared" ca="1" si="273"/>
        <v/>
      </c>
      <c r="AL338" s="20" t="str">
        <f t="shared" ca="1" si="273"/>
        <v/>
      </c>
      <c r="AM338" s="20" t="str">
        <f t="shared" si="273"/>
        <v/>
      </c>
      <c r="AN338" s="20" t="str">
        <f t="shared" si="273"/>
        <v/>
      </c>
      <c r="AO338" s="11" t="str">
        <f t="shared" ca="1" si="299"/>
        <v/>
      </c>
      <c r="AP338" s="10" t="str">
        <f t="shared" ref="AP338:AT401" ca="1" si="314">IF(AE338="","",CONCATENATE(AE338," ",$AO338))</f>
        <v/>
      </c>
      <c r="AQ338" s="10" t="str">
        <f t="shared" ca="1" si="314"/>
        <v/>
      </c>
      <c r="AR338" s="10" t="str">
        <f t="shared" ca="1" si="314"/>
        <v/>
      </c>
      <c r="AS338" s="10" t="str">
        <f t="shared" ca="1" si="314"/>
        <v/>
      </c>
      <c r="AT338" s="10" t="str">
        <f t="shared" ca="1" si="314"/>
        <v/>
      </c>
      <c r="AU338" s="10" t="str">
        <f t="shared" ca="1" si="311"/>
        <v/>
      </c>
      <c r="AV338" s="10" t="str">
        <f t="shared" ca="1" si="311"/>
        <v/>
      </c>
      <c r="AW338" s="10" t="str">
        <f t="shared" ca="1" si="311"/>
        <v/>
      </c>
      <c r="AX338" s="10" t="str">
        <f t="shared" si="311"/>
        <v/>
      </c>
      <c r="AY338" s="10" t="str">
        <f t="shared" si="311"/>
        <v/>
      </c>
      <c r="BA338" s="12" t="str">
        <f t="shared" ref="BA338:BE401" ca="1" si="315">IF(AE338="","",ROW())</f>
        <v/>
      </c>
      <c r="BB338" s="12" t="str">
        <f t="shared" ca="1" si="315"/>
        <v/>
      </c>
      <c r="BC338" s="12" t="str">
        <f t="shared" ca="1" si="315"/>
        <v/>
      </c>
      <c r="BD338" s="12" t="str">
        <f t="shared" ca="1" si="315"/>
        <v/>
      </c>
      <c r="BE338" s="12" t="str">
        <f t="shared" ca="1" si="315"/>
        <v/>
      </c>
      <c r="BF338" s="12" t="str">
        <f t="shared" ca="1" si="312"/>
        <v/>
      </c>
      <c r="BG338" s="12" t="str">
        <f t="shared" ca="1" si="312"/>
        <v/>
      </c>
      <c r="BH338" s="12" t="str">
        <f t="shared" ca="1" si="312"/>
        <v/>
      </c>
      <c r="BI338" s="12" t="str">
        <f t="shared" si="312"/>
        <v/>
      </c>
      <c r="BJ338" s="12" t="str">
        <f t="shared" si="312"/>
        <v/>
      </c>
    </row>
    <row r="339" spans="1:62" ht="23.25" customHeight="1">
      <c r="A339" s="1">
        <f ca="1">IF(COUNTIF($D339:$M339," ")=10,"",IF(VLOOKUP(MAX($A$1:A338),$A$1:C338,3,FALSE)=0,"",MAX($A$1:A338)+1))</f>
        <v>339</v>
      </c>
      <c r="B339" s="13" t="str">
        <f>$B334</f>
        <v>Пошелов П.В.</v>
      </c>
      <c r="C339" s="2" t="str">
        <f ca="1">IF($B339="","",$S$6)</f>
        <v>Пт 19.06.20</v>
      </c>
      <c r="D339" s="23" t="str">
        <f t="shared" ref="D339:K339" ca="1" si="316">IF($B339&gt;"",IF(ISERROR(SEARCH($B339,T$6))," ",MID(T$6,FIND("%курс ",T$6,FIND($B339,T$6))+6,7)&amp;"
("&amp;MID(T$6,FIND("ауд.",T$6,FIND($B339,T$6))+4,FIND("№",T$6,FIND("ауд.",T$6,FIND($B339,T$6)))-(FIND("ауд.",T$6,FIND($B339,T$6))+4))&amp;")"),"")</f>
        <v xml:space="preserve"> </v>
      </c>
      <c r="E339" s="23" t="str">
        <f t="shared" ca="1" si="316"/>
        <v xml:space="preserve"> </v>
      </c>
      <c r="F339" s="23" t="str">
        <f t="shared" ca="1" si="316"/>
        <v xml:space="preserve"> </v>
      </c>
      <c r="G339" s="23" t="str">
        <f t="shared" ca="1" si="316"/>
        <v xml:space="preserve"> </v>
      </c>
      <c r="H339" s="23" t="str">
        <f t="shared" ca="1" si="316"/>
        <v xml:space="preserve"> </v>
      </c>
      <c r="I339" s="23" t="str">
        <f t="shared" ca="1" si="316"/>
        <v xml:space="preserve"> </v>
      </c>
      <c r="J339" s="23" t="str">
        <f t="shared" ca="1" si="316"/>
        <v xml:space="preserve"> </v>
      </c>
      <c r="K339" s="23" t="str">
        <f t="shared" ca="1" si="316"/>
        <v xml:space="preserve"> </v>
      </c>
      <c r="L339" s="23"/>
      <c r="M339" s="23"/>
      <c r="N339" s="25"/>
      <c r="AE339" s="20" t="str">
        <f t="shared" ca="1" si="275"/>
        <v/>
      </c>
      <c r="AF339" s="20" t="str">
        <f t="shared" ca="1" si="275"/>
        <v/>
      </c>
      <c r="AG339" s="20" t="str">
        <f t="shared" ca="1" si="275"/>
        <v/>
      </c>
      <c r="AH339" s="20" t="str">
        <f t="shared" ca="1" si="275"/>
        <v/>
      </c>
      <c r="AI339" s="20" t="str">
        <f t="shared" ca="1" si="273"/>
        <v/>
      </c>
      <c r="AJ339" s="20" t="str">
        <f t="shared" ca="1" si="273"/>
        <v/>
      </c>
      <c r="AK339" s="20" t="str">
        <f t="shared" ca="1" si="273"/>
        <v/>
      </c>
      <c r="AL339" s="20" t="str">
        <f t="shared" ca="1" si="273"/>
        <v/>
      </c>
      <c r="AM339" s="20" t="str">
        <f t="shared" si="273"/>
        <v/>
      </c>
      <c r="AN339" s="20" t="str">
        <f t="shared" si="273"/>
        <v/>
      </c>
      <c r="AO339" s="11" t="str">
        <f t="shared" ca="1" si="299"/>
        <v/>
      </c>
      <c r="AP339" s="10" t="str">
        <f t="shared" ca="1" si="314"/>
        <v/>
      </c>
      <c r="AQ339" s="10" t="str">
        <f t="shared" ca="1" si="314"/>
        <v/>
      </c>
      <c r="AR339" s="10" t="str">
        <f t="shared" ca="1" si="314"/>
        <v/>
      </c>
      <c r="AS339" s="10" t="str">
        <f t="shared" ca="1" si="314"/>
        <v/>
      </c>
      <c r="AT339" s="10" t="str">
        <f t="shared" ca="1" si="314"/>
        <v/>
      </c>
      <c r="AU339" s="10" t="str">
        <f t="shared" ca="1" si="311"/>
        <v/>
      </c>
      <c r="AV339" s="10" t="str">
        <f t="shared" ca="1" si="311"/>
        <v/>
      </c>
      <c r="AW339" s="10" t="str">
        <f t="shared" ca="1" si="311"/>
        <v/>
      </c>
      <c r="AX339" s="10" t="str">
        <f t="shared" si="311"/>
        <v/>
      </c>
      <c r="AY339" s="10" t="str">
        <f t="shared" si="311"/>
        <v/>
      </c>
      <c r="BA339" s="12" t="str">
        <f t="shared" ca="1" si="315"/>
        <v/>
      </c>
      <c r="BB339" s="12" t="str">
        <f t="shared" ca="1" si="315"/>
        <v/>
      </c>
      <c r="BC339" s="12" t="str">
        <f t="shared" ca="1" si="315"/>
        <v/>
      </c>
      <c r="BD339" s="12" t="str">
        <f t="shared" ca="1" si="315"/>
        <v/>
      </c>
      <c r="BE339" s="12" t="str">
        <f t="shared" ca="1" si="315"/>
        <v/>
      </c>
      <c r="BF339" s="12" t="str">
        <f t="shared" ca="1" si="312"/>
        <v/>
      </c>
      <c r="BG339" s="12" t="str">
        <f t="shared" ca="1" si="312"/>
        <v/>
      </c>
      <c r="BH339" s="12" t="str">
        <f t="shared" ca="1" si="312"/>
        <v/>
      </c>
      <c r="BI339" s="12" t="str">
        <f t="shared" si="312"/>
        <v/>
      </c>
      <c r="BJ339" s="12" t="str">
        <f t="shared" si="312"/>
        <v/>
      </c>
    </row>
    <row r="340" spans="1:62" ht="23.25" customHeight="1">
      <c r="A340" s="1">
        <f ca="1">IF(COUNTIF($D340:$M340," ")=10,"",IF(VLOOKUP(MAX($A$1:A339),$A$1:C339,3,FALSE)=0,"",MAX($A$1:A339)+1))</f>
        <v>340</v>
      </c>
      <c r="B340" s="13" t="str">
        <f>$B334</f>
        <v>Пошелов П.В.</v>
      </c>
      <c r="C340" s="2" t="str">
        <f ca="1">IF($B340="","",$S$7)</f>
        <v>Сб 20.06.20</v>
      </c>
      <c r="D340" s="23" t="str">
        <f t="shared" ref="D340:K340" ca="1" si="317">IF($B340&gt;"",IF(ISERROR(SEARCH($B340,T$7))," ",MID(T$7,FIND("%курс ",T$7,FIND($B340,T$7))+6,7)&amp;"
("&amp;MID(T$7,FIND("ауд.",T$7,FIND($B340,T$7))+4,FIND("№",T$7,FIND("ауд.",T$7,FIND($B340,T$7)))-(FIND("ауд.",T$7,FIND($B340,T$7))+4))&amp;")"),"")</f>
        <v xml:space="preserve"> </v>
      </c>
      <c r="E340" s="23" t="str">
        <f t="shared" ca="1" si="317"/>
        <v xml:space="preserve"> </v>
      </c>
      <c r="F340" s="23" t="str">
        <f t="shared" ca="1" si="317"/>
        <v xml:space="preserve"> </v>
      </c>
      <c r="G340" s="23" t="str">
        <f t="shared" ca="1" si="317"/>
        <v xml:space="preserve"> </v>
      </c>
      <c r="H340" s="23" t="str">
        <f t="shared" ca="1" si="317"/>
        <v xml:space="preserve"> </v>
      </c>
      <c r="I340" s="23" t="str">
        <f t="shared" ca="1" si="317"/>
        <v xml:space="preserve"> </v>
      </c>
      <c r="J340" s="23" t="str">
        <f t="shared" ca="1" si="317"/>
        <v xml:space="preserve"> </v>
      </c>
      <c r="K340" s="23" t="str">
        <f t="shared" ca="1" si="317"/>
        <v xml:space="preserve"> </v>
      </c>
      <c r="L340" s="23"/>
      <c r="M340" s="23"/>
      <c r="N340" s="25"/>
      <c r="AE340" s="20" t="str">
        <f t="shared" ca="1" si="275"/>
        <v/>
      </c>
      <c r="AF340" s="20" t="str">
        <f t="shared" ca="1" si="275"/>
        <v/>
      </c>
      <c r="AG340" s="20" t="str">
        <f t="shared" ca="1" si="275"/>
        <v/>
      </c>
      <c r="AH340" s="20" t="str">
        <f t="shared" ca="1" si="275"/>
        <v/>
      </c>
      <c r="AI340" s="20" t="str">
        <f t="shared" ca="1" si="273"/>
        <v/>
      </c>
      <c r="AJ340" s="20" t="str">
        <f t="shared" ca="1" si="273"/>
        <v/>
      </c>
      <c r="AK340" s="20" t="str">
        <f t="shared" ca="1" si="273"/>
        <v/>
      </c>
      <c r="AL340" s="20" t="str">
        <f t="shared" ca="1" si="273"/>
        <v/>
      </c>
      <c r="AM340" s="20" t="str">
        <f t="shared" si="273"/>
        <v/>
      </c>
      <c r="AN340" s="20" t="str">
        <f t="shared" si="273"/>
        <v/>
      </c>
      <c r="AO340" s="11" t="str">
        <f t="shared" ca="1" si="299"/>
        <v/>
      </c>
      <c r="AP340" s="10" t="str">
        <f t="shared" ca="1" si="314"/>
        <v/>
      </c>
      <c r="AQ340" s="10" t="str">
        <f t="shared" ca="1" si="314"/>
        <v/>
      </c>
      <c r="AR340" s="10" t="str">
        <f t="shared" ca="1" si="314"/>
        <v/>
      </c>
      <c r="AS340" s="10" t="str">
        <f t="shared" ca="1" si="314"/>
        <v/>
      </c>
      <c r="AT340" s="10" t="str">
        <f t="shared" ca="1" si="314"/>
        <v/>
      </c>
      <c r="AU340" s="10" t="str">
        <f t="shared" ca="1" si="311"/>
        <v/>
      </c>
      <c r="AV340" s="10" t="str">
        <f t="shared" ca="1" si="311"/>
        <v/>
      </c>
      <c r="AW340" s="10" t="str">
        <f t="shared" ca="1" si="311"/>
        <v/>
      </c>
      <c r="AX340" s="10" t="str">
        <f t="shared" si="311"/>
        <v/>
      </c>
      <c r="AY340" s="10" t="str">
        <f t="shared" si="311"/>
        <v/>
      </c>
      <c r="BA340" s="12" t="str">
        <f t="shared" ca="1" si="315"/>
        <v/>
      </c>
      <c r="BB340" s="12" t="str">
        <f t="shared" ca="1" si="315"/>
        <v/>
      </c>
      <c r="BC340" s="12" t="str">
        <f t="shared" ca="1" si="315"/>
        <v/>
      </c>
      <c r="BD340" s="12" t="str">
        <f t="shared" ca="1" si="315"/>
        <v/>
      </c>
      <c r="BE340" s="12" t="str">
        <f t="shared" ca="1" si="315"/>
        <v/>
      </c>
      <c r="BF340" s="12" t="str">
        <f t="shared" ca="1" si="312"/>
        <v/>
      </c>
      <c r="BG340" s="12" t="str">
        <f t="shared" ca="1" si="312"/>
        <v/>
      </c>
      <c r="BH340" s="12" t="str">
        <f t="shared" ca="1" si="312"/>
        <v/>
      </c>
      <c r="BI340" s="12" t="str">
        <f t="shared" si="312"/>
        <v/>
      </c>
      <c r="BJ340" s="12" t="str">
        <f t="shared" si="312"/>
        <v/>
      </c>
    </row>
    <row r="341" spans="1:62" ht="23.25" customHeight="1">
      <c r="A341" s="1">
        <f ca="1">IF(COUNTIF($D341:$M341," ")=10,"",IF(VLOOKUP(MAX($A$1:A340),$A$1:C340,3,FALSE)=0,"",MAX($A$1:A340)+1))</f>
        <v>341</v>
      </c>
      <c r="B341" s="13" t="str">
        <f>$B334</f>
        <v>Пошелов П.В.</v>
      </c>
      <c r="C341" s="2" t="str">
        <f ca="1">IF($B341="","",$S$8)</f>
        <v>Вс 21.06.20</v>
      </c>
      <c r="D341" s="23" t="str">
        <f t="shared" ref="D341:K341" ca="1" si="318">IF($B341&gt;"",IF(ISERROR(SEARCH($B341,T$8))," ",MID(T$8,FIND("%курс ",T$8,FIND($B341,T$8))+6,7)&amp;"
("&amp;MID(T$8,FIND("ауд.",T$8,FIND($B341,T$8))+4,FIND("№",T$8,FIND("ауд.",T$8,FIND($B341,T$8)))-(FIND("ауд.",T$8,FIND($B341,T$8))+4))&amp;")"),"")</f>
        <v xml:space="preserve"> </v>
      </c>
      <c r="E341" s="23" t="str">
        <f t="shared" ca="1" si="318"/>
        <v xml:space="preserve"> </v>
      </c>
      <c r="F341" s="23" t="str">
        <f t="shared" ca="1" si="318"/>
        <v xml:space="preserve"> </v>
      </c>
      <c r="G341" s="23" t="str">
        <f t="shared" ca="1" si="318"/>
        <v xml:space="preserve"> </v>
      </c>
      <c r="H341" s="23" t="str">
        <f t="shared" ca="1" si="318"/>
        <v xml:space="preserve"> </v>
      </c>
      <c r="I341" s="23" t="str">
        <f t="shared" ca="1" si="318"/>
        <v xml:space="preserve"> </v>
      </c>
      <c r="J341" s="23" t="str">
        <f t="shared" ca="1" si="318"/>
        <v xml:space="preserve"> </v>
      </c>
      <c r="K341" s="23" t="str">
        <f t="shared" ca="1" si="318"/>
        <v xml:space="preserve"> </v>
      </c>
      <c r="L341" s="23"/>
      <c r="M341" s="23"/>
      <c r="N341" s="25"/>
      <c r="AE341" s="20" t="str">
        <f t="shared" ca="1" si="275"/>
        <v/>
      </c>
      <c r="AF341" s="20" t="str">
        <f t="shared" ca="1" si="275"/>
        <v/>
      </c>
      <c r="AG341" s="20" t="str">
        <f t="shared" ca="1" si="275"/>
        <v/>
      </c>
      <c r="AH341" s="20" t="str">
        <f t="shared" ca="1" si="275"/>
        <v/>
      </c>
      <c r="AI341" s="20" t="str">
        <f t="shared" ca="1" si="273"/>
        <v/>
      </c>
      <c r="AJ341" s="20" t="str">
        <f t="shared" ca="1" si="273"/>
        <v/>
      </c>
      <c r="AK341" s="20" t="str">
        <f t="shared" ca="1" si="273"/>
        <v/>
      </c>
      <c r="AL341" s="20" t="str">
        <f t="shared" ca="1" si="273"/>
        <v/>
      </c>
      <c r="AM341" s="20" t="str">
        <f t="shared" si="273"/>
        <v/>
      </c>
      <c r="AN341" s="20" t="str">
        <f t="shared" si="273"/>
        <v/>
      </c>
      <c r="AO341" s="11" t="str">
        <f t="shared" ca="1" si="299"/>
        <v/>
      </c>
      <c r="AP341" s="10" t="str">
        <f t="shared" ca="1" si="314"/>
        <v/>
      </c>
      <c r="AQ341" s="10" t="str">
        <f t="shared" ca="1" si="314"/>
        <v/>
      </c>
      <c r="AR341" s="10" t="str">
        <f t="shared" ca="1" si="314"/>
        <v/>
      </c>
      <c r="AS341" s="10" t="str">
        <f t="shared" ca="1" si="314"/>
        <v/>
      </c>
      <c r="AT341" s="10" t="str">
        <f t="shared" ca="1" si="314"/>
        <v/>
      </c>
      <c r="AU341" s="10" t="str">
        <f t="shared" ca="1" si="311"/>
        <v/>
      </c>
      <c r="AV341" s="10" t="str">
        <f t="shared" ca="1" si="311"/>
        <v/>
      </c>
      <c r="AW341" s="10" t="str">
        <f t="shared" ca="1" si="311"/>
        <v/>
      </c>
      <c r="AX341" s="10" t="str">
        <f t="shared" si="311"/>
        <v/>
      </c>
      <c r="AY341" s="10" t="str">
        <f t="shared" si="311"/>
        <v/>
      </c>
      <c r="BA341" s="12" t="str">
        <f t="shared" ca="1" si="315"/>
        <v/>
      </c>
      <c r="BB341" s="12" t="str">
        <f t="shared" ca="1" si="315"/>
        <v/>
      </c>
      <c r="BC341" s="12" t="str">
        <f t="shared" ca="1" si="315"/>
        <v/>
      </c>
      <c r="BD341" s="12" t="str">
        <f t="shared" ca="1" si="315"/>
        <v/>
      </c>
      <c r="BE341" s="12" t="str">
        <f t="shared" ca="1" si="315"/>
        <v/>
      </c>
      <c r="BF341" s="12" t="str">
        <f t="shared" ca="1" si="312"/>
        <v/>
      </c>
      <c r="BG341" s="12" t="str">
        <f t="shared" ca="1" si="312"/>
        <v/>
      </c>
      <c r="BH341" s="12" t="str">
        <f t="shared" ca="1" si="312"/>
        <v/>
      </c>
      <c r="BI341" s="12" t="str">
        <f t="shared" si="312"/>
        <v/>
      </c>
      <c r="BJ341" s="12" t="str">
        <f t="shared" si="312"/>
        <v/>
      </c>
    </row>
    <row r="342" spans="1:62" ht="23.25" customHeight="1">
      <c r="A342" s="1">
        <f ca="1">IF(COUNTIF($D342:$M342," ")=10,"",IF(VLOOKUP(MAX($A$1:A341),$A$1:C341,3,FALSE)=0,"",MAX($A$1:A341)+1))</f>
        <v>342</v>
      </c>
      <c r="C342" s="2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5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11" t="str">
        <f t="shared" si="299"/>
        <v/>
      </c>
      <c r="AP342" s="10" t="str">
        <f t="shared" si="314"/>
        <v/>
      </c>
      <c r="AQ342" s="10" t="str">
        <f t="shared" si="314"/>
        <v/>
      </c>
      <c r="AR342" s="10" t="str">
        <f t="shared" si="314"/>
        <v/>
      </c>
      <c r="AS342" s="10" t="str">
        <f t="shared" si="314"/>
        <v/>
      </c>
      <c r="AT342" s="10" t="str">
        <f t="shared" si="314"/>
        <v/>
      </c>
      <c r="AU342" s="10" t="str">
        <f t="shared" si="311"/>
        <v/>
      </c>
      <c r="AV342" s="10" t="str">
        <f t="shared" si="311"/>
        <v/>
      </c>
      <c r="AW342" s="10" t="str">
        <f t="shared" si="311"/>
        <v/>
      </c>
      <c r="AX342" s="10" t="str">
        <f t="shared" si="311"/>
        <v/>
      </c>
      <c r="AY342" s="10" t="str">
        <f t="shared" si="311"/>
        <v/>
      </c>
      <c r="BA342" s="12" t="str">
        <f t="shared" si="315"/>
        <v/>
      </c>
      <c r="BB342" s="12" t="str">
        <f t="shared" si="315"/>
        <v/>
      </c>
      <c r="BC342" s="12" t="str">
        <f t="shared" si="315"/>
        <v/>
      </c>
      <c r="BD342" s="12" t="str">
        <f t="shared" si="315"/>
        <v/>
      </c>
      <c r="BE342" s="12" t="str">
        <f t="shared" si="315"/>
        <v/>
      </c>
      <c r="BF342" s="12" t="str">
        <f t="shared" si="312"/>
        <v/>
      </c>
      <c r="BG342" s="12" t="str">
        <f t="shared" si="312"/>
        <v/>
      </c>
      <c r="BH342" s="12" t="str">
        <f t="shared" si="312"/>
        <v/>
      </c>
      <c r="BI342" s="12" t="str">
        <f t="shared" si="312"/>
        <v/>
      </c>
      <c r="BJ342" s="12" t="str">
        <f t="shared" si="312"/>
        <v/>
      </c>
    </row>
    <row r="343" spans="1:62" ht="23.25" customHeight="1">
      <c r="A343" s="1">
        <f ca="1">IF(COUNTIF($D344:$M350," ")=70,"",MAX($A$1:A342)+1)</f>
        <v>343</v>
      </c>
      <c r="B343" s="2" t="str">
        <f>IF($C343="","",$C343)</f>
        <v>Пошиванюк Л.Ю.</v>
      </c>
      <c r="C343" s="3" t="str">
        <f>IF(ISERROR(VLOOKUP((ROW()-1)/9+1,'[1]Преподавательский состав'!$A$2:$B$180,2,FALSE)),"",VLOOKUP((ROW()-1)/9+1,'[1]Преподавательский состав'!$A$2:$B$180,2,FALSE))</f>
        <v>Пошиванюк Л.Ю.</v>
      </c>
      <c r="D343" s="3" t="str">
        <f>IF($C343="","",T(" 8.00"))</f>
        <v xml:space="preserve"> 8.00</v>
      </c>
      <c r="E343" s="3" t="str">
        <f>IF($C343="","",T(" 9.40"))</f>
        <v xml:space="preserve"> 9.40</v>
      </c>
      <c r="F343" s="3" t="str">
        <f>IF($C343="","",T("11.50"))</f>
        <v>11.50</v>
      </c>
      <c r="G343" s="4" t="str">
        <f>IF($C343="","",T(""))</f>
        <v/>
      </c>
      <c r="H343" s="4" t="str">
        <f>IF($C343="","",T("13.30"))</f>
        <v>13.30</v>
      </c>
      <c r="I343" s="4" t="str">
        <f>IF($C343="","",T("15.10"))</f>
        <v>15.10</v>
      </c>
      <c r="J343" s="3" t="str">
        <f>IF($C343="","",T("17.00"))</f>
        <v>17.00</v>
      </c>
      <c r="K343" s="3" t="str">
        <f>IF($C343="","",T("18.40"))</f>
        <v>18.40</v>
      </c>
      <c r="L343" s="3"/>
      <c r="M343" s="3"/>
      <c r="N343" s="25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11" t="str">
        <f t="shared" si="299"/>
        <v/>
      </c>
      <c r="AP343" s="10" t="str">
        <f t="shared" si="314"/>
        <v/>
      </c>
      <c r="AQ343" s="10" t="str">
        <f t="shared" si="314"/>
        <v/>
      </c>
      <c r="AR343" s="10" t="str">
        <f t="shared" si="314"/>
        <v/>
      </c>
      <c r="AS343" s="10" t="str">
        <f t="shared" si="314"/>
        <v/>
      </c>
      <c r="AT343" s="10" t="str">
        <f t="shared" si="314"/>
        <v/>
      </c>
      <c r="AU343" s="10" t="str">
        <f t="shared" si="311"/>
        <v/>
      </c>
      <c r="AV343" s="10" t="str">
        <f t="shared" si="311"/>
        <v/>
      </c>
      <c r="AW343" s="10" t="str">
        <f t="shared" si="311"/>
        <v/>
      </c>
      <c r="AX343" s="10" t="str">
        <f t="shared" si="311"/>
        <v/>
      </c>
      <c r="AY343" s="10" t="str">
        <f t="shared" si="311"/>
        <v/>
      </c>
      <c r="BA343" s="12" t="str">
        <f t="shared" si="315"/>
        <v/>
      </c>
      <c r="BB343" s="12" t="str">
        <f t="shared" si="315"/>
        <v/>
      </c>
      <c r="BC343" s="12" t="str">
        <f t="shared" si="315"/>
        <v/>
      </c>
      <c r="BD343" s="12" t="str">
        <f t="shared" si="315"/>
        <v/>
      </c>
      <c r="BE343" s="12" t="str">
        <f t="shared" si="315"/>
        <v/>
      </c>
      <c r="BF343" s="12" t="str">
        <f t="shared" si="312"/>
        <v/>
      </c>
      <c r="BG343" s="12" t="str">
        <f t="shared" si="312"/>
        <v/>
      </c>
      <c r="BH343" s="12" t="str">
        <f t="shared" si="312"/>
        <v/>
      </c>
      <c r="BI343" s="12" t="str">
        <f t="shared" si="312"/>
        <v/>
      </c>
      <c r="BJ343" s="12" t="str">
        <f t="shared" si="312"/>
        <v/>
      </c>
    </row>
    <row r="344" spans="1:62" ht="23.25" customHeight="1">
      <c r="A344" s="1">
        <f ca="1">IF(COUNTIF($D344:$M344," ")=10,"",IF(VLOOKUP(MAX($A$1:A343),$A$1:C343,3,FALSE)=0,"",MAX($A$1:A343)+1))</f>
        <v>344</v>
      </c>
      <c r="B344" s="13" t="str">
        <f>$B343</f>
        <v>Пошиванюк Л.Ю.</v>
      </c>
      <c r="C344" s="2" t="str">
        <f ca="1">IF($B344="","",$S$2)</f>
        <v>Пн 15.06.20</v>
      </c>
      <c r="D344" s="14" t="str">
        <f t="shared" ref="D344:K344" ca="1" si="319">IF($B344&gt;"",IF(ISERROR(SEARCH($B344,T$2))," ",MID(T$2,FIND("%курс ",T$2,FIND($B344,T$2))+6,7)&amp;"
("&amp;MID(T$2,FIND("ауд.",T$2,FIND($B344,T$2))+4,FIND("№",T$2,FIND("ауд.",T$2,FIND($B344,T$2)))-(FIND("ауд.",T$2,FIND($B344,T$2))+4))&amp;")"),"")</f>
        <v xml:space="preserve"> </v>
      </c>
      <c r="E344" s="14" t="str">
        <f t="shared" ca="1" si="319"/>
        <v xml:space="preserve"> </v>
      </c>
      <c r="F344" s="14" t="str">
        <f t="shared" ca="1" si="319"/>
        <v>С -11-1
(П-)</v>
      </c>
      <c r="G344" s="14" t="str">
        <f t="shared" ca="1" si="319"/>
        <v xml:space="preserve"> </v>
      </c>
      <c r="H344" s="14" t="str">
        <f t="shared" ca="1" si="319"/>
        <v xml:space="preserve"> </v>
      </c>
      <c r="I344" s="14" t="str">
        <f t="shared" ca="1" si="319"/>
        <v xml:space="preserve"> </v>
      </c>
      <c r="J344" s="14" t="str">
        <f t="shared" ca="1" si="319"/>
        <v xml:space="preserve"> </v>
      </c>
      <c r="K344" s="14" t="str">
        <f t="shared" ca="1" si="319"/>
        <v xml:space="preserve"> </v>
      </c>
      <c r="L344" s="14"/>
      <c r="M344" s="14"/>
      <c r="N344" s="25"/>
      <c r="AE344" s="20" t="str">
        <f t="shared" ca="1" si="275"/>
        <v/>
      </c>
      <c r="AF344" s="20" t="str">
        <f t="shared" ca="1" si="275"/>
        <v/>
      </c>
      <c r="AG344" s="20" t="str">
        <f t="shared" ca="1" si="275"/>
        <v>Пн 15.06.20 11.50 П-)</v>
      </c>
      <c r="AH344" s="20" t="str">
        <f t="shared" ca="1" si="275"/>
        <v/>
      </c>
      <c r="AI344" s="20" t="str">
        <f t="shared" ca="1" si="273"/>
        <v/>
      </c>
      <c r="AJ344" s="20" t="str">
        <f t="shared" ca="1" si="273"/>
        <v/>
      </c>
      <c r="AK344" s="20" t="str">
        <f t="shared" ca="1" si="273"/>
        <v/>
      </c>
      <c r="AL344" s="20" t="str">
        <f t="shared" ca="1" si="273"/>
        <v/>
      </c>
      <c r="AM344" s="20" t="str">
        <f t="shared" si="273"/>
        <v/>
      </c>
      <c r="AN344" s="20" t="str">
        <f t="shared" si="273"/>
        <v/>
      </c>
      <c r="AO344" s="11" t="str">
        <f t="shared" ca="1" si="299"/>
        <v>Пошиванюк</v>
      </c>
      <c r="AP344" s="10" t="str">
        <f t="shared" ca="1" si="314"/>
        <v/>
      </c>
      <c r="AQ344" s="10" t="str">
        <f t="shared" ca="1" si="314"/>
        <v/>
      </c>
      <c r="AR344" s="10" t="str">
        <f t="shared" ca="1" si="314"/>
        <v>Пн 15.06.20 11.50 П-) Пошиванюк</v>
      </c>
      <c r="AS344" s="10" t="str">
        <f t="shared" ca="1" si="314"/>
        <v/>
      </c>
      <c r="AT344" s="10" t="str">
        <f t="shared" ca="1" si="314"/>
        <v/>
      </c>
      <c r="AU344" s="10" t="str">
        <f t="shared" ca="1" si="311"/>
        <v/>
      </c>
      <c r="AV344" s="10" t="str">
        <f t="shared" ca="1" si="311"/>
        <v/>
      </c>
      <c r="AW344" s="10" t="str">
        <f t="shared" ca="1" si="311"/>
        <v/>
      </c>
      <c r="AX344" s="10" t="str">
        <f t="shared" si="311"/>
        <v/>
      </c>
      <c r="AY344" s="10" t="str">
        <f t="shared" si="311"/>
        <v/>
      </c>
      <c r="BA344" s="12" t="str">
        <f t="shared" ca="1" si="315"/>
        <v/>
      </c>
      <c r="BB344" s="12" t="str">
        <f t="shared" ca="1" si="315"/>
        <v/>
      </c>
      <c r="BC344" s="12">
        <f t="shared" ca="1" si="315"/>
        <v>344</v>
      </c>
      <c r="BD344" s="12" t="str">
        <f t="shared" ca="1" si="315"/>
        <v/>
      </c>
      <c r="BE344" s="12" t="str">
        <f t="shared" ca="1" si="315"/>
        <v/>
      </c>
      <c r="BF344" s="12" t="str">
        <f t="shared" ca="1" si="312"/>
        <v/>
      </c>
      <c r="BG344" s="12" t="str">
        <f t="shared" ca="1" si="312"/>
        <v/>
      </c>
      <c r="BH344" s="12" t="str">
        <f t="shared" ca="1" si="312"/>
        <v/>
      </c>
      <c r="BI344" s="12" t="str">
        <f t="shared" si="312"/>
        <v/>
      </c>
      <c r="BJ344" s="12" t="str">
        <f t="shared" si="312"/>
        <v/>
      </c>
    </row>
    <row r="345" spans="1:62" ht="23.25" customHeight="1">
      <c r="A345" s="1">
        <f ca="1">IF(COUNTIF($D345:$M345," ")=10,"",IF(VLOOKUP(MAX($A$1:A344),$A$1:C344,3,FALSE)=0,"",MAX($A$1:A344)+1))</f>
        <v>345</v>
      </c>
      <c r="B345" s="13" t="str">
        <f>$B343</f>
        <v>Пошиванюк Л.Ю.</v>
      </c>
      <c r="C345" s="2" t="str">
        <f ca="1">IF($B345="","",$S$3)</f>
        <v>Вт 16.06.20</v>
      </c>
      <c r="D345" s="14" t="str">
        <f t="shared" ref="D345:K345" ca="1" si="320">IF($B345&gt;"",IF(ISERROR(SEARCH($B345,T$3))," ",MID(T$3,FIND("%курс ",T$3,FIND($B345,T$3))+6,7)&amp;"
("&amp;MID(T$3,FIND("ауд.",T$3,FIND($B345,T$3))+4,FIND("№",T$3,FIND("ауд.",T$3,FIND($B345,T$3)))-(FIND("ауд.",T$3,FIND($B345,T$3))+4))&amp;")"),"")</f>
        <v xml:space="preserve"> </v>
      </c>
      <c r="E345" s="14" t="str">
        <f t="shared" ca="1" si="320"/>
        <v xml:space="preserve"> </v>
      </c>
      <c r="F345" s="14" t="str">
        <f t="shared" ca="1" si="320"/>
        <v xml:space="preserve"> </v>
      </c>
      <c r="G345" s="14" t="str">
        <f t="shared" ca="1" si="320"/>
        <v xml:space="preserve"> </v>
      </c>
      <c r="H345" s="14" t="str">
        <f t="shared" ca="1" si="320"/>
        <v xml:space="preserve"> </v>
      </c>
      <c r="I345" s="14" t="str">
        <f t="shared" ca="1" si="320"/>
        <v xml:space="preserve"> </v>
      </c>
      <c r="J345" s="14" t="str">
        <f t="shared" ca="1" si="320"/>
        <v>С -9 -2
(П-)</v>
      </c>
      <c r="K345" s="14" t="str">
        <f t="shared" ca="1" si="320"/>
        <v xml:space="preserve"> </v>
      </c>
      <c r="L345" s="14"/>
      <c r="M345" s="14"/>
      <c r="N345" s="25"/>
      <c r="AE345" s="20" t="str">
        <f t="shared" ca="1" si="275"/>
        <v/>
      </c>
      <c r="AF345" s="20" t="str">
        <f t="shared" ca="1" si="275"/>
        <v/>
      </c>
      <c r="AG345" s="20" t="str">
        <f t="shared" ca="1" si="275"/>
        <v/>
      </c>
      <c r="AH345" s="20" t="str">
        <f t="shared" ca="1" si="275"/>
        <v/>
      </c>
      <c r="AI345" s="20" t="str">
        <f t="shared" ca="1" si="273"/>
        <v/>
      </c>
      <c r="AJ345" s="20" t="str">
        <f t="shared" ca="1" si="273"/>
        <v/>
      </c>
      <c r="AK345" s="20" t="str">
        <f t="shared" ca="1" si="273"/>
        <v>Вт 16.06.20 17.00 П-)</v>
      </c>
      <c r="AL345" s="20" t="str">
        <f t="shared" ca="1" si="273"/>
        <v/>
      </c>
      <c r="AM345" s="20" t="str">
        <f t="shared" si="273"/>
        <v/>
      </c>
      <c r="AN345" s="20" t="str">
        <f t="shared" si="273"/>
        <v/>
      </c>
      <c r="AO345" s="11" t="str">
        <f t="shared" ca="1" si="299"/>
        <v>Пошиванюк</v>
      </c>
      <c r="AP345" s="10" t="str">
        <f t="shared" ca="1" si="314"/>
        <v/>
      </c>
      <c r="AQ345" s="10" t="str">
        <f t="shared" ca="1" si="314"/>
        <v/>
      </c>
      <c r="AR345" s="10" t="str">
        <f t="shared" ca="1" si="314"/>
        <v/>
      </c>
      <c r="AS345" s="10" t="str">
        <f t="shared" ca="1" si="314"/>
        <v/>
      </c>
      <c r="AT345" s="10" t="str">
        <f t="shared" ca="1" si="314"/>
        <v/>
      </c>
      <c r="AU345" s="10" t="str">
        <f t="shared" ca="1" si="311"/>
        <v/>
      </c>
      <c r="AV345" s="10" t="str">
        <f t="shared" ca="1" si="311"/>
        <v>Вт 16.06.20 17.00 П-) Пошиванюк</v>
      </c>
      <c r="AW345" s="10" t="str">
        <f t="shared" ca="1" si="311"/>
        <v/>
      </c>
      <c r="AX345" s="10" t="str">
        <f t="shared" si="311"/>
        <v/>
      </c>
      <c r="AY345" s="10" t="str">
        <f t="shared" si="311"/>
        <v/>
      </c>
      <c r="BA345" s="12" t="str">
        <f t="shared" ca="1" si="315"/>
        <v/>
      </c>
      <c r="BB345" s="12" t="str">
        <f t="shared" ca="1" si="315"/>
        <v/>
      </c>
      <c r="BC345" s="12" t="str">
        <f t="shared" ca="1" si="315"/>
        <v/>
      </c>
      <c r="BD345" s="12" t="str">
        <f t="shared" ca="1" si="315"/>
        <v/>
      </c>
      <c r="BE345" s="12" t="str">
        <f t="shared" ca="1" si="315"/>
        <v/>
      </c>
      <c r="BF345" s="12" t="str">
        <f t="shared" ca="1" si="312"/>
        <v/>
      </c>
      <c r="BG345" s="12">
        <f t="shared" ca="1" si="312"/>
        <v>345</v>
      </c>
      <c r="BH345" s="12" t="str">
        <f t="shared" ca="1" si="312"/>
        <v/>
      </c>
      <c r="BI345" s="12" t="str">
        <f t="shared" si="312"/>
        <v/>
      </c>
      <c r="BJ345" s="12" t="str">
        <f t="shared" si="312"/>
        <v/>
      </c>
    </row>
    <row r="346" spans="1:62" ht="23.25" customHeight="1">
      <c r="A346" s="1">
        <f ca="1">IF(COUNTIF($D346:$M346," ")=10,"",IF(VLOOKUP(MAX($A$1:A345),$A$1:C345,3,FALSE)=0,"",MAX($A$1:A345)+1))</f>
        <v>346</v>
      </c>
      <c r="B346" s="13" t="str">
        <f>$B343</f>
        <v>Пошиванюк Л.Ю.</v>
      </c>
      <c r="C346" s="2" t="str">
        <f ca="1">IF($B346="","",$S$4)</f>
        <v>Ср 17.06.20</v>
      </c>
      <c r="D346" s="14" t="str">
        <f t="shared" ref="D346:K346" ca="1" si="321">IF($B346&gt;"",IF(ISERROR(SEARCH($B346,T$4))," ",MID(T$4,FIND("%курс ",T$4,FIND($B346,T$4))+6,7)&amp;"
("&amp;MID(T$4,FIND("ауд.",T$4,FIND($B346,T$4))+4,FIND("№",T$4,FIND("ауд.",T$4,FIND($B346,T$4)))-(FIND("ауд.",T$4,FIND($B346,T$4))+4))&amp;")"),"")</f>
        <v xml:space="preserve"> </v>
      </c>
      <c r="E346" s="14" t="str">
        <f t="shared" ca="1" si="321"/>
        <v xml:space="preserve"> </v>
      </c>
      <c r="F346" s="14" t="str">
        <f t="shared" ca="1" si="321"/>
        <v>С -11-1
(П-)</v>
      </c>
      <c r="G346" s="14" t="str">
        <f t="shared" ca="1" si="321"/>
        <v xml:space="preserve"> </v>
      </c>
      <c r="H346" s="14" t="str">
        <f t="shared" ca="1" si="321"/>
        <v xml:space="preserve"> </v>
      </c>
      <c r="I346" s="14" t="str">
        <f t="shared" ca="1" si="321"/>
        <v xml:space="preserve"> </v>
      </c>
      <c r="J346" s="14" t="str">
        <f t="shared" ca="1" si="321"/>
        <v xml:space="preserve"> </v>
      </c>
      <c r="K346" s="14" t="str">
        <f t="shared" ca="1" si="321"/>
        <v xml:space="preserve"> </v>
      </c>
      <c r="L346" s="14"/>
      <c r="M346" s="14"/>
      <c r="N346" s="17"/>
      <c r="AE346" s="20" t="str">
        <f t="shared" ca="1" si="275"/>
        <v/>
      </c>
      <c r="AF346" s="20" t="str">
        <f t="shared" ca="1" si="275"/>
        <v/>
      </c>
      <c r="AG346" s="20" t="str">
        <f t="shared" ca="1" si="275"/>
        <v>Ср 17.06.20 11.50 П-)</v>
      </c>
      <c r="AH346" s="20" t="str">
        <f t="shared" ca="1" si="275"/>
        <v/>
      </c>
      <c r="AI346" s="20" t="str">
        <f t="shared" ca="1" si="273"/>
        <v/>
      </c>
      <c r="AJ346" s="20" t="str">
        <f t="shared" ca="1" si="273"/>
        <v/>
      </c>
      <c r="AK346" s="20" t="str">
        <f t="shared" ca="1" si="273"/>
        <v/>
      </c>
      <c r="AL346" s="20" t="str">
        <f t="shared" ref="AL346:AN359" ca="1" si="322">IF(K346=" ","",IF(K346="","",CONCATENATE($C346," ",K$1," ",MID(K346,10,5))))</f>
        <v/>
      </c>
      <c r="AM346" s="20" t="str">
        <f t="shared" si="322"/>
        <v/>
      </c>
      <c r="AN346" s="20" t="str">
        <f t="shared" si="322"/>
        <v/>
      </c>
      <c r="AO346" s="11" t="str">
        <f t="shared" ca="1" si="299"/>
        <v>Пошиванюк</v>
      </c>
      <c r="AP346" s="10" t="str">
        <f t="shared" ca="1" si="314"/>
        <v/>
      </c>
      <c r="AQ346" s="10" t="str">
        <f t="shared" ca="1" si="314"/>
        <v/>
      </c>
      <c r="AR346" s="10" t="str">
        <f t="shared" ca="1" si="314"/>
        <v>Ср 17.06.20 11.50 П-) Пошиванюк</v>
      </c>
      <c r="AS346" s="10" t="str">
        <f t="shared" ca="1" si="314"/>
        <v/>
      </c>
      <c r="AT346" s="10" t="str">
        <f t="shared" ca="1" si="314"/>
        <v/>
      </c>
      <c r="AU346" s="10" t="str">
        <f t="shared" ca="1" si="311"/>
        <v/>
      </c>
      <c r="AV346" s="10" t="str">
        <f t="shared" ca="1" si="311"/>
        <v/>
      </c>
      <c r="AW346" s="10" t="str">
        <f t="shared" ca="1" si="311"/>
        <v/>
      </c>
      <c r="AX346" s="10" t="str">
        <f t="shared" si="311"/>
        <v/>
      </c>
      <c r="AY346" s="10" t="str">
        <f t="shared" si="311"/>
        <v/>
      </c>
      <c r="BA346" s="12" t="str">
        <f t="shared" ca="1" si="315"/>
        <v/>
      </c>
      <c r="BB346" s="12" t="str">
        <f t="shared" ca="1" si="315"/>
        <v/>
      </c>
      <c r="BC346" s="12">
        <f t="shared" ca="1" si="315"/>
        <v>346</v>
      </c>
      <c r="BD346" s="12" t="str">
        <f t="shared" ca="1" si="315"/>
        <v/>
      </c>
      <c r="BE346" s="12" t="str">
        <f t="shared" ca="1" si="315"/>
        <v/>
      </c>
      <c r="BF346" s="12" t="str">
        <f t="shared" ca="1" si="312"/>
        <v/>
      </c>
      <c r="BG346" s="12" t="str">
        <f t="shared" ca="1" si="312"/>
        <v/>
      </c>
      <c r="BH346" s="12" t="str">
        <f t="shared" ca="1" si="312"/>
        <v/>
      </c>
      <c r="BI346" s="12" t="str">
        <f t="shared" si="312"/>
        <v/>
      </c>
      <c r="BJ346" s="12" t="str">
        <f t="shared" si="312"/>
        <v/>
      </c>
    </row>
    <row r="347" spans="1:62" ht="23.25" customHeight="1">
      <c r="A347" s="1">
        <f ca="1">IF(COUNTIF($D347:$M347," ")=10,"",IF(VLOOKUP(MAX($A$1:A346),$A$1:C346,3,FALSE)=0,"",MAX($A$1:A346)+1))</f>
        <v>347</v>
      </c>
      <c r="B347" s="13" t="str">
        <f>$B343</f>
        <v>Пошиванюк Л.Ю.</v>
      </c>
      <c r="C347" s="2" t="str">
        <f ca="1">IF($B347="","",$S$5)</f>
        <v>Чт 18.06.20</v>
      </c>
      <c r="D347" s="23" t="str">
        <f t="shared" ref="D347:K347" ca="1" si="323">IF($B347&gt;"",IF(ISERROR(SEARCH($B347,T$5))," ",MID(T$5,FIND("%курс ",T$5,FIND($B347,T$5))+6,7)&amp;"
("&amp;MID(T$5,FIND("ауд.",T$5,FIND($B347,T$5))+4,FIND("№",T$5,FIND("ауд.",T$5,FIND($B347,T$5)))-(FIND("ауд.",T$5,FIND($B347,T$5))+4))&amp;")"),"")</f>
        <v xml:space="preserve"> </v>
      </c>
      <c r="E347" s="23" t="str">
        <f t="shared" ca="1" si="323"/>
        <v xml:space="preserve"> </v>
      </c>
      <c r="F347" s="23" t="str">
        <f t="shared" ca="1" si="323"/>
        <v xml:space="preserve"> </v>
      </c>
      <c r="G347" s="23" t="str">
        <f t="shared" ca="1" si="323"/>
        <v xml:space="preserve"> </v>
      </c>
      <c r="H347" s="23" t="str">
        <f t="shared" ca="1" si="323"/>
        <v xml:space="preserve"> </v>
      </c>
      <c r="I347" s="23" t="str">
        <f t="shared" ca="1" si="323"/>
        <v xml:space="preserve"> </v>
      </c>
      <c r="J347" s="23" t="str">
        <f t="shared" ca="1" si="323"/>
        <v>СА -9-2
(П-)</v>
      </c>
      <c r="K347" s="23" t="str">
        <f t="shared" ca="1" si="323"/>
        <v xml:space="preserve"> </v>
      </c>
      <c r="L347" s="23"/>
      <c r="M347" s="23"/>
      <c r="N347" s="25"/>
      <c r="AE347" s="20" t="str">
        <f t="shared" ca="1" si="275"/>
        <v/>
      </c>
      <c r="AF347" s="20" t="str">
        <f t="shared" ca="1" si="275"/>
        <v/>
      </c>
      <c r="AG347" s="20" t="str">
        <f t="shared" ca="1" si="275"/>
        <v/>
      </c>
      <c r="AH347" s="20" t="str">
        <f t="shared" ca="1" si="275"/>
        <v/>
      </c>
      <c r="AI347" s="20" t="str">
        <f t="shared" ca="1" si="275"/>
        <v/>
      </c>
      <c r="AJ347" s="20" t="str">
        <f t="shared" ca="1" si="275"/>
        <v/>
      </c>
      <c r="AK347" s="20" t="str">
        <f t="shared" ca="1" si="275"/>
        <v>Чт 18.06.20 17.00 П-)</v>
      </c>
      <c r="AL347" s="20" t="str">
        <f t="shared" ca="1" si="322"/>
        <v/>
      </c>
      <c r="AM347" s="20" t="str">
        <f t="shared" si="322"/>
        <v/>
      </c>
      <c r="AN347" s="20" t="str">
        <f t="shared" si="322"/>
        <v/>
      </c>
      <c r="AO347" s="11" t="str">
        <f t="shared" ca="1" si="299"/>
        <v>Пошиванюк</v>
      </c>
      <c r="AP347" s="10" t="str">
        <f t="shared" ca="1" si="314"/>
        <v/>
      </c>
      <c r="AQ347" s="10" t="str">
        <f t="shared" ca="1" si="314"/>
        <v/>
      </c>
      <c r="AR347" s="10" t="str">
        <f t="shared" ca="1" si="314"/>
        <v/>
      </c>
      <c r="AS347" s="10" t="str">
        <f t="shared" ca="1" si="314"/>
        <v/>
      </c>
      <c r="AT347" s="10" t="str">
        <f t="shared" ca="1" si="314"/>
        <v/>
      </c>
      <c r="AU347" s="10" t="str">
        <f t="shared" ca="1" si="311"/>
        <v/>
      </c>
      <c r="AV347" s="10" t="str">
        <f t="shared" ca="1" si="311"/>
        <v>Чт 18.06.20 17.00 П-) Пошиванюк</v>
      </c>
      <c r="AW347" s="10" t="str">
        <f t="shared" ca="1" si="311"/>
        <v/>
      </c>
      <c r="AX347" s="10" t="str">
        <f t="shared" si="311"/>
        <v/>
      </c>
      <c r="AY347" s="10" t="str">
        <f t="shared" si="311"/>
        <v/>
      </c>
      <c r="BA347" s="12" t="str">
        <f t="shared" ca="1" si="315"/>
        <v/>
      </c>
      <c r="BB347" s="12" t="str">
        <f t="shared" ca="1" si="315"/>
        <v/>
      </c>
      <c r="BC347" s="12" t="str">
        <f t="shared" ca="1" si="315"/>
        <v/>
      </c>
      <c r="BD347" s="12" t="str">
        <f t="shared" ca="1" si="315"/>
        <v/>
      </c>
      <c r="BE347" s="12" t="str">
        <f t="shared" ca="1" si="315"/>
        <v/>
      </c>
      <c r="BF347" s="12" t="str">
        <f t="shared" ca="1" si="312"/>
        <v/>
      </c>
      <c r="BG347" s="12">
        <f t="shared" ca="1" si="312"/>
        <v>347</v>
      </c>
      <c r="BH347" s="12" t="str">
        <f t="shared" ca="1" si="312"/>
        <v/>
      </c>
      <c r="BI347" s="12" t="str">
        <f t="shared" si="312"/>
        <v/>
      </c>
      <c r="BJ347" s="12" t="str">
        <f t="shared" si="312"/>
        <v/>
      </c>
    </row>
    <row r="348" spans="1:62" ht="23.25" customHeight="1">
      <c r="A348" s="1">
        <f ca="1">IF(COUNTIF($D348:$M348," ")=10,"",IF(VLOOKUP(MAX($A$1:A347),$A$1:C347,3,FALSE)=0,"",MAX($A$1:A347)+1))</f>
        <v>348</v>
      </c>
      <c r="B348" s="13" t="str">
        <f>$B343</f>
        <v>Пошиванюк Л.Ю.</v>
      </c>
      <c r="C348" s="2" t="str">
        <f ca="1">IF($B348="","",$S$6)</f>
        <v>Пт 19.06.20</v>
      </c>
      <c r="D348" s="23" t="str">
        <f t="shared" ref="D348:K348" ca="1" si="324">IF($B348&gt;"",IF(ISERROR(SEARCH($B348,T$6))," ",MID(T$6,FIND("%курс ",T$6,FIND($B348,T$6))+6,7)&amp;"
("&amp;MID(T$6,FIND("ауд.",T$6,FIND($B348,T$6))+4,FIND("№",T$6,FIND("ауд.",T$6,FIND($B348,T$6)))-(FIND("ауд.",T$6,FIND($B348,T$6))+4))&amp;")"),"")</f>
        <v>С -11-1
(П-)</v>
      </c>
      <c r="E348" s="23" t="str">
        <f t="shared" ca="1" si="324"/>
        <v>С -11-1
(П-)</v>
      </c>
      <c r="F348" s="23" t="str">
        <f t="shared" ca="1" si="324"/>
        <v>С -11-1
(П-)</v>
      </c>
      <c r="G348" s="23" t="str">
        <f t="shared" ca="1" si="324"/>
        <v xml:space="preserve"> </v>
      </c>
      <c r="H348" s="23" t="str">
        <f t="shared" ca="1" si="324"/>
        <v xml:space="preserve"> </v>
      </c>
      <c r="I348" s="23" t="str">
        <f t="shared" ca="1" si="324"/>
        <v xml:space="preserve"> </v>
      </c>
      <c r="J348" s="23" t="str">
        <f t="shared" ca="1" si="324"/>
        <v>СА -9-2
(П-)</v>
      </c>
      <c r="K348" s="23" t="str">
        <f t="shared" ca="1" si="324"/>
        <v xml:space="preserve"> </v>
      </c>
      <c r="L348" s="23"/>
      <c r="M348" s="23"/>
      <c r="N348" s="25"/>
      <c r="AE348" s="20" t="str">
        <f t="shared" ca="1" si="275"/>
        <v>Пт 19.06.20  8.00 П-)</v>
      </c>
      <c r="AF348" s="20" t="str">
        <f t="shared" ca="1" si="275"/>
        <v>Пт 19.06.20  9.40 П-)</v>
      </c>
      <c r="AG348" s="20" t="str">
        <f t="shared" ca="1" si="275"/>
        <v>Пт 19.06.20 11.50 П-)</v>
      </c>
      <c r="AH348" s="20" t="str">
        <f t="shared" ca="1" si="275"/>
        <v/>
      </c>
      <c r="AI348" s="20" t="str">
        <f t="shared" ca="1" si="275"/>
        <v/>
      </c>
      <c r="AJ348" s="20" t="str">
        <f t="shared" ca="1" si="275"/>
        <v/>
      </c>
      <c r="AK348" s="20" t="str">
        <f t="shared" ca="1" si="275"/>
        <v>Пт 19.06.20 17.00 П-)</v>
      </c>
      <c r="AL348" s="20" t="str">
        <f t="shared" ca="1" si="322"/>
        <v/>
      </c>
      <c r="AM348" s="20" t="str">
        <f t="shared" si="322"/>
        <v/>
      </c>
      <c r="AN348" s="20" t="str">
        <f t="shared" si="322"/>
        <v/>
      </c>
      <c r="AO348" s="11" t="str">
        <f t="shared" ca="1" si="299"/>
        <v>Пошиванюк</v>
      </c>
      <c r="AP348" s="10" t="str">
        <f t="shared" ca="1" si="314"/>
        <v>Пт 19.06.20  8.00 П-) Пошиванюк</v>
      </c>
      <c r="AQ348" s="10" t="str">
        <f t="shared" ca="1" si="314"/>
        <v>Пт 19.06.20  9.40 П-) Пошиванюк</v>
      </c>
      <c r="AR348" s="10" t="str">
        <f t="shared" ca="1" si="314"/>
        <v>Пт 19.06.20 11.50 П-) Пошиванюк</v>
      </c>
      <c r="AS348" s="10" t="str">
        <f t="shared" ca="1" si="314"/>
        <v/>
      </c>
      <c r="AT348" s="10" t="str">
        <f t="shared" ca="1" si="314"/>
        <v/>
      </c>
      <c r="AU348" s="10" t="str">
        <f t="shared" ca="1" si="311"/>
        <v/>
      </c>
      <c r="AV348" s="10" t="str">
        <f t="shared" ca="1" si="311"/>
        <v>Пт 19.06.20 17.00 П-) Пошиванюк</v>
      </c>
      <c r="AW348" s="10" t="str">
        <f t="shared" ca="1" si="311"/>
        <v/>
      </c>
      <c r="AX348" s="10" t="str">
        <f t="shared" si="311"/>
        <v/>
      </c>
      <c r="AY348" s="10" t="str">
        <f t="shared" si="311"/>
        <v/>
      </c>
      <c r="BA348" s="12">
        <f t="shared" ca="1" si="315"/>
        <v>348</v>
      </c>
      <c r="BB348" s="12">
        <f t="shared" ca="1" si="315"/>
        <v>348</v>
      </c>
      <c r="BC348" s="12">
        <f t="shared" ca="1" si="315"/>
        <v>348</v>
      </c>
      <c r="BD348" s="12" t="str">
        <f t="shared" ca="1" si="315"/>
        <v/>
      </c>
      <c r="BE348" s="12" t="str">
        <f t="shared" ca="1" si="315"/>
        <v/>
      </c>
      <c r="BF348" s="12" t="str">
        <f t="shared" ca="1" si="312"/>
        <v/>
      </c>
      <c r="BG348" s="12">
        <f t="shared" ca="1" si="312"/>
        <v>348</v>
      </c>
      <c r="BH348" s="12" t="str">
        <f t="shared" ca="1" si="312"/>
        <v/>
      </c>
      <c r="BI348" s="12" t="str">
        <f t="shared" si="312"/>
        <v/>
      </c>
      <c r="BJ348" s="12" t="str">
        <f t="shared" si="312"/>
        <v/>
      </c>
    </row>
    <row r="349" spans="1:62" ht="23.25" customHeight="1">
      <c r="A349" s="1">
        <f ca="1">IF(COUNTIF($D349:$M349," ")=10,"",IF(VLOOKUP(MAX($A$1:A348),$A$1:C348,3,FALSE)=0,"",MAX($A$1:A348)+1))</f>
        <v>349</v>
      </c>
      <c r="B349" s="13" t="str">
        <f>$B343</f>
        <v>Пошиванюк Л.Ю.</v>
      </c>
      <c r="C349" s="2" t="str">
        <f ca="1">IF($B349="","",$S$7)</f>
        <v>Сб 20.06.20</v>
      </c>
      <c r="D349" s="23" t="str">
        <f t="shared" ref="D349:K349" ca="1" si="325">IF($B349&gt;"",IF(ISERROR(SEARCH($B349,T$7))," ",MID(T$7,FIND("%курс ",T$7,FIND($B349,T$7))+6,7)&amp;"
("&amp;MID(T$7,FIND("ауд.",T$7,FIND($B349,T$7))+4,FIND("№",T$7,FIND("ауд.",T$7,FIND($B349,T$7)))-(FIND("ауд.",T$7,FIND($B349,T$7))+4))&amp;")"),"")</f>
        <v xml:space="preserve"> </v>
      </c>
      <c r="E349" s="23" t="str">
        <f t="shared" ca="1" si="325"/>
        <v>СА -9-2
(П-)</v>
      </c>
      <c r="F349" s="23" t="str">
        <f t="shared" ca="1" si="325"/>
        <v xml:space="preserve"> </v>
      </c>
      <c r="G349" s="23" t="str">
        <f t="shared" ca="1" si="325"/>
        <v xml:space="preserve"> </v>
      </c>
      <c r="H349" s="23" t="str">
        <f t="shared" ca="1" si="325"/>
        <v xml:space="preserve"> </v>
      </c>
      <c r="I349" s="23" t="str">
        <f t="shared" ca="1" si="325"/>
        <v xml:space="preserve"> </v>
      </c>
      <c r="J349" s="23" t="str">
        <f t="shared" ca="1" si="325"/>
        <v xml:space="preserve"> </v>
      </c>
      <c r="K349" s="23" t="str">
        <f t="shared" ca="1" si="325"/>
        <v xml:space="preserve"> </v>
      </c>
      <c r="L349" s="23"/>
      <c r="M349" s="23"/>
      <c r="N349" s="25"/>
      <c r="AE349" s="20" t="str">
        <f t="shared" ca="1" si="275"/>
        <v/>
      </c>
      <c r="AF349" s="20" t="str">
        <f t="shared" ca="1" si="275"/>
        <v>Сб 20.06.20  9.40 П-)</v>
      </c>
      <c r="AG349" s="20" t="str">
        <f t="shared" ca="1" si="275"/>
        <v/>
      </c>
      <c r="AH349" s="20" t="str">
        <f t="shared" ca="1" si="275"/>
        <v/>
      </c>
      <c r="AI349" s="20" t="str">
        <f t="shared" ca="1" si="275"/>
        <v/>
      </c>
      <c r="AJ349" s="20" t="str">
        <f t="shared" ca="1" si="275"/>
        <v/>
      </c>
      <c r="AK349" s="20" t="str">
        <f t="shared" ca="1" si="275"/>
        <v/>
      </c>
      <c r="AL349" s="20" t="str">
        <f t="shared" ca="1" si="322"/>
        <v/>
      </c>
      <c r="AM349" s="20" t="str">
        <f t="shared" si="322"/>
        <v/>
      </c>
      <c r="AN349" s="20" t="str">
        <f t="shared" si="322"/>
        <v/>
      </c>
      <c r="AO349" s="11" t="str">
        <f t="shared" ca="1" si="299"/>
        <v>Пошиванюк</v>
      </c>
      <c r="AP349" s="10" t="str">
        <f t="shared" ca="1" si="314"/>
        <v/>
      </c>
      <c r="AQ349" s="10" t="str">
        <f t="shared" ca="1" si="314"/>
        <v>Сб 20.06.20  9.40 П-) Пошиванюк</v>
      </c>
      <c r="AR349" s="10" t="str">
        <f t="shared" ca="1" si="314"/>
        <v/>
      </c>
      <c r="AS349" s="10" t="str">
        <f t="shared" ca="1" si="314"/>
        <v/>
      </c>
      <c r="AT349" s="10" t="str">
        <f t="shared" ca="1" si="314"/>
        <v/>
      </c>
      <c r="AU349" s="10" t="str">
        <f t="shared" ca="1" si="311"/>
        <v/>
      </c>
      <c r="AV349" s="10" t="str">
        <f t="shared" ca="1" si="311"/>
        <v/>
      </c>
      <c r="AW349" s="10" t="str">
        <f t="shared" ca="1" si="311"/>
        <v/>
      </c>
      <c r="AX349" s="10" t="str">
        <f t="shared" si="311"/>
        <v/>
      </c>
      <c r="AY349" s="10" t="str">
        <f t="shared" si="311"/>
        <v/>
      </c>
      <c r="BA349" s="12" t="str">
        <f t="shared" ca="1" si="315"/>
        <v/>
      </c>
      <c r="BB349" s="12">
        <f t="shared" ca="1" si="315"/>
        <v>349</v>
      </c>
      <c r="BC349" s="12" t="str">
        <f t="shared" ca="1" si="315"/>
        <v/>
      </c>
      <c r="BD349" s="12" t="str">
        <f t="shared" ca="1" si="315"/>
        <v/>
      </c>
      <c r="BE349" s="12" t="str">
        <f t="shared" ca="1" si="315"/>
        <v/>
      </c>
      <c r="BF349" s="12" t="str">
        <f t="shared" ca="1" si="312"/>
        <v/>
      </c>
      <c r="BG349" s="12" t="str">
        <f t="shared" ca="1" si="312"/>
        <v/>
      </c>
      <c r="BH349" s="12" t="str">
        <f t="shared" ca="1" si="312"/>
        <v/>
      </c>
      <c r="BI349" s="12" t="str">
        <f t="shared" si="312"/>
        <v/>
      </c>
      <c r="BJ349" s="12" t="str">
        <f t="shared" si="312"/>
        <v/>
      </c>
    </row>
    <row r="350" spans="1:62" ht="23.25" customHeight="1">
      <c r="A350" s="1">
        <f ca="1">IF(COUNTIF($D350:$M350," ")=10,"",IF(VLOOKUP(MAX($A$1:A349),$A$1:C349,3,FALSE)=0,"",MAX($A$1:A349)+1))</f>
        <v>350</v>
      </c>
      <c r="B350" s="13" t="str">
        <f>$B343</f>
        <v>Пошиванюк Л.Ю.</v>
      </c>
      <c r="C350" s="2" t="str">
        <f ca="1">IF($B350="","",$S$8)</f>
        <v>Вс 21.06.20</v>
      </c>
      <c r="D350" s="23" t="str">
        <f t="shared" ref="D350:K350" ca="1" si="326">IF($B350&gt;"",IF(ISERROR(SEARCH($B350,T$8))," ",MID(T$8,FIND("%курс ",T$8,FIND($B350,T$8))+6,7)&amp;"
("&amp;MID(T$8,FIND("ауд.",T$8,FIND($B350,T$8))+4,FIND("№",T$8,FIND("ауд.",T$8,FIND($B350,T$8)))-(FIND("ауд.",T$8,FIND($B350,T$8))+4))&amp;")"),"")</f>
        <v xml:space="preserve"> </v>
      </c>
      <c r="E350" s="23" t="str">
        <f t="shared" ca="1" si="326"/>
        <v xml:space="preserve"> </v>
      </c>
      <c r="F350" s="23" t="str">
        <f t="shared" ca="1" si="326"/>
        <v xml:space="preserve"> </v>
      </c>
      <c r="G350" s="23" t="str">
        <f t="shared" ca="1" si="326"/>
        <v xml:space="preserve"> </v>
      </c>
      <c r="H350" s="23" t="str">
        <f t="shared" ca="1" si="326"/>
        <v xml:space="preserve"> </v>
      </c>
      <c r="I350" s="23" t="str">
        <f t="shared" ca="1" si="326"/>
        <v xml:space="preserve"> </v>
      </c>
      <c r="J350" s="23" t="str">
        <f t="shared" ca="1" si="326"/>
        <v xml:space="preserve"> </v>
      </c>
      <c r="K350" s="23" t="str">
        <f t="shared" ca="1" si="326"/>
        <v xml:space="preserve"> </v>
      </c>
      <c r="L350" s="23"/>
      <c r="M350" s="23"/>
      <c r="N350" s="25"/>
      <c r="AE350" s="20" t="str">
        <f t="shared" ca="1" si="275"/>
        <v/>
      </c>
      <c r="AF350" s="20" t="str">
        <f t="shared" ca="1" si="275"/>
        <v/>
      </c>
      <c r="AG350" s="20" t="str">
        <f t="shared" ca="1" si="275"/>
        <v/>
      </c>
      <c r="AH350" s="20" t="str">
        <f t="shared" ca="1" si="275"/>
        <v/>
      </c>
      <c r="AI350" s="20" t="str">
        <f t="shared" ca="1" si="275"/>
        <v/>
      </c>
      <c r="AJ350" s="20" t="str">
        <f t="shared" ca="1" si="275"/>
        <v/>
      </c>
      <c r="AK350" s="20" t="str">
        <f t="shared" ca="1" si="275"/>
        <v/>
      </c>
      <c r="AL350" s="20" t="str">
        <f t="shared" ca="1" si="322"/>
        <v/>
      </c>
      <c r="AM350" s="20" t="str">
        <f t="shared" si="322"/>
        <v/>
      </c>
      <c r="AN350" s="20" t="str">
        <f t="shared" si="322"/>
        <v/>
      </c>
      <c r="AO350" s="11" t="str">
        <f t="shared" ca="1" si="299"/>
        <v/>
      </c>
      <c r="AP350" s="10" t="str">
        <f t="shared" ca="1" si="314"/>
        <v/>
      </c>
      <c r="AQ350" s="10" t="str">
        <f t="shared" ca="1" si="314"/>
        <v/>
      </c>
      <c r="AR350" s="10" t="str">
        <f t="shared" ca="1" si="314"/>
        <v/>
      </c>
      <c r="AS350" s="10" t="str">
        <f t="shared" ca="1" si="314"/>
        <v/>
      </c>
      <c r="AT350" s="10" t="str">
        <f t="shared" ca="1" si="314"/>
        <v/>
      </c>
      <c r="AU350" s="10" t="str">
        <f t="shared" ca="1" si="311"/>
        <v/>
      </c>
      <c r="AV350" s="10" t="str">
        <f t="shared" ca="1" si="311"/>
        <v/>
      </c>
      <c r="AW350" s="10" t="str">
        <f t="shared" ca="1" si="311"/>
        <v/>
      </c>
      <c r="AX350" s="10" t="str">
        <f t="shared" si="311"/>
        <v/>
      </c>
      <c r="AY350" s="10" t="str">
        <f t="shared" si="311"/>
        <v/>
      </c>
      <c r="BA350" s="12" t="str">
        <f t="shared" ca="1" si="315"/>
        <v/>
      </c>
      <c r="BB350" s="12" t="str">
        <f t="shared" ca="1" si="315"/>
        <v/>
      </c>
      <c r="BC350" s="12" t="str">
        <f t="shared" ca="1" si="315"/>
        <v/>
      </c>
      <c r="BD350" s="12" t="str">
        <f t="shared" ca="1" si="315"/>
        <v/>
      </c>
      <c r="BE350" s="12" t="str">
        <f t="shared" ca="1" si="315"/>
        <v/>
      </c>
      <c r="BF350" s="12" t="str">
        <f t="shared" ca="1" si="312"/>
        <v/>
      </c>
      <c r="BG350" s="12" t="str">
        <f t="shared" ca="1" si="312"/>
        <v/>
      </c>
      <c r="BH350" s="12" t="str">
        <f t="shared" ca="1" si="312"/>
        <v/>
      </c>
      <c r="BI350" s="12" t="str">
        <f t="shared" si="312"/>
        <v/>
      </c>
      <c r="BJ350" s="12" t="str">
        <f t="shared" si="312"/>
        <v/>
      </c>
    </row>
    <row r="351" spans="1:62" ht="23.25" customHeight="1">
      <c r="A351" s="1">
        <f ca="1">IF(COUNTIF($D351:$M351," ")=10,"",IF(VLOOKUP(MAX($A$1:A350),$A$1:C350,3,FALSE)=0,"",MAX($A$1:A350)+1))</f>
        <v>351</v>
      </c>
      <c r="C351" s="2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5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11" t="str">
        <f t="shared" si="299"/>
        <v/>
      </c>
      <c r="AP351" s="10" t="str">
        <f t="shared" si="314"/>
        <v/>
      </c>
      <c r="AQ351" s="10" t="str">
        <f t="shared" si="314"/>
        <v/>
      </c>
      <c r="AR351" s="10" t="str">
        <f t="shared" si="314"/>
        <v/>
      </c>
      <c r="AS351" s="10" t="str">
        <f t="shared" si="314"/>
        <v/>
      </c>
      <c r="AT351" s="10" t="str">
        <f t="shared" si="314"/>
        <v/>
      </c>
      <c r="AU351" s="10" t="str">
        <f t="shared" si="311"/>
        <v/>
      </c>
      <c r="AV351" s="10" t="str">
        <f t="shared" si="311"/>
        <v/>
      </c>
      <c r="AW351" s="10" t="str">
        <f t="shared" si="311"/>
        <v/>
      </c>
      <c r="AX351" s="10" t="str">
        <f t="shared" si="311"/>
        <v/>
      </c>
      <c r="AY351" s="10" t="str">
        <f t="shared" si="311"/>
        <v/>
      </c>
      <c r="BA351" s="12" t="str">
        <f t="shared" si="315"/>
        <v/>
      </c>
      <c r="BB351" s="12" t="str">
        <f t="shared" si="315"/>
        <v/>
      </c>
      <c r="BC351" s="12" t="str">
        <f t="shared" si="315"/>
        <v/>
      </c>
      <c r="BD351" s="12" t="str">
        <f t="shared" si="315"/>
        <v/>
      </c>
      <c r="BE351" s="12" t="str">
        <f t="shared" si="315"/>
        <v/>
      </c>
      <c r="BF351" s="12" t="str">
        <f t="shared" si="312"/>
        <v/>
      </c>
      <c r="BG351" s="12" t="str">
        <f t="shared" si="312"/>
        <v/>
      </c>
      <c r="BH351" s="12" t="str">
        <f t="shared" si="312"/>
        <v/>
      </c>
      <c r="BI351" s="12" t="str">
        <f t="shared" si="312"/>
        <v/>
      </c>
      <c r="BJ351" s="12" t="str">
        <f t="shared" si="312"/>
        <v/>
      </c>
    </row>
    <row r="352" spans="1:62" ht="23.25" customHeight="1">
      <c r="A352" s="1">
        <f ca="1">IF(COUNTIF($D353:$M359," ")=70,"",MAX($A$1:A351)+1)</f>
        <v>352</v>
      </c>
      <c r="B352" s="2" t="str">
        <f>IF($C352="","",$C352)</f>
        <v>Попова Р.В.</v>
      </c>
      <c r="C352" s="3" t="str">
        <f>IF(ISERROR(VLOOKUP((ROW()-1)/9+1,'[1]Преподавательский состав'!$A$2:$B$180,2,FALSE)),"",VLOOKUP((ROW()-1)/9+1,'[1]Преподавательский состав'!$A$2:$B$180,2,FALSE))</f>
        <v>Попова Р.В.</v>
      </c>
      <c r="D352" s="3" t="str">
        <f>IF($C352="","",T(" 8.00"))</f>
        <v xml:space="preserve"> 8.00</v>
      </c>
      <c r="E352" s="3" t="str">
        <f>IF($C352="","",T(" 9.40"))</f>
        <v xml:space="preserve"> 9.40</v>
      </c>
      <c r="F352" s="3" t="str">
        <f>IF($C352="","",T("11.50"))</f>
        <v>11.50</v>
      </c>
      <c r="G352" s="4" t="str">
        <f>IF($C352="","",T(""))</f>
        <v/>
      </c>
      <c r="H352" s="4" t="str">
        <f>IF($C352="","",T("13.30"))</f>
        <v>13.30</v>
      </c>
      <c r="I352" s="4" t="str">
        <f>IF($C352="","",T("15.10"))</f>
        <v>15.10</v>
      </c>
      <c r="J352" s="3" t="str">
        <f>IF($C352="","",T("17.00"))</f>
        <v>17.00</v>
      </c>
      <c r="K352" s="3" t="str">
        <f>IF($C352="","",T("18.40"))</f>
        <v>18.40</v>
      </c>
      <c r="L352" s="3"/>
      <c r="M352" s="3"/>
      <c r="N352" s="25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11" t="str">
        <f t="shared" si="299"/>
        <v/>
      </c>
      <c r="AP352" s="10" t="str">
        <f t="shared" si="314"/>
        <v/>
      </c>
      <c r="AQ352" s="10" t="str">
        <f t="shared" si="314"/>
        <v/>
      </c>
      <c r="AR352" s="10" t="str">
        <f t="shared" si="314"/>
        <v/>
      </c>
      <c r="AS352" s="10" t="str">
        <f t="shared" si="314"/>
        <v/>
      </c>
      <c r="AT352" s="10" t="str">
        <f t="shared" si="314"/>
        <v/>
      </c>
      <c r="AU352" s="10" t="str">
        <f t="shared" si="311"/>
        <v/>
      </c>
      <c r="AV352" s="10" t="str">
        <f t="shared" si="311"/>
        <v/>
      </c>
      <c r="AW352" s="10" t="str">
        <f t="shared" si="311"/>
        <v/>
      </c>
      <c r="AX352" s="10" t="str">
        <f t="shared" si="311"/>
        <v/>
      </c>
      <c r="AY352" s="10" t="str">
        <f t="shared" si="311"/>
        <v/>
      </c>
      <c r="BA352" s="12" t="str">
        <f t="shared" si="315"/>
        <v/>
      </c>
      <c r="BB352" s="12" t="str">
        <f t="shared" si="315"/>
        <v/>
      </c>
      <c r="BC352" s="12" t="str">
        <f t="shared" si="315"/>
        <v/>
      </c>
      <c r="BD352" s="12" t="str">
        <f t="shared" si="315"/>
        <v/>
      </c>
      <c r="BE352" s="12" t="str">
        <f t="shared" si="315"/>
        <v/>
      </c>
      <c r="BF352" s="12" t="str">
        <f t="shared" si="312"/>
        <v/>
      </c>
      <c r="BG352" s="12" t="str">
        <f t="shared" si="312"/>
        <v/>
      </c>
      <c r="BH352" s="12" t="str">
        <f t="shared" si="312"/>
        <v/>
      </c>
      <c r="BI352" s="12" t="str">
        <f t="shared" si="312"/>
        <v/>
      </c>
      <c r="BJ352" s="12" t="str">
        <f t="shared" si="312"/>
        <v/>
      </c>
    </row>
    <row r="353" spans="1:62" ht="23.25" customHeight="1">
      <c r="A353" s="1">
        <f ca="1">IF(COUNTIF($D353:$M353," ")=10,"",IF(VLOOKUP(MAX($A$1:A352),$A$1:C352,3,FALSE)=0,"",MAX($A$1:A352)+1))</f>
        <v>353</v>
      </c>
      <c r="B353" s="13" t="str">
        <f>$B352</f>
        <v>Попова Р.В.</v>
      </c>
      <c r="C353" s="2" t="str">
        <f ca="1">IF($B353="","",$S$2)</f>
        <v>Пн 15.06.20</v>
      </c>
      <c r="D353" s="14" t="str">
        <f t="shared" ref="D353:K353" ca="1" si="327">IF($B353&gt;"",IF(ISERROR(SEARCH($B353,T$2))," ",MID(T$2,FIND("%курс ",T$2,FIND($B353,T$2))+6,7)&amp;"
("&amp;MID(T$2,FIND("ауд.",T$2,FIND($B353,T$2))+4,FIND("№",T$2,FIND("ауд.",T$2,FIND($B353,T$2)))-(FIND("ауд.",T$2,FIND($B353,T$2))+4))&amp;")"),"")</f>
        <v xml:space="preserve"> </v>
      </c>
      <c r="E353" s="14" t="str">
        <f t="shared" ca="1" si="327"/>
        <v xml:space="preserve"> </v>
      </c>
      <c r="F353" s="14" t="str">
        <f t="shared" ca="1" si="327"/>
        <v>С -9 -1
(П-)</v>
      </c>
      <c r="G353" s="14" t="str">
        <f t="shared" ca="1" si="327"/>
        <v xml:space="preserve"> </v>
      </c>
      <c r="H353" s="14" t="str">
        <f t="shared" ca="1" si="327"/>
        <v>С -9 -1
(П-)</v>
      </c>
      <c r="I353" s="14" t="str">
        <f t="shared" ca="1" si="327"/>
        <v xml:space="preserve"> </v>
      </c>
      <c r="J353" s="14" t="str">
        <f t="shared" ca="1" si="327"/>
        <v xml:space="preserve"> </v>
      </c>
      <c r="K353" s="14" t="str">
        <f t="shared" ca="1" si="327"/>
        <v xml:space="preserve"> </v>
      </c>
      <c r="L353" s="14"/>
      <c r="M353" s="14"/>
      <c r="N353" s="25"/>
      <c r="AE353" s="20" t="str">
        <f t="shared" ca="1" si="275"/>
        <v/>
      </c>
      <c r="AF353" s="20" t="str">
        <f t="shared" ca="1" si="275"/>
        <v/>
      </c>
      <c r="AG353" s="20" t="str">
        <f t="shared" ca="1" si="275"/>
        <v>Пн 15.06.20 11.50 П-)</v>
      </c>
      <c r="AH353" s="20" t="str">
        <f t="shared" ca="1" si="275"/>
        <v/>
      </c>
      <c r="AI353" s="20" t="str">
        <f t="shared" ca="1" si="275"/>
        <v>Пн 15.06.20 13.30 П-)</v>
      </c>
      <c r="AJ353" s="20" t="str">
        <f t="shared" ca="1" si="275"/>
        <v/>
      </c>
      <c r="AK353" s="20" t="str">
        <f t="shared" ca="1" si="275"/>
        <v/>
      </c>
      <c r="AL353" s="20" t="str">
        <f t="shared" ca="1" si="275"/>
        <v/>
      </c>
      <c r="AM353" s="20" t="str">
        <f t="shared" si="322"/>
        <v/>
      </c>
      <c r="AN353" s="20" t="str">
        <f t="shared" si="322"/>
        <v/>
      </c>
      <c r="AO353" s="11" t="str">
        <f t="shared" ca="1" si="299"/>
        <v>Попова</v>
      </c>
      <c r="AP353" s="10" t="str">
        <f t="shared" ca="1" si="314"/>
        <v/>
      </c>
      <c r="AQ353" s="10" t="str">
        <f t="shared" ca="1" si="314"/>
        <v/>
      </c>
      <c r="AR353" s="10" t="str">
        <f t="shared" ca="1" si="314"/>
        <v>Пн 15.06.20 11.50 П-) Попова</v>
      </c>
      <c r="AS353" s="10" t="str">
        <f t="shared" ca="1" si="314"/>
        <v/>
      </c>
      <c r="AT353" s="10" t="str">
        <f t="shared" ca="1" si="314"/>
        <v>Пн 15.06.20 13.30 П-) Попова</v>
      </c>
      <c r="AU353" s="10" t="str">
        <f t="shared" ca="1" si="311"/>
        <v/>
      </c>
      <c r="AV353" s="10" t="str">
        <f t="shared" ca="1" si="311"/>
        <v/>
      </c>
      <c r="AW353" s="10" t="str">
        <f t="shared" ca="1" si="311"/>
        <v/>
      </c>
      <c r="AX353" s="10" t="str">
        <f t="shared" si="311"/>
        <v/>
      </c>
      <c r="AY353" s="10" t="str">
        <f t="shared" si="311"/>
        <v/>
      </c>
      <c r="BA353" s="12" t="str">
        <f t="shared" ca="1" si="315"/>
        <v/>
      </c>
      <c r="BB353" s="12" t="str">
        <f t="shared" ca="1" si="315"/>
        <v/>
      </c>
      <c r="BC353" s="12">
        <f t="shared" ca="1" si="315"/>
        <v>353</v>
      </c>
      <c r="BD353" s="12" t="str">
        <f t="shared" ca="1" si="315"/>
        <v/>
      </c>
      <c r="BE353" s="12">
        <f t="shared" ca="1" si="315"/>
        <v>353</v>
      </c>
      <c r="BF353" s="12" t="str">
        <f t="shared" ca="1" si="312"/>
        <v/>
      </c>
      <c r="BG353" s="12" t="str">
        <f t="shared" ca="1" si="312"/>
        <v/>
      </c>
      <c r="BH353" s="12" t="str">
        <f t="shared" ca="1" si="312"/>
        <v/>
      </c>
      <c r="BI353" s="12" t="str">
        <f t="shared" si="312"/>
        <v/>
      </c>
      <c r="BJ353" s="12" t="str">
        <f t="shared" si="312"/>
        <v/>
      </c>
    </row>
    <row r="354" spans="1:62" ht="23.25" customHeight="1">
      <c r="A354" s="1">
        <f ca="1">IF(COUNTIF($D354:$M354," ")=10,"",IF(VLOOKUP(MAX($A$1:A353),$A$1:C353,3,FALSE)=0,"",MAX($A$1:A353)+1))</f>
        <v>354</v>
      </c>
      <c r="B354" s="13" t="str">
        <f>$B352</f>
        <v>Попова Р.В.</v>
      </c>
      <c r="C354" s="2" t="str">
        <f ca="1">IF($B354="","",$S$3)</f>
        <v>Вт 16.06.20</v>
      </c>
      <c r="D354" s="14" t="str">
        <f t="shared" ref="D354:K354" ca="1" si="328">IF($B354&gt;"",IF(ISERROR(SEARCH($B354,T$3))," ",MID(T$3,FIND("%курс ",T$3,FIND($B354,T$3))+6,7)&amp;"
("&amp;MID(T$3,FIND("ауд.",T$3,FIND($B354,T$3))+4,FIND("№",T$3,FIND("ауд.",T$3,FIND($B354,T$3)))-(FIND("ауд.",T$3,FIND($B354,T$3))+4))&amp;")"),"")</f>
        <v>П -9 -1
(П-)</v>
      </c>
      <c r="E354" s="14" t="str">
        <f t="shared" ca="1" si="328"/>
        <v xml:space="preserve"> </v>
      </c>
      <c r="F354" s="14" t="str">
        <f t="shared" ca="1" si="328"/>
        <v xml:space="preserve"> </v>
      </c>
      <c r="G354" s="14" t="str">
        <f t="shared" ca="1" si="328"/>
        <v xml:space="preserve"> </v>
      </c>
      <c r="H354" s="14" t="str">
        <f t="shared" ca="1" si="328"/>
        <v xml:space="preserve"> </v>
      </c>
      <c r="I354" s="14" t="str">
        <f t="shared" ca="1" si="328"/>
        <v xml:space="preserve"> </v>
      </c>
      <c r="J354" s="14" t="str">
        <f t="shared" ca="1" si="328"/>
        <v xml:space="preserve"> </v>
      </c>
      <c r="K354" s="14" t="str">
        <f t="shared" ca="1" si="328"/>
        <v xml:space="preserve"> </v>
      </c>
      <c r="L354" s="14"/>
      <c r="M354" s="14"/>
      <c r="N354" s="17"/>
      <c r="AE354" s="20" t="str">
        <f t="shared" ca="1" si="275"/>
        <v>Вт 16.06.20  8.00 П-)</v>
      </c>
      <c r="AF354" s="20" t="str">
        <f t="shared" ca="1" si="275"/>
        <v/>
      </c>
      <c r="AG354" s="20" t="str">
        <f t="shared" ca="1" si="275"/>
        <v/>
      </c>
      <c r="AH354" s="20" t="str">
        <f t="shared" ca="1" si="275"/>
        <v/>
      </c>
      <c r="AI354" s="20" t="str">
        <f t="shared" ca="1" si="275"/>
        <v/>
      </c>
      <c r="AJ354" s="20" t="str">
        <f t="shared" ca="1" si="275"/>
        <v/>
      </c>
      <c r="AK354" s="20" t="str">
        <f t="shared" ca="1" si="275"/>
        <v/>
      </c>
      <c r="AL354" s="20" t="str">
        <f t="shared" ca="1" si="275"/>
        <v/>
      </c>
      <c r="AM354" s="20" t="str">
        <f t="shared" si="322"/>
        <v/>
      </c>
      <c r="AN354" s="20" t="str">
        <f t="shared" si="322"/>
        <v/>
      </c>
      <c r="AO354" s="11" t="str">
        <f t="shared" ca="1" si="299"/>
        <v>Попова</v>
      </c>
      <c r="AP354" s="10" t="str">
        <f t="shared" ca="1" si="314"/>
        <v>Вт 16.06.20  8.00 П-) Попова</v>
      </c>
      <c r="AQ354" s="10" t="str">
        <f t="shared" ca="1" si="314"/>
        <v/>
      </c>
      <c r="AR354" s="10" t="str">
        <f t="shared" ca="1" si="314"/>
        <v/>
      </c>
      <c r="AS354" s="10" t="str">
        <f t="shared" ca="1" si="314"/>
        <v/>
      </c>
      <c r="AT354" s="10" t="str">
        <f t="shared" ca="1" si="314"/>
        <v/>
      </c>
      <c r="AU354" s="10" t="str">
        <f t="shared" ca="1" si="311"/>
        <v/>
      </c>
      <c r="AV354" s="10" t="str">
        <f t="shared" ca="1" si="311"/>
        <v/>
      </c>
      <c r="AW354" s="10" t="str">
        <f t="shared" ca="1" si="311"/>
        <v/>
      </c>
      <c r="AX354" s="10" t="str">
        <f t="shared" si="311"/>
        <v/>
      </c>
      <c r="AY354" s="10" t="str">
        <f t="shared" si="311"/>
        <v/>
      </c>
      <c r="BA354" s="12">
        <f t="shared" ca="1" si="315"/>
        <v>354</v>
      </c>
      <c r="BB354" s="12" t="str">
        <f t="shared" ca="1" si="315"/>
        <v/>
      </c>
      <c r="BC354" s="12" t="str">
        <f t="shared" ca="1" si="315"/>
        <v/>
      </c>
      <c r="BD354" s="12" t="str">
        <f t="shared" ca="1" si="315"/>
        <v/>
      </c>
      <c r="BE354" s="12" t="str">
        <f t="shared" ca="1" si="315"/>
        <v/>
      </c>
      <c r="BF354" s="12" t="str">
        <f t="shared" ca="1" si="312"/>
        <v/>
      </c>
      <c r="BG354" s="12" t="str">
        <f t="shared" ca="1" si="312"/>
        <v/>
      </c>
      <c r="BH354" s="12" t="str">
        <f t="shared" ca="1" si="312"/>
        <v/>
      </c>
      <c r="BI354" s="12" t="str">
        <f t="shared" si="312"/>
        <v/>
      </c>
      <c r="BJ354" s="12" t="str">
        <f t="shared" si="312"/>
        <v/>
      </c>
    </row>
    <row r="355" spans="1:62" ht="23.25" customHeight="1">
      <c r="A355" s="1">
        <f ca="1">IF(COUNTIF($D355:$M355," ")=10,"",IF(VLOOKUP(MAX($A$1:A354),$A$1:C354,3,FALSE)=0,"",MAX($A$1:A354)+1))</f>
        <v>355</v>
      </c>
      <c r="B355" s="13" t="str">
        <f>$B352</f>
        <v>Попова Р.В.</v>
      </c>
      <c r="C355" s="2" t="str">
        <f ca="1">IF($B355="","",$S$4)</f>
        <v>Ср 17.06.20</v>
      </c>
      <c r="D355" s="14" t="str">
        <f t="shared" ref="D355:K355" ca="1" si="329">IF($B355&gt;"",IF(ISERROR(SEARCH($B355,T$4))," ",MID(T$4,FIND("%курс ",T$4,FIND($B355,T$4))+6,7)&amp;"
("&amp;MID(T$4,FIND("ауд.",T$4,FIND($B355,T$4))+4,FIND("№",T$4,FIND("ауд.",T$4,FIND($B355,T$4)))-(FIND("ауд.",T$4,FIND($B355,T$4))+4))&amp;")"),"")</f>
        <v xml:space="preserve"> </v>
      </c>
      <c r="E355" s="14" t="str">
        <f t="shared" ca="1" si="329"/>
        <v xml:space="preserve"> </v>
      </c>
      <c r="F355" s="14" t="str">
        <f t="shared" ca="1" si="329"/>
        <v xml:space="preserve"> </v>
      </c>
      <c r="G355" s="14" t="str">
        <f t="shared" ca="1" si="329"/>
        <v xml:space="preserve"> </v>
      </c>
      <c r="H355" s="14" t="str">
        <f t="shared" ca="1" si="329"/>
        <v xml:space="preserve"> </v>
      </c>
      <c r="I355" s="14" t="str">
        <f t="shared" ca="1" si="329"/>
        <v xml:space="preserve"> </v>
      </c>
      <c r="J355" s="14" t="str">
        <f t="shared" ca="1" si="329"/>
        <v xml:space="preserve"> </v>
      </c>
      <c r="K355" s="14" t="str">
        <f t="shared" ca="1" si="329"/>
        <v xml:space="preserve"> </v>
      </c>
      <c r="L355" s="14"/>
      <c r="M355" s="14"/>
      <c r="N355" s="25"/>
      <c r="AE355" s="20" t="str">
        <f t="shared" ca="1" si="275"/>
        <v/>
      </c>
      <c r="AF355" s="20" t="str">
        <f t="shared" ca="1" si="275"/>
        <v/>
      </c>
      <c r="AG355" s="20" t="str">
        <f t="shared" ca="1" si="275"/>
        <v/>
      </c>
      <c r="AH355" s="20" t="str">
        <f t="shared" ca="1" si="275"/>
        <v/>
      </c>
      <c r="AI355" s="20" t="str">
        <f t="shared" ca="1" si="275"/>
        <v/>
      </c>
      <c r="AJ355" s="20" t="str">
        <f t="shared" ca="1" si="275"/>
        <v/>
      </c>
      <c r="AK355" s="20" t="str">
        <f t="shared" ca="1" si="275"/>
        <v/>
      </c>
      <c r="AL355" s="20" t="str">
        <f t="shared" ca="1" si="275"/>
        <v/>
      </c>
      <c r="AM355" s="20" t="str">
        <f t="shared" si="322"/>
        <v/>
      </c>
      <c r="AN355" s="20" t="str">
        <f t="shared" si="322"/>
        <v/>
      </c>
      <c r="AO355" s="11" t="str">
        <f t="shared" ca="1" si="299"/>
        <v/>
      </c>
      <c r="AP355" s="10" t="str">
        <f t="shared" ca="1" si="314"/>
        <v/>
      </c>
      <c r="AQ355" s="10" t="str">
        <f t="shared" ca="1" si="314"/>
        <v/>
      </c>
      <c r="AR355" s="10" t="str">
        <f t="shared" ca="1" si="314"/>
        <v/>
      </c>
      <c r="AS355" s="10" t="str">
        <f t="shared" ca="1" si="314"/>
        <v/>
      </c>
      <c r="AT355" s="10" t="str">
        <f t="shared" ca="1" si="314"/>
        <v/>
      </c>
      <c r="AU355" s="10" t="str">
        <f t="shared" ca="1" si="311"/>
        <v/>
      </c>
      <c r="AV355" s="10" t="str">
        <f t="shared" ca="1" si="311"/>
        <v/>
      </c>
      <c r="AW355" s="10" t="str">
        <f t="shared" ca="1" si="311"/>
        <v/>
      </c>
      <c r="AX355" s="10" t="str">
        <f t="shared" si="311"/>
        <v/>
      </c>
      <c r="AY355" s="10" t="str">
        <f t="shared" si="311"/>
        <v/>
      </c>
      <c r="BA355" s="12" t="str">
        <f t="shared" ca="1" si="315"/>
        <v/>
      </c>
      <c r="BB355" s="12" t="str">
        <f t="shared" ca="1" si="315"/>
        <v/>
      </c>
      <c r="BC355" s="12" t="str">
        <f t="shared" ca="1" si="315"/>
        <v/>
      </c>
      <c r="BD355" s="12" t="str">
        <f t="shared" ca="1" si="315"/>
        <v/>
      </c>
      <c r="BE355" s="12" t="str">
        <f t="shared" ca="1" si="315"/>
        <v/>
      </c>
      <c r="BF355" s="12" t="str">
        <f t="shared" ca="1" si="312"/>
        <v/>
      </c>
      <c r="BG355" s="12" t="str">
        <f t="shared" ca="1" si="312"/>
        <v/>
      </c>
      <c r="BH355" s="12" t="str">
        <f t="shared" ca="1" si="312"/>
        <v/>
      </c>
      <c r="BI355" s="12" t="str">
        <f t="shared" si="312"/>
        <v/>
      </c>
      <c r="BJ355" s="12" t="str">
        <f t="shared" si="312"/>
        <v/>
      </c>
    </row>
    <row r="356" spans="1:62" ht="23.25" customHeight="1">
      <c r="A356" s="1">
        <f ca="1">IF(COUNTIF($D356:$M356," ")=10,"",IF(VLOOKUP(MAX($A$1:A355),$A$1:C355,3,FALSE)=0,"",MAX($A$1:A355)+1))</f>
        <v>356</v>
      </c>
      <c r="B356" s="13" t="str">
        <f>$B352</f>
        <v>Попова Р.В.</v>
      </c>
      <c r="C356" s="2" t="str">
        <f ca="1">IF($B356="","",$S$5)</f>
        <v>Чт 18.06.20</v>
      </c>
      <c r="D356" s="23" t="str">
        <f t="shared" ref="D356:K356" ca="1" si="330">IF($B356&gt;"",IF(ISERROR(SEARCH($B356,T$5))," ",MID(T$5,FIND("%курс ",T$5,FIND($B356,T$5))+6,7)&amp;"
("&amp;MID(T$5,FIND("ауд.",T$5,FIND($B356,T$5))+4,FIND("№",T$5,FIND("ауд.",T$5,FIND($B356,T$5)))-(FIND("ауд.",T$5,FIND($B356,T$5))+4))&amp;")"),"")</f>
        <v>С -9 -1
(П-)</v>
      </c>
      <c r="E356" s="23" t="str">
        <f t="shared" ca="1" si="330"/>
        <v xml:space="preserve"> </v>
      </c>
      <c r="F356" s="23" t="str">
        <f t="shared" ca="1" si="330"/>
        <v xml:space="preserve"> </v>
      </c>
      <c r="G356" s="23" t="str">
        <f t="shared" ca="1" si="330"/>
        <v xml:space="preserve"> </v>
      </c>
      <c r="H356" s="23" t="str">
        <f t="shared" ca="1" si="330"/>
        <v xml:space="preserve"> </v>
      </c>
      <c r="I356" s="23" t="str">
        <f t="shared" ca="1" si="330"/>
        <v xml:space="preserve"> </v>
      </c>
      <c r="J356" s="23" t="str">
        <f t="shared" ca="1" si="330"/>
        <v xml:space="preserve"> </v>
      </c>
      <c r="K356" s="23" t="str">
        <f t="shared" ca="1" si="330"/>
        <v xml:space="preserve"> </v>
      </c>
      <c r="L356" s="23"/>
      <c r="M356" s="23"/>
      <c r="N356" s="25"/>
      <c r="AE356" s="20" t="str">
        <f t="shared" ca="1" si="275"/>
        <v>Чт 18.06.20  8.00 П-)</v>
      </c>
      <c r="AF356" s="20" t="str">
        <f t="shared" ca="1" si="275"/>
        <v/>
      </c>
      <c r="AG356" s="20" t="str">
        <f t="shared" ca="1" si="275"/>
        <v/>
      </c>
      <c r="AH356" s="20" t="str">
        <f t="shared" ca="1" si="275"/>
        <v/>
      </c>
      <c r="AI356" s="20" t="str">
        <f t="shared" ca="1" si="275"/>
        <v/>
      </c>
      <c r="AJ356" s="20" t="str">
        <f t="shared" ca="1" si="275"/>
        <v/>
      </c>
      <c r="AK356" s="20" t="str">
        <f t="shared" ca="1" si="275"/>
        <v/>
      </c>
      <c r="AL356" s="20" t="str">
        <f t="shared" ca="1" si="275"/>
        <v/>
      </c>
      <c r="AM356" s="20" t="str">
        <f t="shared" si="322"/>
        <v/>
      </c>
      <c r="AN356" s="20" t="str">
        <f t="shared" si="322"/>
        <v/>
      </c>
      <c r="AO356" s="11" t="str">
        <f t="shared" ca="1" si="299"/>
        <v>Попова</v>
      </c>
      <c r="AP356" s="10" t="str">
        <f t="shared" ca="1" si="314"/>
        <v>Чт 18.06.20  8.00 П-) Попова</v>
      </c>
      <c r="AQ356" s="10" t="str">
        <f t="shared" ca="1" si="314"/>
        <v/>
      </c>
      <c r="AR356" s="10" t="str">
        <f t="shared" ca="1" si="314"/>
        <v/>
      </c>
      <c r="AS356" s="10" t="str">
        <f t="shared" ca="1" si="314"/>
        <v/>
      </c>
      <c r="AT356" s="10" t="str">
        <f t="shared" ca="1" si="314"/>
        <v/>
      </c>
      <c r="AU356" s="10" t="str">
        <f t="shared" ca="1" si="311"/>
        <v/>
      </c>
      <c r="AV356" s="10" t="str">
        <f t="shared" ca="1" si="311"/>
        <v/>
      </c>
      <c r="AW356" s="10" t="str">
        <f t="shared" ca="1" si="311"/>
        <v/>
      </c>
      <c r="AX356" s="10" t="str">
        <f t="shared" si="311"/>
        <v/>
      </c>
      <c r="AY356" s="10" t="str">
        <f t="shared" si="311"/>
        <v/>
      </c>
      <c r="BA356" s="12">
        <f t="shared" ca="1" si="315"/>
        <v>356</v>
      </c>
      <c r="BB356" s="12" t="str">
        <f t="shared" ca="1" si="315"/>
        <v/>
      </c>
      <c r="BC356" s="12" t="str">
        <f t="shared" ca="1" si="315"/>
        <v/>
      </c>
      <c r="BD356" s="12" t="str">
        <f t="shared" ca="1" si="315"/>
        <v/>
      </c>
      <c r="BE356" s="12" t="str">
        <f t="shared" ca="1" si="315"/>
        <v/>
      </c>
      <c r="BF356" s="12" t="str">
        <f t="shared" ca="1" si="312"/>
        <v/>
      </c>
      <c r="BG356" s="12" t="str">
        <f t="shared" ca="1" si="312"/>
        <v/>
      </c>
      <c r="BH356" s="12" t="str">
        <f t="shared" ca="1" si="312"/>
        <v/>
      </c>
      <c r="BI356" s="12" t="str">
        <f t="shared" si="312"/>
        <v/>
      </c>
      <c r="BJ356" s="12" t="str">
        <f t="shared" si="312"/>
        <v/>
      </c>
    </row>
    <row r="357" spans="1:62" ht="23.25" customHeight="1">
      <c r="A357" s="1">
        <f ca="1">IF(COUNTIF($D357:$M357," ")=10,"",IF(VLOOKUP(MAX($A$1:A356),$A$1:C356,3,FALSE)=0,"",MAX($A$1:A356)+1))</f>
        <v>357</v>
      </c>
      <c r="B357" s="13" t="str">
        <f>$B352</f>
        <v>Попова Р.В.</v>
      </c>
      <c r="C357" s="2" t="str">
        <f ca="1">IF($B357="","",$S$6)</f>
        <v>Пт 19.06.20</v>
      </c>
      <c r="D357" s="23" t="str">
        <f t="shared" ref="D357:K357" ca="1" si="331">IF($B357&gt;"",IF(ISERROR(SEARCH($B357,T$6))," ",MID(T$6,FIND("%курс ",T$6,FIND($B357,T$6))+6,7)&amp;"
("&amp;MID(T$6,FIND("ауд.",T$6,FIND($B357,T$6))+4,FIND("№",T$6,FIND("ауд.",T$6,FIND($B357,T$6)))-(FIND("ауд.",T$6,FIND($B357,T$6))+4))&amp;")"),"")</f>
        <v xml:space="preserve"> </v>
      </c>
      <c r="E357" s="23" t="str">
        <f t="shared" ca="1" si="331"/>
        <v xml:space="preserve"> </v>
      </c>
      <c r="F357" s="23" t="str">
        <f t="shared" ca="1" si="331"/>
        <v xml:space="preserve"> </v>
      </c>
      <c r="G357" s="23" t="str">
        <f t="shared" ca="1" si="331"/>
        <v xml:space="preserve"> </v>
      </c>
      <c r="H357" s="23" t="str">
        <f t="shared" ca="1" si="331"/>
        <v xml:space="preserve"> </v>
      </c>
      <c r="I357" s="23" t="str">
        <f t="shared" ca="1" si="331"/>
        <v xml:space="preserve"> </v>
      </c>
      <c r="J357" s="23" t="str">
        <f t="shared" ca="1" si="331"/>
        <v xml:space="preserve"> </v>
      </c>
      <c r="K357" s="23" t="str">
        <f t="shared" ca="1" si="331"/>
        <v xml:space="preserve"> </v>
      </c>
      <c r="L357" s="23"/>
      <c r="M357" s="23"/>
      <c r="N357" s="25"/>
      <c r="AE357" s="20" t="str">
        <f t="shared" ref="AE357:AN420" ca="1" si="332">IF(D357=" ","",IF(D357="","",CONCATENATE($C357," ",D$1," ",MID(D357,10,5))))</f>
        <v/>
      </c>
      <c r="AF357" s="20" t="str">
        <f t="shared" ca="1" si="332"/>
        <v/>
      </c>
      <c r="AG357" s="20" t="str">
        <f t="shared" ca="1" si="332"/>
        <v/>
      </c>
      <c r="AH357" s="20" t="str">
        <f t="shared" ca="1" si="332"/>
        <v/>
      </c>
      <c r="AI357" s="20" t="str">
        <f t="shared" ca="1" si="332"/>
        <v/>
      </c>
      <c r="AJ357" s="20" t="str">
        <f t="shared" ca="1" si="332"/>
        <v/>
      </c>
      <c r="AK357" s="20" t="str">
        <f t="shared" ca="1" si="332"/>
        <v/>
      </c>
      <c r="AL357" s="20" t="str">
        <f t="shared" ca="1" si="332"/>
        <v/>
      </c>
      <c r="AM357" s="20" t="str">
        <f t="shared" si="322"/>
        <v/>
      </c>
      <c r="AN357" s="20" t="str">
        <f t="shared" si="322"/>
        <v/>
      </c>
      <c r="AO357" s="11" t="str">
        <f t="shared" ca="1" si="299"/>
        <v/>
      </c>
      <c r="AP357" s="10" t="str">
        <f t="shared" ca="1" si="314"/>
        <v/>
      </c>
      <c r="AQ357" s="10" t="str">
        <f t="shared" ca="1" si="314"/>
        <v/>
      </c>
      <c r="AR357" s="10" t="str">
        <f t="shared" ca="1" si="314"/>
        <v/>
      </c>
      <c r="AS357" s="10" t="str">
        <f t="shared" ca="1" si="314"/>
        <v/>
      </c>
      <c r="AT357" s="10" t="str">
        <f t="shared" ca="1" si="314"/>
        <v/>
      </c>
      <c r="AU357" s="10" t="str">
        <f t="shared" ca="1" si="311"/>
        <v/>
      </c>
      <c r="AV357" s="10" t="str">
        <f t="shared" ca="1" si="311"/>
        <v/>
      </c>
      <c r="AW357" s="10" t="str">
        <f t="shared" ca="1" si="311"/>
        <v/>
      </c>
      <c r="AX357" s="10" t="str">
        <f t="shared" si="311"/>
        <v/>
      </c>
      <c r="AY357" s="10" t="str">
        <f t="shared" si="311"/>
        <v/>
      </c>
      <c r="BA357" s="12" t="str">
        <f t="shared" ca="1" si="315"/>
        <v/>
      </c>
      <c r="BB357" s="12" t="str">
        <f t="shared" ca="1" si="315"/>
        <v/>
      </c>
      <c r="BC357" s="12" t="str">
        <f t="shared" ca="1" si="315"/>
        <v/>
      </c>
      <c r="BD357" s="12" t="str">
        <f t="shared" ca="1" si="315"/>
        <v/>
      </c>
      <c r="BE357" s="12" t="str">
        <f t="shared" ca="1" si="315"/>
        <v/>
      </c>
      <c r="BF357" s="12" t="str">
        <f t="shared" ca="1" si="312"/>
        <v/>
      </c>
      <c r="BG357" s="12" t="str">
        <f t="shared" ca="1" si="312"/>
        <v/>
      </c>
      <c r="BH357" s="12" t="str">
        <f t="shared" ca="1" si="312"/>
        <v/>
      </c>
      <c r="BI357" s="12" t="str">
        <f t="shared" si="312"/>
        <v/>
      </c>
      <c r="BJ357" s="12" t="str">
        <f t="shared" si="312"/>
        <v/>
      </c>
    </row>
    <row r="358" spans="1:62" ht="23.25" customHeight="1">
      <c r="A358" s="1">
        <f ca="1">IF(COUNTIF($D358:$M358," ")=10,"",IF(VLOOKUP(MAX($A$1:A357),$A$1:C357,3,FALSE)=0,"",MAX($A$1:A357)+1))</f>
        <v>358</v>
      </c>
      <c r="B358" s="13" t="str">
        <f>$B352</f>
        <v>Попова Р.В.</v>
      </c>
      <c r="C358" s="2" t="str">
        <f ca="1">IF($B358="","",$S$7)</f>
        <v>Сб 20.06.20</v>
      </c>
      <c r="D358" s="23" t="str">
        <f t="shared" ref="D358:K358" ca="1" si="333">IF($B358&gt;"",IF(ISERROR(SEARCH($B358,T$7))," ",MID(T$7,FIND("%курс ",T$7,FIND($B358,T$7))+6,7)&amp;"
("&amp;MID(T$7,FIND("ауд.",T$7,FIND($B358,T$7))+4,FIND("№",T$7,FIND("ауд.",T$7,FIND($B358,T$7)))-(FIND("ауд.",T$7,FIND($B358,T$7))+4))&amp;")"),"")</f>
        <v xml:space="preserve"> </v>
      </c>
      <c r="E358" s="23" t="str">
        <f t="shared" ca="1" si="333"/>
        <v>С -9 -1
(П-)</v>
      </c>
      <c r="F358" s="23" t="str">
        <f t="shared" ca="1" si="333"/>
        <v xml:space="preserve"> </v>
      </c>
      <c r="G358" s="23" t="str">
        <f t="shared" ca="1" si="333"/>
        <v xml:space="preserve"> </v>
      </c>
      <c r="H358" s="23" t="str">
        <f t="shared" ca="1" si="333"/>
        <v xml:space="preserve"> </v>
      </c>
      <c r="I358" s="23" t="str">
        <f t="shared" ca="1" si="333"/>
        <v xml:space="preserve"> </v>
      </c>
      <c r="J358" s="23" t="str">
        <f t="shared" ca="1" si="333"/>
        <v xml:space="preserve"> </v>
      </c>
      <c r="K358" s="23" t="str">
        <f t="shared" ca="1" si="333"/>
        <v xml:space="preserve"> </v>
      </c>
      <c r="L358" s="23"/>
      <c r="M358" s="23"/>
      <c r="N358" s="25"/>
      <c r="AE358" s="20" t="str">
        <f t="shared" ca="1" si="332"/>
        <v/>
      </c>
      <c r="AF358" s="20" t="str">
        <f t="shared" ca="1" si="332"/>
        <v>Сб 20.06.20  9.40 П-)</v>
      </c>
      <c r="AG358" s="20" t="str">
        <f t="shared" ca="1" si="332"/>
        <v/>
      </c>
      <c r="AH358" s="20" t="str">
        <f t="shared" ca="1" si="332"/>
        <v/>
      </c>
      <c r="AI358" s="20" t="str">
        <f t="shared" ca="1" si="332"/>
        <v/>
      </c>
      <c r="AJ358" s="20" t="str">
        <f t="shared" ca="1" si="332"/>
        <v/>
      </c>
      <c r="AK358" s="20" t="str">
        <f t="shared" ca="1" si="332"/>
        <v/>
      </c>
      <c r="AL358" s="20" t="str">
        <f t="shared" ca="1" si="332"/>
        <v/>
      </c>
      <c r="AM358" s="20" t="str">
        <f t="shared" si="322"/>
        <v/>
      </c>
      <c r="AN358" s="20" t="str">
        <f t="shared" si="322"/>
        <v/>
      </c>
      <c r="AO358" s="11" t="str">
        <f t="shared" ca="1" si="299"/>
        <v>Попова</v>
      </c>
      <c r="AP358" s="10" t="str">
        <f t="shared" ca="1" si="314"/>
        <v/>
      </c>
      <c r="AQ358" s="10" t="str">
        <f t="shared" ca="1" si="314"/>
        <v>Сб 20.06.20  9.40 П-) Попова</v>
      </c>
      <c r="AR358" s="10" t="str">
        <f t="shared" ca="1" si="314"/>
        <v/>
      </c>
      <c r="AS358" s="10" t="str">
        <f t="shared" ca="1" si="314"/>
        <v/>
      </c>
      <c r="AT358" s="10" t="str">
        <f t="shared" ca="1" si="314"/>
        <v/>
      </c>
      <c r="AU358" s="10" t="str">
        <f t="shared" ca="1" si="311"/>
        <v/>
      </c>
      <c r="AV358" s="10" t="str">
        <f t="shared" ca="1" si="311"/>
        <v/>
      </c>
      <c r="AW358" s="10" t="str">
        <f t="shared" ca="1" si="311"/>
        <v/>
      </c>
      <c r="AX358" s="10" t="str">
        <f t="shared" si="311"/>
        <v/>
      </c>
      <c r="AY358" s="10" t="str">
        <f t="shared" si="311"/>
        <v/>
      </c>
      <c r="BA358" s="12" t="str">
        <f t="shared" ca="1" si="315"/>
        <v/>
      </c>
      <c r="BB358" s="12">
        <f t="shared" ca="1" si="315"/>
        <v>358</v>
      </c>
      <c r="BC358" s="12" t="str">
        <f t="shared" ca="1" si="315"/>
        <v/>
      </c>
      <c r="BD358" s="12" t="str">
        <f t="shared" ca="1" si="315"/>
        <v/>
      </c>
      <c r="BE358" s="12" t="str">
        <f t="shared" ca="1" si="315"/>
        <v/>
      </c>
      <c r="BF358" s="12" t="str">
        <f t="shared" ca="1" si="312"/>
        <v/>
      </c>
      <c r="BG358" s="12" t="str">
        <f t="shared" ca="1" si="312"/>
        <v/>
      </c>
      <c r="BH358" s="12" t="str">
        <f t="shared" ca="1" si="312"/>
        <v/>
      </c>
      <c r="BI358" s="12" t="str">
        <f t="shared" si="312"/>
        <v/>
      </c>
      <c r="BJ358" s="12" t="str">
        <f t="shared" si="312"/>
        <v/>
      </c>
    </row>
    <row r="359" spans="1:62" ht="23.25" customHeight="1">
      <c r="A359" s="1">
        <f ca="1">IF(COUNTIF($D359:$M359," ")=10,"",IF(VLOOKUP(MAX($A$1:A358),$A$1:C358,3,FALSE)=0,"",MAX($A$1:A358)+1))</f>
        <v>359</v>
      </c>
      <c r="B359" s="13" t="str">
        <f>$B352</f>
        <v>Попова Р.В.</v>
      </c>
      <c r="C359" s="2" t="str">
        <f ca="1">IF($B359="","",$S$8)</f>
        <v>Вс 21.06.20</v>
      </c>
      <c r="D359" s="23" t="str">
        <f t="shared" ref="D359:K359" ca="1" si="334">IF($B359&gt;"",IF(ISERROR(SEARCH($B359,T$8))," ",MID(T$8,FIND("%курс ",T$8,FIND($B359,T$8))+6,7)&amp;"
("&amp;MID(T$8,FIND("ауд.",T$8,FIND($B359,T$8))+4,FIND("№",T$8,FIND("ауд.",T$8,FIND($B359,T$8)))-(FIND("ауд.",T$8,FIND($B359,T$8))+4))&amp;")"),"")</f>
        <v xml:space="preserve"> </v>
      </c>
      <c r="E359" s="23" t="str">
        <f t="shared" ca="1" si="334"/>
        <v xml:space="preserve"> </v>
      </c>
      <c r="F359" s="23" t="str">
        <f t="shared" ca="1" si="334"/>
        <v xml:space="preserve"> </v>
      </c>
      <c r="G359" s="23" t="str">
        <f t="shared" ca="1" si="334"/>
        <v xml:space="preserve"> </v>
      </c>
      <c r="H359" s="23" t="str">
        <f t="shared" ca="1" si="334"/>
        <v xml:space="preserve"> </v>
      </c>
      <c r="I359" s="23" t="str">
        <f t="shared" ca="1" si="334"/>
        <v xml:space="preserve"> </v>
      </c>
      <c r="J359" s="23" t="str">
        <f t="shared" ca="1" si="334"/>
        <v xml:space="preserve"> </v>
      </c>
      <c r="K359" s="23" t="str">
        <f t="shared" ca="1" si="334"/>
        <v xml:space="preserve"> </v>
      </c>
      <c r="L359" s="23"/>
      <c r="M359" s="23"/>
      <c r="N359" s="25"/>
      <c r="AE359" s="20" t="str">
        <f t="shared" ca="1" si="332"/>
        <v/>
      </c>
      <c r="AF359" s="20" t="str">
        <f t="shared" ca="1" si="332"/>
        <v/>
      </c>
      <c r="AG359" s="20" t="str">
        <f t="shared" ca="1" si="332"/>
        <v/>
      </c>
      <c r="AH359" s="20" t="str">
        <f t="shared" ca="1" si="332"/>
        <v/>
      </c>
      <c r="AI359" s="20" t="str">
        <f t="shared" ca="1" si="332"/>
        <v/>
      </c>
      <c r="AJ359" s="20" t="str">
        <f t="shared" ca="1" si="332"/>
        <v/>
      </c>
      <c r="AK359" s="20" t="str">
        <f t="shared" ca="1" si="332"/>
        <v/>
      </c>
      <c r="AL359" s="20" t="str">
        <f t="shared" ca="1" si="332"/>
        <v/>
      </c>
      <c r="AM359" s="20" t="str">
        <f t="shared" si="322"/>
        <v/>
      </c>
      <c r="AN359" s="20" t="str">
        <f t="shared" si="322"/>
        <v/>
      </c>
      <c r="AO359" s="11" t="str">
        <f t="shared" ca="1" si="299"/>
        <v/>
      </c>
      <c r="AP359" s="10" t="str">
        <f t="shared" ca="1" si="314"/>
        <v/>
      </c>
      <c r="AQ359" s="10" t="str">
        <f t="shared" ca="1" si="314"/>
        <v/>
      </c>
      <c r="AR359" s="10" t="str">
        <f t="shared" ca="1" si="314"/>
        <v/>
      </c>
      <c r="AS359" s="10" t="str">
        <f t="shared" ca="1" si="314"/>
        <v/>
      </c>
      <c r="AT359" s="10" t="str">
        <f t="shared" ca="1" si="314"/>
        <v/>
      </c>
      <c r="AU359" s="10" t="str">
        <f t="shared" ca="1" si="311"/>
        <v/>
      </c>
      <c r="AV359" s="10" t="str">
        <f t="shared" ca="1" si="311"/>
        <v/>
      </c>
      <c r="AW359" s="10" t="str">
        <f t="shared" ca="1" si="311"/>
        <v/>
      </c>
      <c r="AX359" s="10" t="str">
        <f t="shared" si="311"/>
        <v/>
      </c>
      <c r="AY359" s="10" t="str">
        <f t="shared" si="311"/>
        <v/>
      </c>
      <c r="BA359" s="12" t="str">
        <f t="shared" ca="1" si="315"/>
        <v/>
      </c>
      <c r="BB359" s="12" t="str">
        <f t="shared" ca="1" si="315"/>
        <v/>
      </c>
      <c r="BC359" s="12" t="str">
        <f t="shared" ca="1" si="315"/>
        <v/>
      </c>
      <c r="BD359" s="12" t="str">
        <f t="shared" ca="1" si="315"/>
        <v/>
      </c>
      <c r="BE359" s="12" t="str">
        <f t="shared" ca="1" si="315"/>
        <v/>
      </c>
      <c r="BF359" s="12" t="str">
        <f t="shared" ca="1" si="312"/>
        <v/>
      </c>
      <c r="BG359" s="12" t="str">
        <f t="shared" ca="1" si="312"/>
        <v/>
      </c>
      <c r="BH359" s="12" t="str">
        <f t="shared" ca="1" si="312"/>
        <v/>
      </c>
      <c r="BI359" s="12" t="str">
        <f t="shared" si="312"/>
        <v/>
      </c>
      <c r="BJ359" s="12" t="str">
        <f t="shared" si="312"/>
        <v/>
      </c>
    </row>
    <row r="360" spans="1:62" ht="23.25" customHeight="1">
      <c r="A360" s="1">
        <f ca="1">IF(COUNTIF($D360:$M360," ")=10,"",IF(VLOOKUP(MAX($A$1:A359),$A$1:C359,3,FALSE)=0,"",MAX($A$1:A359)+1))</f>
        <v>360</v>
      </c>
      <c r="C360" s="2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5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11" t="str">
        <f t="shared" si="299"/>
        <v/>
      </c>
      <c r="AP360" s="10" t="str">
        <f t="shared" si="314"/>
        <v/>
      </c>
      <c r="AQ360" s="10" t="str">
        <f t="shared" si="314"/>
        <v/>
      </c>
      <c r="AR360" s="10" t="str">
        <f t="shared" si="314"/>
        <v/>
      </c>
      <c r="AS360" s="10" t="str">
        <f t="shared" si="314"/>
        <v/>
      </c>
      <c r="AT360" s="10" t="str">
        <f t="shared" si="314"/>
        <v/>
      </c>
      <c r="AU360" s="10" t="str">
        <f t="shared" si="311"/>
        <v/>
      </c>
      <c r="AV360" s="10" t="str">
        <f t="shared" si="311"/>
        <v/>
      </c>
      <c r="AW360" s="10" t="str">
        <f t="shared" si="311"/>
        <v/>
      </c>
      <c r="AX360" s="10" t="str">
        <f t="shared" si="311"/>
        <v/>
      </c>
      <c r="AY360" s="10" t="str">
        <f t="shared" si="311"/>
        <v/>
      </c>
      <c r="BA360" s="12" t="str">
        <f t="shared" si="315"/>
        <v/>
      </c>
      <c r="BB360" s="12" t="str">
        <f t="shared" si="315"/>
        <v/>
      </c>
      <c r="BC360" s="12" t="str">
        <f t="shared" si="315"/>
        <v/>
      </c>
      <c r="BD360" s="12" t="str">
        <f t="shared" si="315"/>
        <v/>
      </c>
      <c r="BE360" s="12" t="str">
        <f t="shared" si="315"/>
        <v/>
      </c>
      <c r="BF360" s="12" t="str">
        <f t="shared" si="312"/>
        <v/>
      </c>
      <c r="BG360" s="12" t="str">
        <f t="shared" si="312"/>
        <v/>
      </c>
      <c r="BH360" s="12" t="str">
        <f t="shared" si="312"/>
        <v/>
      </c>
      <c r="BI360" s="12" t="str">
        <f t="shared" si="312"/>
        <v/>
      </c>
      <c r="BJ360" s="12" t="str">
        <f t="shared" si="312"/>
        <v/>
      </c>
    </row>
    <row r="361" spans="1:62" ht="23.25" customHeight="1">
      <c r="A361" s="1">
        <f ca="1">IF(COUNTIF($D362:$M368," ")=70,"",MAX($A$1:A360)+1)</f>
        <v>361</v>
      </c>
      <c r="B361" s="2" t="str">
        <f>IF($C361="","",$C361)</f>
        <v>Савельева Е.Л.</v>
      </c>
      <c r="C361" s="3" t="str">
        <f>IF(ISERROR(VLOOKUP((ROW()-1)/9+1,'[1]Преподавательский состав'!$A$2:$B$180,2,FALSE)),"",VLOOKUP((ROW()-1)/9+1,'[1]Преподавательский состав'!$A$2:$B$180,2,FALSE))</f>
        <v>Савельева Е.Л.</v>
      </c>
      <c r="D361" s="3" t="str">
        <f>IF($C361="","",T(" 8.00"))</f>
        <v xml:space="preserve"> 8.00</v>
      </c>
      <c r="E361" s="3" t="str">
        <f>IF($C361="","",T(" 9.40"))</f>
        <v xml:space="preserve"> 9.40</v>
      </c>
      <c r="F361" s="3" t="str">
        <f>IF($C361="","",T("11.50"))</f>
        <v>11.50</v>
      </c>
      <c r="G361" s="4" t="str">
        <f>IF($C361="","",T(""))</f>
        <v/>
      </c>
      <c r="H361" s="4" t="str">
        <f>IF($C361="","",T("13.30"))</f>
        <v>13.30</v>
      </c>
      <c r="I361" s="4" t="str">
        <f>IF($C361="","",T("15.10"))</f>
        <v>15.10</v>
      </c>
      <c r="J361" s="3" t="str">
        <f>IF($C361="","",T("17.00"))</f>
        <v>17.00</v>
      </c>
      <c r="K361" s="3" t="str">
        <f>IF($C361="","",T("18.40"))</f>
        <v>18.40</v>
      </c>
      <c r="L361" s="3"/>
      <c r="M361" s="3"/>
      <c r="N361" s="25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11" t="str">
        <f t="shared" si="299"/>
        <v/>
      </c>
      <c r="AP361" s="10" t="str">
        <f t="shared" si="314"/>
        <v/>
      </c>
      <c r="AQ361" s="10" t="str">
        <f t="shared" si="314"/>
        <v/>
      </c>
      <c r="AR361" s="10" t="str">
        <f t="shared" si="314"/>
        <v/>
      </c>
      <c r="AS361" s="10" t="str">
        <f t="shared" si="314"/>
        <v/>
      </c>
      <c r="AT361" s="10" t="str">
        <f t="shared" si="314"/>
        <v/>
      </c>
      <c r="AU361" s="10" t="str">
        <f t="shared" si="311"/>
        <v/>
      </c>
      <c r="AV361" s="10" t="str">
        <f t="shared" si="311"/>
        <v/>
      </c>
      <c r="AW361" s="10" t="str">
        <f t="shared" si="311"/>
        <v/>
      </c>
      <c r="AX361" s="10" t="str">
        <f t="shared" si="311"/>
        <v/>
      </c>
      <c r="AY361" s="10" t="str">
        <f t="shared" si="311"/>
        <v/>
      </c>
      <c r="BA361" s="12" t="str">
        <f t="shared" si="315"/>
        <v/>
      </c>
      <c r="BB361" s="12" t="str">
        <f t="shared" si="315"/>
        <v/>
      </c>
      <c r="BC361" s="12" t="str">
        <f t="shared" si="315"/>
        <v/>
      </c>
      <c r="BD361" s="12" t="str">
        <f t="shared" si="315"/>
        <v/>
      </c>
      <c r="BE361" s="12" t="str">
        <f t="shared" si="315"/>
        <v/>
      </c>
      <c r="BF361" s="12" t="str">
        <f t="shared" si="312"/>
        <v/>
      </c>
      <c r="BG361" s="12" t="str">
        <f t="shared" si="312"/>
        <v/>
      </c>
      <c r="BH361" s="12" t="str">
        <f t="shared" si="312"/>
        <v/>
      </c>
      <c r="BI361" s="12" t="str">
        <f t="shared" si="312"/>
        <v/>
      </c>
      <c r="BJ361" s="12" t="str">
        <f t="shared" si="312"/>
        <v/>
      </c>
    </row>
    <row r="362" spans="1:62" ht="23.25" customHeight="1">
      <c r="A362" s="1">
        <f ca="1">IF(COUNTIF($D362:$M362," ")=10,"",IF(VLOOKUP(MAX($A$1:A361),$A$1:C361,3,FALSE)=0,"",MAX($A$1:A361)+1))</f>
        <v>362</v>
      </c>
      <c r="B362" s="13" t="str">
        <f>$B361</f>
        <v>Савельева Е.Л.</v>
      </c>
      <c r="C362" s="2" t="str">
        <f ca="1">IF($B362="","",$S$2)</f>
        <v>Пн 15.06.20</v>
      </c>
      <c r="D362" s="14" t="str">
        <f t="shared" ref="D362:K362" ca="1" si="335">IF($B362&gt;"",IF(ISERROR(SEARCH($B362,T$2))," ",MID(T$2,FIND("%курс ",T$2,FIND($B362,T$2))+6,7)&amp;"
("&amp;MID(T$2,FIND("ауд.",T$2,FIND($B362,T$2))+4,FIND("№",T$2,FIND("ауд.",T$2,FIND($B362,T$2)))-(FIND("ауд.",T$2,FIND($B362,T$2))+4))&amp;")"),"")</f>
        <v xml:space="preserve"> </v>
      </c>
      <c r="E362" s="14" t="str">
        <f t="shared" ca="1" si="335"/>
        <v xml:space="preserve"> </v>
      </c>
      <c r="F362" s="14" t="str">
        <f t="shared" ca="1" si="335"/>
        <v xml:space="preserve"> </v>
      </c>
      <c r="G362" s="14" t="str">
        <f t="shared" ca="1" si="335"/>
        <v xml:space="preserve"> </v>
      </c>
      <c r="H362" s="14" t="str">
        <f t="shared" ca="1" si="335"/>
        <v xml:space="preserve"> </v>
      </c>
      <c r="I362" s="14" t="str">
        <f t="shared" ca="1" si="335"/>
        <v xml:space="preserve"> </v>
      </c>
      <c r="J362" s="14" t="str">
        <f t="shared" ca="1" si="335"/>
        <v xml:space="preserve"> </v>
      </c>
      <c r="K362" s="14" t="str">
        <f t="shared" ca="1" si="335"/>
        <v xml:space="preserve"> </v>
      </c>
      <c r="L362" s="14"/>
      <c r="M362" s="14"/>
      <c r="N362" s="17"/>
      <c r="AE362" s="20" t="str">
        <f t="shared" ca="1" si="332"/>
        <v/>
      </c>
      <c r="AF362" s="20" t="str">
        <f t="shared" ca="1" si="332"/>
        <v/>
      </c>
      <c r="AG362" s="20" t="str">
        <f t="shared" ca="1" si="332"/>
        <v/>
      </c>
      <c r="AH362" s="20" t="str">
        <f t="shared" ca="1" si="332"/>
        <v/>
      </c>
      <c r="AI362" s="20" t="str">
        <f t="shared" ca="1" si="332"/>
        <v/>
      </c>
      <c r="AJ362" s="20" t="str">
        <f t="shared" ca="1" si="332"/>
        <v/>
      </c>
      <c r="AK362" s="20" t="str">
        <f t="shared" ca="1" si="332"/>
        <v/>
      </c>
      <c r="AL362" s="20" t="str">
        <f t="shared" ca="1" si="332"/>
        <v/>
      </c>
      <c r="AM362" s="20" t="str">
        <f t="shared" si="332"/>
        <v/>
      </c>
      <c r="AN362" s="20" t="str">
        <f t="shared" si="332"/>
        <v/>
      </c>
      <c r="AO362" s="11" t="str">
        <f t="shared" ca="1" si="299"/>
        <v/>
      </c>
      <c r="AP362" s="10" t="str">
        <f t="shared" ca="1" si="314"/>
        <v/>
      </c>
      <c r="AQ362" s="10" t="str">
        <f t="shared" ca="1" si="314"/>
        <v/>
      </c>
      <c r="AR362" s="10" t="str">
        <f t="shared" ca="1" si="314"/>
        <v/>
      </c>
      <c r="AS362" s="10" t="str">
        <f t="shared" ca="1" si="314"/>
        <v/>
      </c>
      <c r="AT362" s="10" t="str">
        <f t="shared" ca="1" si="314"/>
        <v/>
      </c>
      <c r="AU362" s="10" t="str">
        <f t="shared" ca="1" si="311"/>
        <v/>
      </c>
      <c r="AV362" s="10" t="str">
        <f t="shared" ca="1" si="311"/>
        <v/>
      </c>
      <c r="AW362" s="10" t="str">
        <f t="shared" ca="1" si="311"/>
        <v/>
      </c>
      <c r="AX362" s="10" t="str">
        <f t="shared" si="311"/>
        <v/>
      </c>
      <c r="AY362" s="10" t="str">
        <f t="shared" si="311"/>
        <v/>
      </c>
      <c r="BA362" s="12" t="str">
        <f t="shared" ca="1" si="315"/>
        <v/>
      </c>
      <c r="BB362" s="12" t="str">
        <f t="shared" ca="1" si="315"/>
        <v/>
      </c>
      <c r="BC362" s="12" t="str">
        <f t="shared" ca="1" si="315"/>
        <v/>
      </c>
      <c r="BD362" s="12" t="str">
        <f t="shared" ca="1" si="315"/>
        <v/>
      </c>
      <c r="BE362" s="12" t="str">
        <f t="shared" ca="1" si="315"/>
        <v/>
      </c>
      <c r="BF362" s="12" t="str">
        <f t="shared" ca="1" si="312"/>
        <v/>
      </c>
      <c r="BG362" s="12" t="str">
        <f t="shared" ca="1" si="312"/>
        <v/>
      </c>
      <c r="BH362" s="12" t="str">
        <f t="shared" ca="1" si="312"/>
        <v/>
      </c>
      <c r="BI362" s="12" t="str">
        <f t="shared" si="312"/>
        <v/>
      </c>
      <c r="BJ362" s="12" t="str">
        <f t="shared" si="312"/>
        <v/>
      </c>
    </row>
    <row r="363" spans="1:62" ht="23.25" customHeight="1">
      <c r="A363" s="1">
        <f ca="1">IF(COUNTIF($D363:$M363," ")=10,"",IF(VLOOKUP(MAX($A$1:A362),$A$1:C362,3,FALSE)=0,"",MAX($A$1:A362)+1))</f>
        <v>363</v>
      </c>
      <c r="B363" s="13" t="str">
        <f>$B361</f>
        <v>Савельева Е.Л.</v>
      </c>
      <c r="C363" s="2" t="str">
        <f ca="1">IF($B363="","",$S$3)</f>
        <v>Вт 16.06.20</v>
      </c>
      <c r="D363" s="14" t="str">
        <f t="shared" ref="D363:K363" ca="1" si="336">IF($B363&gt;"",IF(ISERROR(SEARCH($B363,T$3))," ",MID(T$3,FIND("%курс ",T$3,FIND($B363,T$3))+6,7)&amp;"
("&amp;MID(T$3,FIND("ауд.",T$3,FIND($B363,T$3))+4,FIND("№",T$3,FIND("ауд.",T$3,FIND($B363,T$3)))-(FIND("ауд.",T$3,FIND($B363,T$3))+4))&amp;")"),"")</f>
        <v xml:space="preserve"> </v>
      </c>
      <c r="E363" s="14" t="str">
        <f t="shared" ca="1" si="336"/>
        <v xml:space="preserve"> </v>
      </c>
      <c r="F363" s="14" t="str">
        <f t="shared" ca="1" si="336"/>
        <v xml:space="preserve"> </v>
      </c>
      <c r="G363" s="14" t="str">
        <f t="shared" ca="1" si="336"/>
        <v xml:space="preserve"> </v>
      </c>
      <c r="H363" s="14" t="str">
        <f t="shared" ca="1" si="336"/>
        <v xml:space="preserve"> </v>
      </c>
      <c r="I363" s="14" t="str">
        <f t="shared" ca="1" si="336"/>
        <v xml:space="preserve"> </v>
      </c>
      <c r="J363" s="14" t="str">
        <f t="shared" ca="1" si="336"/>
        <v xml:space="preserve"> </v>
      </c>
      <c r="K363" s="14" t="str">
        <f t="shared" ca="1" si="336"/>
        <v xml:space="preserve"> </v>
      </c>
      <c r="L363" s="14"/>
      <c r="M363" s="14"/>
      <c r="N363" s="25"/>
      <c r="AE363" s="20" t="str">
        <f t="shared" ca="1" si="332"/>
        <v/>
      </c>
      <c r="AF363" s="20" t="str">
        <f t="shared" ca="1" si="332"/>
        <v/>
      </c>
      <c r="AG363" s="20" t="str">
        <f t="shared" ca="1" si="332"/>
        <v/>
      </c>
      <c r="AH363" s="20" t="str">
        <f t="shared" ca="1" si="332"/>
        <v/>
      </c>
      <c r="AI363" s="20" t="str">
        <f t="shared" ca="1" si="332"/>
        <v/>
      </c>
      <c r="AJ363" s="20" t="str">
        <f t="shared" ca="1" si="332"/>
        <v/>
      </c>
      <c r="AK363" s="20" t="str">
        <f t="shared" ca="1" si="332"/>
        <v/>
      </c>
      <c r="AL363" s="20" t="str">
        <f t="shared" ca="1" si="332"/>
        <v/>
      </c>
      <c r="AM363" s="20" t="str">
        <f t="shared" si="332"/>
        <v/>
      </c>
      <c r="AN363" s="20" t="str">
        <f t="shared" si="332"/>
        <v/>
      </c>
      <c r="AO363" s="11" t="str">
        <f t="shared" ca="1" si="299"/>
        <v/>
      </c>
      <c r="AP363" s="10" t="str">
        <f t="shared" ca="1" si="314"/>
        <v/>
      </c>
      <c r="AQ363" s="10" t="str">
        <f t="shared" ca="1" si="314"/>
        <v/>
      </c>
      <c r="AR363" s="10" t="str">
        <f t="shared" ca="1" si="314"/>
        <v/>
      </c>
      <c r="AS363" s="10" t="str">
        <f t="shared" ca="1" si="314"/>
        <v/>
      </c>
      <c r="AT363" s="10" t="str">
        <f t="shared" ca="1" si="314"/>
        <v/>
      </c>
      <c r="AU363" s="10" t="str">
        <f t="shared" ca="1" si="311"/>
        <v/>
      </c>
      <c r="AV363" s="10" t="str">
        <f t="shared" ca="1" si="311"/>
        <v/>
      </c>
      <c r="AW363" s="10" t="str">
        <f t="shared" ca="1" si="311"/>
        <v/>
      </c>
      <c r="AX363" s="10" t="str">
        <f t="shared" si="311"/>
        <v/>
      </c>
      <c r="AY363" s="10" t="str">
        <f t="shared" si="311"/>
        <v/>
      </c>
      <c r="BA363" s="12" t="str">
        <f t="shared" ca="1" si="315"/>
        <v/>
      </c>
      <c r="BB363" s="12" t="str">
        <f t="shared" ca="1" si="315"/>
        <v/>
      </c>
      <c r="BC363" s="12" t="str">
        <f t="shared" ca="1" si="315"/>
        <v/>
      </c>
      <c r="BD363" s="12" t="str">
        <f t="shared" ca="1" si="315"/>
        <v/>
      </c>
      <c r="BE363" s="12" t="str">
        <f t="shared" ca="1" si="315"/>
        <v/>
      </c>
      <c r="BF363" s="12" t="str">
        <f t="shared" ca="1" si="312"/>
        <v/>
      </c>
      <c r="BG363" s="12" t="str">
        <f t="shared" ca="1" si="312"/>
        <v/>
      </c>
      <c r="BH363" s="12" t="str">
        <f t="shared" ca="1" si="312"/>
        <v/>
      </c>
      <c r="BI363" s="12" t="str">
        <f t="shared" si="312"/>
        <v/>
      </c>
      <c r="BJ363" s="12" t="str">
        <f t="shared" si="312"/>
        <v/>
      </c>
    </row>
    <row r="364" spans="1:62" ht="23.25" customHeight="1">
      <c r="A364" s="1">
        <f ca="1">IF(COUNTIF($D364:$M364," ")=10,"",IF(VLOOKUP(MAX($A$1:A363),$A$1:C363,3,FALSE)=0,"",MAX($A$1:A363)+1))</f>
        <v>364</v>
      </c>
      <c r="B364" s="13" t="str">
        <f>$B361</f>
        <v>Савельева Е.Л.</v>
      </c>
      <c r="C364" s="2" t="str">
        <f ca="1">IF($B364="","",$S$4)</f>
        <v>Ср 17.06.20</v>
      </c>
      <c r="D364" s="14" t="str">
        <f t="shared" ref="D364:K364" ca="1" si="337">IF($B364&gt;"",IF(ISERROR(SEARCH($B364,T$4))," ",MID(T$4,FIND("%курс ",T$4,FIND($B364,T$4))+6,7)&amp;"
("&amp;MID(T$4,FIND("ауд.",T$4,FIND($B364,T$4))+4,FIND("№",T$4,FIND("ауд.",T$4,FIND($B364,T$4)))-(FIND("ауд.",T$4,FIND($B364,T$4))+4))&amp;")"),"")</f>
        <v xml:space="preserve"> </v>
      </c>
      <c r="E364" s="14" t="str">
        <f t="shared" ca="1" si="337"/>
        <v xml:space="preserve"> </v>
      </c>
      <c r="F364" s="14" t="str">
        <f t="shared" ca="1" si="337"/>
        <v xml:space="preserve"> </v>
      </c>
      <c r="G364" s="14" t="str">
        <f t="shared" ca="1" si="337"/>
        <v xml:space="preserve"> </v>
      </c>
      <c r="H364" s="14" t="str">
        <f t="shared" ca="1" si="337"/>
        <v xml:space="preserve"> </v>
      </c>
      <c r="I364" s="14" t="str">
        <f t="shared" ca="1" si="337"/>
        <v xml:space="preserve"> </v>
      </c>
      <c r="J364" s="14" t="str">
        <f t="shared" ca="1" si="337"/>
        <v xml:space="preserve"> </v>
      </c>
      <c r="K364" s="14" t="str">
        <f t="shared" ca="1" si="337"/>
        <v xml:space="preserve"> </v>
      </c>
      <c r="L364" s="14"/>
      <c r="M364" s="14"/>
      <c r="N364" s="25"/>
      <c r="AE364" s="20" t="str">
        <f t="shared" ca="1" si="332"/>
        <v/>
      </c>
      <c r="AF364" s="20" t="str">
        <f t="shared" ca="1" si="332"/>
        <v/>
      </c>
      <c r="AG364" s="20" t="str">
        <f t="shared" ca="1" si="332"/>
        <v/>
      </c>
      <c r="AH364" s="20" t="str">
        <f t="shared" ca="1" si="332"/>
        <v/>
      </c>
      <c r="AI364" s="20" t="str">
        <f t="shared" ca="1" si="332"/>
        <v/>
      </c>
      <c r="AJ364" s="20" t="str">
        <f t="shared" ca="1" si="332"/>
        <v/>
      </c>
      <c r="AK364" s="20" t="str">
        <f t="shared" ca="1" si="332"/>
        <v/>
      </c>
      <c r="AL364" s="20" t="str">
        <f t="shared" ca="1" si="332"/>
        <v/>
      </c>
      <c r="AM364" s="20" t="str">
        <f t="shared" si="332"/>
        <v/>
      </c>
      <c r="AN364" s="20" t="str">
        <f t="shared" si="332"/>
        <v/>
      </c>
      <c r="AO364" s="11" t="str">
        <f t="shared" ca="1" si="299"/>
        <v/>
      </c>
      <c r="AP364" s="10" t="str">
        <f t="shared" ca="1" si="314"/>
        <v/>
      </c>
      <c r="AQ364" s="10" t="str">
        <f t="shared" ca="1" si="314"/>
        <v/>
      </c>
      <c r="AR364" s="10" t="str">
        <f t="shared" ca="1" si="314"/>
        <v/>
      </c>
      <c r="AS364" s="10" t="str">
        <f t="shared" ca="1" si="314"/>
        <v/>
      </c>
      <c r="AT364" s="10" t="str">
        <f t="shared" ca="1" si="314"/>
        <v/>
      </c>
      <c r="AU364" s="10" t="str">
        <f t="shared" ca="1" si="311"/>
        <v/>
      </c>
      <c r="AV364" s="10" t="str">
        <f t="shared" ca="1" si="311"/>
        <v/>
      </c>
      <c r="AW364" s="10" t="str">
        <f t="shared" ca="1" si="311"/>
        <v/>
      </c>
      <c r="AX364" s="10" t="str">
        <f t="shared" si="311"/>
        <v/>
      </c>
      <c r="AY364" s="10" t="str">
        <f t="shared" si="311"/>
        <v/>
      </c>
      <c r="BA364" s="12" t="str">
        <f t="shared" ca="1" si="315"/>
        <v/>
      </c>
      <c r="BB364" s="12" t="str">
        <f t="shared" ca="1" si="315"/>
        <v/>
      </c>
      <c r="BC364" s="12" t="str">
        <f t="shared" ca="1" si="315"/>
        <v/>
      </c>
      <c r="BD364" s="12" t="str">
        <f t="shared" ca="1" si="315"/>
        <v/>
      </c>
      <c r="BE364" s="12" t="str">
        <f t="shared" ca="1" si="315"/>
        <v/>
      </c>
      <c r="BF364" s="12" t="str">
        <f t="shared" ca="1" si="312"/>
        <v/>
      </c>
      <c r="BG364" s="12" t="str">
        <f t="shared" ca="1" si="312"/>
        <v/>
      </c>
      <c r="BH364" s="12" t="str">
        <f t="shared" ca="1" si="312"/>
        <v/>
      </c>
      <c r="BI364" s="12" t="str">
        <f t="shared" si="312"/>
        <v/>
      </c>
      <c r="BJ364" s="12" t="str">
        <f t="shared" si="312"/>
        <v/>
      </c>
    </row>
    <row r="365" spans="1:62" ht="23.25" customHeight="1">
      <c r="A365" s="1">
        <f ca="1">IF(COUNTIF($D365:$M365," ")=10,"",IF(VLOOKUP(MAX($A$1:A364),$A$1:C364,3,FALSE)=0,"",MAX($A$1:A364)+1))</f>
        <v>365</v>
      </c>
      <c r="B365" s="13" t="str">
        <f>$B361</f>
        <v>Савельева Е.Л.</v>
      </c>
      <c r="C365" s="2" t="str">
        <f ca="1">IF($B365="","",$S$5)</f>
        <v>Чт 18.06.20</v>
      </c>
      <c r="D365" s="23" t="str">
        <f t="shared" ref="D365:K365" ca="1" si="338">IF($B365&gt;"",IF(ISERROR(SEARCH($B365,T$5))," ",MID(T$5,FIND("%курс ",T$5,FIND($B365,T$5))+6,7)&amp;"
("&amp;MID(T$5,FIND("ауд.",T$5,FIND($B365,T$5))+4,FIND("№",T$5,FIND("ауд.",T$5,FIND($B365,T$5)))-(FIND("ауд.",T$5,FIND($B365,T$5))+4))&amp;")"),"")</f>
        <v xml:space="preserve"> </v>
      </c>
      <c r="E365" s="23" t="str">
        <f t="shared" ca="1" si="338"/>
        <v xml:space="preserve"> </v>
      </c>
      <c r="F365" s="23" t="str">
        <f t="shared" ca="1" si="338"/>
        <v xml:space="preserve"> </v>
      </c>
      <c r="G365" s="23" t="str">
        <f t="shared" ca="1" si="338"/>
        <v xml:space="preserve"> </v>
      </c>
      <c r="H365" s="23" t="str">
        <f t="shared" ca="1" si="338"/>
        <v xml:space="preserve"> </v>
      </c>
      <c r="I365" s="23" t="str">
        <f t="shared" ca="1" si="338"/>
        <v xml:space="preserve"> </v>
      </c>
      <c r="J365" s="23" t="str">
        <f t="shared" ca="1" si="338"/>
        <v xml:space="preserve"> </v>
      </c>
      <c r="K365" s="23" t="str">
        <f t="shared" ca="1" si="338"/>
        <v xml:space="preserve"> </v>
      </c>
      <c r="L365" s="23"/>
      <c r="M365" s="23"/>
      <c r="N365" s="25"/>
      <c r="AE365" s="20" t="str">
        <f t="shared" ca="1" si="332"/>
        <v/>
      </c>
      <c r="AF365" s="20" t="str">
        <f t="shared" ca="1" si="332"/>
        <v/>
      </c>
      <c r="AG365" s="20" t="str">
        <f t="shared" ca="1" si="332"/>
        <v/>
      </c>
      <c r="AH365" s="20" t="str">
        <f t="shared" ca="1" si="332"/>
        <v/>
      </c>
      <c r="AI365" s="20" t="str">
        <f t="shared" ca="1" si="332"/>
        <v/>
      </c>
      <c r="AJ365" s="20" t="str">
        <f t="shared" ca="1" si="332"/>
        <v/>
      </c>
      <c r="AK365" s="20" t="str">
        <f t="shared" ca="1" si="332"/>
        <v/>
      </c>
      <c r="AL365" s="20" t="str">
        <f t="shared" ca="1" si="332"/>
        <v/>
      </c>
      <c r="AM365" s="20" t="str">
        <f t="shared" si="332"/>
        <v/>
      </c>
      <c r="AN365" s="20" t="str">
        <f t="shared" si="332"/>
        <v/>
      </c>
      <c r="AO365" s="11" t="str">
        <f t="shared" ca="1" si="299"/>
        <v/>
      </c>
      <c r="AP365" s="10" t="str">
        <f t="shared" ca="1" si="314"/>
        <v/>
      </c>
      <c r="AQ365" s="10" t="str">
        <f t="shared" ca="1" si="314"/>
        <v/>
      </c>
      <c r="AR365" s="10" t="str">
        <f t="shared" ca="1" si="314"/>
        <v/>
      </c>
      <c r="AS365" s="10" t="str">
        <f t="shared" ca="1" si="314"/>
        <v/>
      </c>
      <c r="AT365" s="10" t="str">
        <f t="shared" ca="1" si="314"/>
        <v/>
      </c>
      <c r="AU365" s="10" t="str">
        <f t="shared" ca="1" si="311"/>
        <v/>
      </c>
      <c r="AV365" s="10" t="str">
        <f t="shared" ca="1" si="311"/>
        <v/>
      </c>
      <c r="AW365" s="10" t="str">
        <f t="shared" ca="1" si="311"/>
        <v/>
      </c>
      <c r="AX365" s="10" t="str">
        <f t="shared" si="311"/>
        <v/>
      </c>
      <c r="AY365" s="10" t="str">
        <f t="shared" si="311"/>
        <v/>
      </c>
      <c r="BA365" s="12" t="str">
        <f t="shared" ca="1" si="315"/>
        <v/>
      </c>
      <c r="BB365" s="12" t="str">
        <f t="shared" ca="1" si="315"/>
        <v/>
      </c>
      <c r="BC365" s="12" t="str">
        <f t="shared" ca="1" si="315"/>
        <v/>
      </c>
      <c r="BD365" s="12" t="str">
        <f t="shared" ca="1" si="315"/>
        <v/>
      </c>
      <c r="BE365" s="12" t="str">
        <f t="shared" ca="1" si="315"/>
        <v/>
      </c>
      <c r="BF365" s="12" t="str">
        <f t="shared" ca="1" si="312"/>
        <v/>
      </c>
      <c r="BG365" s="12" t="str">
        <f t="shared" ca="1" si="312"/>
        <v/>
      </c>
      <c r="BH365" s="12" t="str">
        <f t="shared" ca="1" si="312"/>
        <v/>
      </c>
      <c r="BI365" s="12" t="str">
        <f t="shared" si="312"/>
        <v/>
      </c>
      <c r="BJ365" s="12" t="str">
        <f t="shared" si="312"/>
        <v/>
      </c>
    </row>
    <row r="366" spans="1:62" ht="23.25" customHeight="1">
      <c r="A366" s="1">
        <f ca="1">IF(COUNTIF($D366:$M366," ")=10,"",IF(VLOOKUP(MAX($A$1:A365),$A$1:C365,3,FALSE)=0,"",MAX($A$1:A365)+1))</f>
        <v>366</v>
      </c>
      <c r="B366" s="13" t="str">
        <f>$B361</f>
        <v>Савельева Е.Л.</v>
      </c>
      <c r="C366" s="2" t="str">
        <f ca="1">IF($B366="","",$S$6)</f>
        <v>Пт 19.06.20</v>
      </c>
      <c r="D366" s="23" t="str">
        <f t="shared" ref="D366:K366" ca="1" si="339">IF($B366&gt;"",IF(ISERROR(SEARCH($B366,T$6))," ",MID(T$6,FIND("%курс ",T$6,FIND($B366,T$6))+6,7)&amp;"
("&amp;MID(T$6,FIND("ауд.",T$6,FIND($B366,T$6))+4,FIND("№",T$6,FIND("ауд.",T$6,FIND($B366,T$6)))-(FIND("ауд.",T$6,FIND($B366,T$6))+4))&amp;")"),"")</f>
        <v xml:space="preserve"> </v>
      </c>
      <c r="E366" s="23" t="str">
        <f t="shared" ca="1" si="339"/>
        <v xml:space="preserve"> </v>
      </c>
      <c r="F366" s="23" t="str">
        <f t="shared" ca="1" si="339"/>
        <v xml:space="preserve"> </v>
      </c>
      <c r="G366" s="23" t="str">
        <f t="shared" ca="1" si="339"/>
        <v xml:space="preserve"> </v>
      </c>
      <c r="H366" s="23" t="str">
        <f t="shared" ca="1" si="339"/>
        <v xml:space="preserve"> </v>
      </c>
      <c r="I366" s="23" t="str">
        <f t="shared" ca="1" si="339"/>
        <v xml:space="preserve"> </v>
      </c>
      <c r="J366" s="23" t="str">
        <f t="shared" ca="1" si="339"/>
        <v xml:space="preserve"> </v>
      </c>
      <c r="K366" s="23" t="str">
        <f t="shared" ca="1" si="339"/>
        <v xml:space="preserve"> </v>
      </c>
      <c r="L366" s="23"/>
      <c r="M366" s="23"/>
      <c r="N366" s="25"/>
      <c r="AE366" s="20" t="str">
        <f t="shared" ca="1" si="332"/>
        <v/>
      </c>
      <c r="AF366" s="20" t="str">
        <f t="shared" ca="1" si="332"/>
        <v/>
      </c>
      <c r="AG366" s="20" t="str">
        <f t="shared" ca="1" si="332"/>
        <v/>
      </c>
      <c r="AH366" s="20" t="str">
        <f t="shared" ca="1" si="332"/>
        <v/>
      </c>
      <c r="AI366" s="20" t="str">
        <f t="shared" ca="1" si="332"/>
        <v/>
      </c>
      <c r="AJ366" s="20" t="str">
        <f t="shared" ca="1" si="332"/>
        <v/>
      </c>
      <c r="AK366" s="20" t="str">
        <f t="shared" ca="1" si="332"/>
        <v/>
      </c>
      <c r="AL366" s="20" t="str">
        <f t="shared" ca="1" si="332"/>
        <v/>
      </c>
      <c r="AM366" s="20" t="str">
        <f t="shared" si="332"/>
        <v/>
      </c>
      <c r="AN366" s="20" t="str">
        <f t="shared" si="332"/>
        <v/>
      </c>
      <c r="AO366" s="11" t="str">
        <f t="shared" ca="1" si="299"/>
        <v/>
      </c>
      <c r="AP366" s="10" t="str">
        <f t="shared" ca="1" si="314"/>
        <v/>
      </c>
      <c r="AQ366" s="10" t="str">
        <f t="shared" ca="1" si="314"/>
        <v/>
      </c>
      <c r="AR366" s="10" t="str">
        <f t="shared" ca="1" si="314"/>
        <v/>
      </c>
      <c r="AS366" s="10" t="str">
        <f t="shared" ca="1" si="314"/>
        <v/>
      </c>
      <c r="AT366" s="10" t="str">
        <f t="shared" ca="1" si="314"/>
        <v/>
      </c>
      <c r="AU366" s="10" t="str">
        <f t="shared" ca="1" si="311"/>
        <v/>
      </c>
      <c r="AV366" s="10" t="str">
        <f t="shared" ca="1" si="311"/>
        <v/>
      </c>
      <c r="AW366" s="10" t="str">
        <f t="shared" ca="1" si="311"/>
        <v/>
      </c>
      <c r="AX366" s="10" t="str">
        <f t="shared" si="311"/>
        <v/>
      </c>
      <c r="AY366" s="10" t="str">
        <f t="shared" si="311"/>
        <v/>
      </c>
      <c r="BA366" s="12" t="str">
        <f t="shared" ca="1" si="315"/>
        <v/>
      </c>
      <c r="BB366" s="12" t="str">
        <f t="shared" ca="1" si="315"/>
        <v/>
      </c>
      <c r="BC366" s="12" t="str">
        <f t="shared" ca="1" si="315"/>
        <v/>
      </c>
      <c r="BD366" s="12" t="str">
        <f t="shared" ca="1" si="315"/>
        <v/>
      </c>
      <c r="BE366" s="12" t="str">
        <f t="shared" ca="1" si="315"/>
        <v/>
      </c>
      <c r="BF366" s="12" t="str">
        <f t="shared" ca="1" si="312"/>
        <v/>
      </c>
      <c r="BG366" s="12" t="str">
        <f t="shared" ca="1" si="312"/>
        <v/>
      </c>
      <c r="BH366" s="12" t="str">
        <f t="shared" ca="1" si="312"/>
        <v/>
      </c>
      <c r="BI366" s="12" t="str">
        <f t="shared" si="312"/>
        <v/>
      </c>
      <c r="BJ366" s="12" t="str">
        <f t="shared" si="312"/>
        <v/>
      </c>
    </row>
    <row r="367" spans="1:62" ht="23.25" customHeight="1">
      <c r="A367" s="1">
        <f ca="1">IF(COUNTIF($D367:$M367," ")=10,"",IF(VLOOKUP(MAX($A$1:A366),$A$1:C366,3,FALSE)=0,"",MAX($A$1:A366)+1))</f>
        <v>367</v>
      </c>
      <c r="B367" s="13" t="str">
        <f>$B361</f>
        <v>Савельева Е.Л.</v>
      </c>
      <c r="C367" s="2" t="str">
        <f ca="1">IF($B367="","",$S$7)</f>
        <v>Сб 20.06.20</v>
      </c>
      <c r="D367" s="23" t="str">
        <f t="shared" ref="D367:K367" ca="1" si="340">IF($B367&gt;"",IF(ISERROR(SEARCH($B367,T$7))," ",MID(T$7,FIND("%курс ",T$7,FIND($B367,T$7))+6,7)&amp;"
("&amp;MID(T$7,FIND("ауд.",T$7,FIND($B367,T$7))+4,FIND("№",T$7,FIND("ауд.",T$7,FIND($B367,T$7)))-(FIND("ауд.",T$7,FIND($B367,T$7))+4))&amp;")"),"")</f>
        <v xml:space="preserve"> </v>
      </c>
      <c r="E367" s="23" t="str">
        <f t="shared" ca="1" si="340"/>
        <v xml:space="preserve"> </v>
      </c>
      <c r="F367" s="23" t="str">
        <f t="shared" ca="1" si="340"/>
        <v xml:space="preserve"> </v>
      </c>
      <c r="G367" s="23" t="str">
        <f t="shared" ca="1" si="340"/>
        <v xml:space="preserve"> </v>
      </c>
      <c r="H367" s="23" t="str">
        <f t="shared" ca="1" si="340"/>
        <v xml:space="preserve"> </v>
      </c>
      <c r="I367" s="23" t="str">
        <f t="shared" ca="1" si="340"/>
        <v xml:space="preserve"> </v>
      </c>
      <c r="J367" s="23" t="str">
        <f t="shared" ca="1" si="340"/>
        <v xml:space="preserve"> </v>
      </c>
      <c r="K367" s="23" t="str">
        <f t="shared" ca="1" si="340"/>
        <v xml:space="preserve"> </v>
      </c>
      <c r="L367" s="23"/>
      <c r="M367" s="23"/>
      <c r="N367" s="25"/>
      <c r="AE367" s="20" t="str">
        <f t="shared" ca="1" si="332"/>
        <v/>
      </c>
      <c r="AF367" s="20" t="str">
        <f t="shared" ca="1" si="332"/>
        <v/>
      </c>
      <c r="AG367" s="20" t="str">
        <f t="shared" ca="1" si="332"/>
        <v/>
      </c>
      <c r="AH367" s="20" t="str">
        <f t="shared" ca="1" si="332"/>
        <v/>
      </c>
      <c r="AI367" s="20" t="str">
        <f t="shared" ca="1" si="332"/>
        <v/>
      </c>
      <c r="AJ367" s="20" t="str">
        <f t="shared" ca="1" si="332"/>
        <v/>
      </c>
      <c r="AK367" s="20" t="str">
        <f t="shared" ca="1" si="332"/>
        <v/>
      </c>
      <c r="AL367" s="20" t="str">
        <f t="shared" ca="1" si="332"/>
        <v/>
      </c>
      <c r="AM367" s="20" t="str">
        <f t="shared" si="332"/>
        <v/>
      </c>
      <c r="AN367" s="20" t="str">
        <f t="shared" si="332"/>
        <v/>
      </c>
      <c r="AO367" s="11" t="str">
        <f t="shared" ca="1" si="299"/>
        <v/>
      </c>
      <c r="AP367" s="10" t="str">
        <f t="shared" ca="1" si="314"/>
        <v/>
      </c>
      <c r="AQ367" s="10" t="str">
        <f t="shared" ca="1" si="314"/>
        <v/>
      </c>
      <c r="AR367" s="10" t="str">
        <f t="shared" ca="1" si="314"/>
        <v/>
      </c>
      <c r="AS367" s="10" t="str">
        <f t="shared" ca="1" si="314"/>
        <v/>
      </c>
      <c r="AT367" s="10" t="str">
        <f t="shared" ca="1" si="314"/>
        <v/>
      </c>
      <c r="AU367" s="10" t="str">
        <f t="shared" ca="1" si="311"/>
        <v/>
      </c>
      <c r="AV367" s="10" t="str">
        <f t="shared" ca="1" si="311"/>
        <v/>
      </c>
      <c r="AW367" s="10" t="str">
        <f t="shared" ca="1" si="311"/>
        <v/>
      </c>
      <c r="AX367" s="10" t="str">
        <f t="shared" si="311"/>
        <v/>
      </c>
      <c r="AY367" s="10" t="str">
        <f t="shared" si="311"/>
        <v/>
      </c>
      <c r="BA367" s="12" t="str">
        <f t="shared" ca="1" si="315"/>
        <v/>
      </c>
      <c r="BB367" s="12" t="str">
        <f t="shared" ca="1" si="315"/>
        <v/>
      </c>
      <c r="BC367" s="12" t="str">
        <f t="shared" ca="1" si="315"/>
        <v/>
      </c>
      <c r="BD367" s="12" t="str">
        <f t="shared" ca="1" si="315"/>
        <v/>
      </c>
      <c r="BE367" s="12" t="str">
        <f t="shared" ca="1" si="315"/>
        <v/>
      </c>
      <c r="BF367" s="12" t="str">
        <f t="shared" ca="1" si="312"/>
        <v/>
      </c>
      <c r="BG367" s="12" t="str">
        <f t="shared" ca="1" si="312"/>
        <v/>
      </c>
      <c r="BH367" s="12" t="str">
        <f t="shared" ca="1" si="312"/>
        <v/>
      </c>
      <c r="BI367" s="12" t="str">
        <f t="shared" si="312"/>
        <v/>
      </c>
      <c r="BJ367" s="12" t="str">
        <f t="shared" si="312"/>
        <v/>
      </c>
    </row>
    <row r="368" spans="1:62" ht="23.25" customHeight="1">
      <c r="A368" s="1">
        <f ca="1">IF(COUNTIF($D368:$M368," ")=10,"",IF(VLOOKUP(MAX($A$1:A367),$A$1:C367,3,FALSE)=0,"",MAX($A$1:A367)+1))</f>
        <v>368</v>
      </c>
      <c r="B368" s="13" t="str">
        <f>$B361</f>
        <v>Савельева Е.Л.</v>
      </c>
      <c r="C368" s="2" t="str">
        <f ca="1">IF($B368="","",$S$8)</f>
        <v>Вс 21.06.20</v>
      </c>
      <c r="D368" s="23" t="str">
        <f t="shared" ref="D368:K368" ca="1" si="341">IF($B368&gt;"",IF(ISERROR(SEARCH($B368,T$8))," ",MID(T$8,FIND("%курс ",T$8,FIND($B368,T$8))+6,7)&amp;"
("&amp;MID(T$8,FIND("ауд.",T$8,FIND($B368,T$8))+4,FIND("№",T$8,FIND("ауд.",T$8,FIND($B368,T$8)))-(FIND("ауд.",T$8,FIND($B368,T$8))+4))&amp;")"),"")</f>
        <v xml:space="preserve"> </v>
      </c>
      <c r="E368" s="23" t="str">
        <f t="shared" ca="1" si="341"/>
        <v xml:space="preserve"> </v>
      </c>
      <c r="F368" s="23" t="str">
        <f t="shared" ca="1" si="341"/>
        <v xml:space="preserve"> </v>
      </c>
      <c r="G368" s="23" t="str">
        <f t="shared" ca="1" si="341"/>
        <v xml:space="preserve"> </v>
      </c>
      <c r="H368" s="23" t="str">
        <f t="shared" ca="1" si="341"/>
        <v xml:space="preserve"> </v>
      </c>
      <c r="I368" s="23" t="str">
        <f t="shared" ca="1" si="341"/>
        <v xml:space="preserve"> </v>
      </c>
      <c r="J368" s="23" t="str">
        <f t="shared" ca="1" si="341"/>
        <v xml:space="preserve"> </v>
      </c>
      <c r="K368" s="23" t="str">
        <f t="shared" ca="1" si="341"/>
        <v xml:space="preserve"> </v>
      </c>
      <c r="L368" s="23"/>
      <c r="M368" s="23"/>
      <c r="N368" s="25"/>
      <c r="AE368" s="20" t="str">
        <f t="shared" ca="1" si="332"/>
        <v/>
      </c>
      <c r="AF368" s="20" t="str">
        <f t="shared" ca="1" si="332"/>
        <v/>
      </c>
      <c r="AG368" s="20" t="str">
        <f t="shared" ca="1" si="332"/>
        <v/>
      </c>
      <c r="AH368" s="20" t="str">
        <f t="shared" ca="1" si="332"/>
        <v/>
      </c>
      <c r="AI368" s="20" t="str">
        <f t="shared" ca="1" si="332"/>
        <v/>
      </c>
      <c r="AJ368" s="20" t="str">
        <f t="shared" ca="1" si="332"/>
        <v/>
      </c>
      <c r="AK368" s="20" t="str">
        <f t="shared" ca="1" si="332"/>
        <v/>
      </c>
      <c r="AL368" s="20" t="str">
        <f t="shared" ca="1" si="332"/>
        <v/>
      </c>
      <c r="AM368" s="20" t="str">
        <f t="shared" si="332"/>
        <v/>
      </c>
      <c r="AN368" s="20" t="str">
        <f t="shared" si="332"/>
        <v/>
      </c>
      <c r="AO368" s="11" t="str">
        <f t="shared" ca="1" si="299"/>
        <v/>
      </c>
      <c r="AP368" s="10" t="str">
        <f t="shared" ca="1" si="314"/>
        <v/>
      </c>
      <c r="AQ368" s="10" t="str">
        <f t="shared" ca="1" si="314"/>
        <v/>
      </c>
      <c r="AR368" s="10" t="str">
        <f t="shared" ca="1" si="314"/>
        <v/>
      </c>
      <c r="AS368" s="10" t="str">
        <f t="shared" ca="1" si="314"/>
        <v/>
      </c>
      <c r="AT368" s="10" t="str">
        <f t="shared" ca="1" si="314"/>
        <v/>
      </c>
      <c r="AU368" s="10" t="str">
        <f t="shared" ca="1" si="311"/>
        <v/>
      </c>
      <c r="AV368" s="10" t="str">
        <f t="shared" ca="1" si="311"/>
        <v/>
      </c>
      <c r="AW368" s="10" t="str">
        <f t="shared" ca="1" si="311"/>
        <v/>
      </c>
      <c r="AX368" s="10" t="str">
        <f t="shared" si="311"/>
        <v/>
      </c>
      <c r="AY368" s="10" t="str">
        <f t="shared" si="311"/>
        <v/>
      </c>
      <c r="BA368" s="12" t="str">
        <f t="shared" ca="1" si="315"/>
        <v/>
      </c>
      <c r="BB368" s="12" t="str">
        <f t="shared" ca="1" si="315"/>
        <v/>
      </c>
      <c r="BC368" s="12" t="str">
        <f t="shared" ca="1" si="315"/>
        <v/>
      </c>
      <c r="BD368" s="12" t="str">
        <f t="shared" ca="1" si="315"/>
        <v/>
      </c>
      <c r="BE368" s="12" t="str">
        <f t="shared" ca="1" si="315"/>
        <v/>
      </c>
      <c r="BF368" s="12" t="str">
        <f t="shared" ca="1" si="312"/>
        <v/>
      </c>
      <c r="BG368" s="12" t="str">
        <f t="shared" ca="1" si="312"/>
        <v/>
      </c>
      <c r="BH368" s="12" t="str">
        <f t="shared" ca="1" si="312"/>
        <v/>
      </c>
      <c r="BI368" s="12" t="str">
        <f t="shared" si="312"/>
        <v/>
      </c>
      <c r="BJ368" s="12" t="str">
        <f t="shared" si="312"/>
        <v/>
      </c>
    </row>
    <row r="369" spans="1:62" ht="23.25" customHeight="1">
      <c r="A369" s="1">
        <f ca="1">IF(COUNTIF($D369:$M369," ")=10,"",IF(VLOOKUP(MAX($A$1:A368),$A$1:C368,3,FALSE)=0,"",MAX($A$1:A368)+1))</f>
        <v>369</v>
      </c>
      <c r="C369" s="2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5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11" t="str">
        <f t="shared" si="299"/>
        <v/>
      </c>
      <c r="AP369" s="10" t="str">
        <f t="shared" si="314"/>
        <v/>
      </c>
      <c r="AQ369" s="10" t="str">
        <f t="shared" si="314"/>
        <v/>
      </c>
      <c r="AR369" s="10" t="str">
        <f t="shared" si="314"/>
        <v/>
      </c>
      <c r="AS369" s="10" t="str">
        <f t="shared" si="314"/>
        <v/>
      </c>
      <c r="AT369" s="10" t="str">
        <f t="shared" si="314"/>
        <v/>
      </c>
      <c r="AU369" s="10" t="str">
        <f t="shared" si="311"/>
        <v/>
      </c>
      <c r="AV369" s="10" t="str">
        <f t="shared" si="311"/>
        <v/>
      </c>
      <c r="AW369" s="10" t="str">
        <f t="shared" si="311"/>
        <v/>
      </c>
      <c r="AX369" s="10" t="str">
        <f t="shared" si="311"/>
        <v/>
      </c>
      <c r="AY369" s="10" t="str">
        <f t="shared" si="311"/>
        <v/>
      </c>
      <c r="BA369" s="12" t="str">
        <f t="shared" si="315"/>
        <v/>
      </c>
      <c r="BB369" s="12" t="str">
        <f t="shared" si="315"/>
        <v/>
      </c>
      <c r="BC369" s="12" t="str">
        <f t="shared" si="315"/>
        <v/>
      </c>
      <c r="BD369" s="12" t="str">
        <f t="shared" si="315"/>
        <v/>
      </c>
      <c r="BE369" s="12" t="str">
        <f t="shared" si="315"/>
        <v/>
      </c>
      <c r="BF369" s="12" t="str">
        <f t="shared" si="312"/>
        <v/>
      </c>
      <c r="BG369" s="12" t="str">
        <f t="shared" si="312"/>
        <v/>
      </c>
      <c r="BH369" s="12" t="str">
        <f t="shared" si="312"/>
        <v/>
      </c>
      <c r="BI369" s="12" t="str">
        <f t="shared" si="312"/>
        <v/>
      </c>
      <c r="BJ369" s="12" t="str">
        <f t="shared" si="312"/>
        <v/>
      </c>
    </row>
    <row r="370" spans="1:62" ht="23.25" customHeight="1">
      <c r="A370" s="1">
        <f ca="1">IF(COUNTIF($D371:$M377," ")=70,"",MAX($A$1:A369)+1)</f>
        <v>370</v>
      </c>
      <c r="B370" s="2" t="str">
        <f>IF($C370="","",$C370)</f>
        <v>Самойлов А.М.</v>
      </c>
      <c r="C370" s="3" t="str">
        <f>IF(ISERROR(VLOOKUP((ROW()-1)/9+1,'[1]Преподавательский состав'!$A$2:$B$180,2,FALSE)),"",VLOOKUP((ROW()-1)/9+1,'[1]Преподавательский состав'!$A$2:$B$180,2,FALSE))</f>
        <v>Самойлов А.М.</v>
      </c>
      <c r="D370" s="3" t="str">
        <f>IF($C370="","",T(" 8.00"))</f>
        <v xml:space="preserve"> 8.00</v>
      </c>
      <c r="E370" s="3" t="str">
        <f>IF($C370="","",T(" 9.40"))</f>
        <v xml:space="preserve"> 9.40</v>
      </c>
      <c r="F370" s="3" t="str">
        <f>IF($C370="","",T("11.50"))</f>
        <v>11.50</v>
      </c>
      <c r="G370" s="4" t="str">
        <f>IF($C370="","",T(""))</f>
        <v/>
      </c>
      <c r="H370" s="4" t="str">
        <f>IF($C370="","",T("13.30"))</f>
        <v>13.30</v>
      </c>
      <c r="I370" s="4" t="str">
        <f>IF($C370="","",T("15.10"))</f>
        <v>15.10</v>
      </c>
      <c r="J370" s="3" t="str">
        <f>IF($C370="","",T("17.00"))</f>
        <v>17.00</v>
      </c>
      <c r="K370" s="3" t="str">
        <f>IF($C370="","",T("18.40"))</f>
        <v>18.40</v>
      </c>
      <c r="L370" s="3"/>
      <c r="M370" s="3"/>
      <c r="N370" s="17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11" t="str">
        <f t="shared" si="299"/>
        <v/>
      </c>
      <c r="AP370" s="10" t="str">
        <f t="shared" si="314"/>
        <v/>
      </c>
      <c r="AQ370" s="10" t="str">
        <f t="shared" si="314"/>
        <v/>
      </c>
      <c r="AR370" s="10" t="str">
        <f t="shared" si="314"/>
        <v/>
      </c>
      <c r="AS370" s="10" t="str">
        <f t="shared" si="314"/>
        <v/>
      </c>
      <c r="AT370" s="10" t="str">
        <f t="shared" si="314"/>
        <v/>
      </c>
      <c r="AU370" s="10" t="str">
        <f t="shared" si="311"/>
        <v/>
      </c>
      <c r="AV370" s="10" t="str">
        <f t="shared" si="311"/>
        <v/>
      </c>
      <c r="AW370" s="10" t="str">
        <f t="shared" si="311"/>
        <v/>
      </c>
      <c r="AX370" s="10" t="str">
        <f t="shared" si="311"/>
        <v/>
      </c>
      <c r="AY370" s="10" t="str">
        <f t="shared" si="311"/>
        <v/>
      </c>
      <c r="BA370" s="12" t="str">
        <f t="shared" si="315"/>
        <v/>
      </c>
      <c r="BB370" s="12" t="str">
        <f t="shared" si="315"/>
        <v/>
      </c>
      <c r="BC370" s="12" t="str">
        <f t="shared" si="315"/>
        <v/>
      </c>
      <c r="BD370" s="12" t="str">
        <f t="shared" si="315"/>
        <v/>
      </c>
      <c r="BE370" s="12" t="str">
        <f t="shared" si="315"/>
        <v/>
      </c>
      <c r="BF370" s="12" t="str">
        <f t="shared" si="312"/>
        <v/>
      </c>
      <c r="BG370" s="12" t="str">
        <f t="shared" si="312"/>
        <v/>
      </c>
      <c r="BH370" s="12" t="str">
        <f t="shared" si="312"/>
        <v/>
      </c>
      <c r="BI370" s="12" t="str">
        <f t="shared" si="312"/>
        <v/>
      </c>
      <c r="BJ370" s="12" t="str">
        <f t="shared" si="312"/>
        <v/>
      </c>
    </row>
    <row r="371" spans="1:62" ht="23.25" customHeight="1">
      <c r="A371" s="1">
        <f ca="1">IF(COUNTIF($D371:$M371," ")=10,"",IF(VLOOKUP(MAX($A$1:A370),$A$1:C370,3,FALSE)=0,"",MAX($A$1:A370)+1))</f>
        <v>371</v>
      </c>
      <c r="B371" s="13" t="str">
        <f>$B370</f>
        <v>Самойлов А.М.</v>
      </c>
      <c r="C371" s="2" t="str">
        <f ca="1">IF($B371="","",$S$2)</f>
        <v>Пн 15.06.20</v>
      </c>
      <c r="D371" s="14" t="str">
        <f t="shared" ref="D371:K371" ca="1" si="342">IF($B371&gt;"",IF(ISERROR(SEARCH($B371,T$2))," ",MID(T$2,FIND("%курс ",T$2,FIND($B371,T$2))+6,7)&amp;"
("&amp;MID(T$2,FIND("ауд.",T$2,FIND($B371,T$2))+4,FIND("№",T$2,FIND("ауд.",T$2,FIND($B371,T$2)))-(FIND("ауд.",T$2,FIND($B371,T$2))+4))&amp;")"),"")</f>
        <v xml:space="preserve"> </v>
      </c>
      <c r="E371" s="14" t="str">
        <f t="shared" ca="1" si="342"/>
        <v xml:space="preserve"> </v>
      </c>
      <c r="F371" s="14" t="str">
        <f t="shared" ca="1" si="342"/>
        <v xml:space="preserve"> </v>
      </c>
      <c r="G371" s="14" t="str">
        <f t="shared" ca="1" si="342"/>
        <v xml:space="preserve"> </v>
      </c>
      <c r="H371" s="14" t="str">
        <f t="shared" ca="1" si="342"/>
        <v xml:space="preserve"> </v>
      </c>
      <c r="I371" s="14" t="str">
        <f t="shared" ca="1" si="342"/>
        <v xml:space="preserve"> </v>
      </c>
      <c r="J371" s="14" t="str">
        <f t="shared" ca="1" si="342"/>
        <v xml:space="preserve"> </v>
      </c>
      <c r="K371" s="14" t="str">
        <f t="shared" ca="1" si="342"/>
        <v xml:space="preserve"> </v>
      </c>
      <c r="L371" s="14"/>
      <c r="M371" s="14"/>
      <c r="N371" s="25"/>
      <c r="AE371" s="20" t="str">
        <f t="shared" ca="1" si="332"/>
        <v/>
      </c>
      <c r="AF371" s="20" t="str">
        <f t="shared" ca="1" si="332"/>
        <v/>
      </c>
      <c r="AG371" s="20" t="str">
        <f t="shared" ca="1" si="332"/>
        <v/>
      </c>
      <c r="AH371" s="20" t="str">
        <f t="shared" ca="1" si="332"/>
        <v/>
      </c>
      <c r="AI371" s="20" t="str">
        <f t="shared" ca="1" si="332"/>
        <v/>
      </c>
      <c r="AJ371" s="20" t="str">
        <f t="shared" ca="1" si="332"/>
        <v/>
      </c>
      <c r="AK371" s="20" t="str">
        <f t="shared" ca="1" si="332"/>
        <v/>
      </c>
      <c r="AL371" s="20" t="str">
        <f t="shared" ca="1" si="332"/>
        <v/>
      </c>
      <c r="AM371" s="20" t="str">
        <f t="shared" si="332"/>
        <v/>
      </c>
      <c r="AN371" s="20" t="str">
        <f t="shared" si="332"/>
        <v/>
      </c>
      <c r="AO371" s="11" t="str">
        <f t="shared" ca="1" si="299"/>
        <v/>
      </c>
      <c r="AP371" s="10" t="str">
        <f t="shared" ca="1" si="314"/>
        <v/>
      </c>
      <c r="AQ371" s="10" t="str">
        <f t="shared" ca="1" si="314"/>
        <v/>
      </c>
      <c r="AR371" s="10" t="str">
        <f t="shared" ca="1" si="314"/>
        <v/>
      </c>
      <c r="AS371" s="10" t="str">
        <f t="shared" ca="1" si="314"/>
        <v/>
      </c>
      <c r="AT371" s="10" t="str">
        <f t="shared" ca="1" si="314"/>
        <v/>
      </c>
      <c r="AU371" s="10" t="str">
        <f t="shared" ca="1" si="311"/>
        <v/>
      </c>
      <c r="AV371" s="10" t="str">
        <f t="shared" ca="1" si="311"/>
        <v/>
      </c>
      <c r="AW371" s="10" t="str">
        <f t="shared" ca="1" si="311"/>
        <v/>
      </c>
      <c r="AX371" s="10" t="str">
        <f t="shared" si="311"/>
        <v/>
      </c>
      <c r="AY371" s="10" t="str">
        <f t="shared" si="311"/>
        <v/>
      </c>
      <c r="BA371" s="12" t="str">
        <f t="shared" ca="1" si="315"/>
        <v/>
      </c>
      <c r="BB371" s="12" t="str">
        <f t="shared" ca="1" si="315"/>
        <v/>
      </c>
      <c r="BC371" s="12" t="str">
        <f t="shared" ca="1" si="315"/>
        <v/>
      </c>
      <c r="BD371" s="12" t="str">
        <f t="shared" ca="1" si="315"/>
        <v/>
      </c>
      <c r="BE371" s="12" t="str">
        <f t="shared" ca="1" si="315"/>
        <v/>
      </c>
      <c r="BF371" s="12" t="str">
        <f t="shared" ca="1" si="312"/>
        <v/>
      </c>
      <c r="BG371" s="12" t="str">
        <f t="shared" ca="1" si="312"/>
        <v/>
      </c>
      <c r="BH371" s="12" t="str">
        <f t="shared" ca="1" si="312"/>
        <v/>
      </c>
      <c r="BI371" s="12" t="str">
        <f t="shared" si="312"/>
        <v/>
      </c>
      <c r="BJ371" s="12" t="str">
        <f t="shared" si="312"/>
        <v/>
      </c>
    </row>
    <row r="372" spans="1:62" ht="23.25" customHeight="1">
      <c r="A372" s="1">
        <f ca="1">IF(COUNTIF($D372:$M372," ")=10,"",IF(VLOOKUP(MAX($A$1:A371),$A$1:C371,3,FALSE)=0,"",MAX($A$1:A371)+1))</f>
        <v>372</v>
      </c>
      <c r="B372" s="13" t="str">
        <f>$B370</f>
        <v>Самойлов А.М.</v>
      </c>
      <c r="C372" s="2" t="str">
        <f ca="1">IF($B372="","",$S$3)</f>
        <v>Вт 16.06.20</v>
      </c>
      <c r="D372" s="14" t="str">
        <f t="shared" ref="D372:K372" ca="1" si="343">IF($B372&gt;"",IF(ISERROR(SEARCH($B372,T$3))," ",MID(T$3,FIND("%курс ",T$3,FIND($B372,T$3))+6,7)&amp;"
("&amp;MID(T$3,FIND("ауд.",T$3,FIND($B372,T$3))+4,FIND("№",T$3,FIND("ауд.",T$3,FIND($B372,T$3)))-(FIND("ауд.",T$3,FIND($B372,T$3))+4))&amp;")"),"")</f>
        <v xml:space="preserve"> </v>
      </c>
      <c r="E372" s="14" t="str">
        <f t="shared" ca="1" si="343"/>
        <v xml:space="preserve"> </v>
      </c>
      <c r="F372" s="14" t="str">
        <f t="shared" ca="1" si="343"/>
        <v xml:space="preserve"> </v>
      </c>
      <c r="G372" s="14" t="str">
        <f t="shared" ca="1" si="343"/>
        <v xml:space="preserve"> </v>
      </c>
      <c r="H372" s="14" t="str">
        <f t="shared" ca="1" si="343"/>
        <v xml:space="preserve"> </v>
      </c>
      <c r="I372" s="14" t="str">
        <f t="shared" ca="1" si="343"/>
        <v xml:space="preserve"> </v>
      </c>
      <c r="J372" s="14" t="str">
        <f t="shared" ca="1" si="343"/>
        <v xml:space="preserve"> </v>
      </c>
      <c r="K372" s="14" t="str">
        <f t="shared" ca="1" si="343"/>
        <v xml:space="preserve"> </v>
      </c>
      <c r="L372" s="14"/>
      <c r="M372" s="14"/>
      <c r="N372" s="25"/>
      <c r="AE372" s="20" t="str">
        <f t="shared" ca="1" si="332"/>
        <v/>
      </c>
      <c r="AF372" s="20" t="str">
        <f t="shared" ca="1" si="332"/>
        <v/>
      </c>
      <c r="AG372" s="20" t="str">
        <f t="shared" ca="1" si="332"/>
        <v/>
      </c>
      <c r="AH372" s="20" t="str">
        <f t="shared" ca="1" si="332"/>
        <v/>
      </c>
      <c r="AI372" s="20" t="str">
        <f t="shared" ca="1" si="332"/>
        <v/>
      </c>
      <c r="AJ372" s="20" t="str">
        <f t="shared" ca="1" si="332"/>
        <v/>
      </c>
      <c r="AK372" s="20" t="str">
        <f t="shared" ca="1" si="332"/>
        <v/>
      </c>
      <c r="AL372" s="20" t="str">
        <f t="shared" ca="1" si="332"/>
        <v/>
      </c>
      <c r="AM372" s="20" t="str">
        <f t="shared" si="332"/>
        <v/>
      </c>
      <c r="AN372" s="20" t="str">
        <f t="shared" si="332"/>
        <v/>
      </c>
      <c r="AO372" s="11" t="str">
        <f t="shared" ca="1" si="299"/>
        <v/>
      </c>
      <c r="AP372" s="10" t="str">
        <f t="shared" ca="1" si="314"/>
        <v/>
      </c>
      <c r="AQ372" s="10" t="str">
        <f t="shared" ca="1" si="314"/>
        <v/>
      </c>
      <c r="AR372" s="10" t="str">
        <f t="shared" ca="1" si="314"/>
        <v/>
      </c>
      <c r="AS372" s="10" t="str">
        <f t="shared" ca="1" si="314"/>
        <v/>
      </c>
      <c r="AT372" s="10" t="str">
        <f t="shared" ca="1" si="314"/>
        <v/>
      </c>
      <c r="AU372" s="10" t="str">
        <f t="shared" ca="1" si="311"/>
        <v/>
      </c>
      <c r="AV372" s="10" t="str">
        <f t="shared" ca="1" si="311"/>
        <v/>
      </c>
      <c r="AW372" s="10" t="str">
        <f t="shared" ca="1" si="311"/>
        <v/>
      </c>
      <c r="AX372" s="10" t="str">
        <f t="shared" si="311"/>
        <v/>
      </c>
      <c r="AY372" s="10" t="str">
        <f t="shared" si="311"/>
        <v/>
      </c>
      <c r="BA372" s="12" t="str">
        <f t="shared" ca="1" si="315"/>
        <v/>
      </c>
      <c r="BB372" s="12" t="str">
        <f t="shared" ca="1" si="315"/>
        <v/>
      </c>
      <c r="BC372" s="12" t="str">
        <f t="shared" ca="1" si="315"/>
        <v/>
      </c>
      <c r="BD372" s="12" t="str">
        <f t="shared" ca="1" si="315"/>
        <v/>
      </c>
      <c r="BE372" s="12" t="str">
        <f t="shared" ca="1" si="315"/>
        <v/>
      </c>
      <c r="BF372" s="12" t="str">
        <f t="shared" ca="1" si="312"/>
        <v/>
      </c>
      <c r="BG372" s="12" t="str">
        <f t="shared" ca="1" si="312"/>
        <v/>
      </c>
      <c r="BH372" s="12" t="str">
        <f t="shared" ca="1" si="312"/>
        <v/>
      </c>
      <c r="BI372" s="12" t="str">
        <f t="shared" si="312"/>
        <v/>
      </c>
      <c r="BJ372" s="12" t="str">
        <f t="shared" si="312"/>
        <v/>
      </c>
    </row>
    <row r="373" spans="1:62" ht="23.25" customHeight="1">
      <c r="A373" s="1">
        <f ca="1">IF(COUNTIF($D373:$M373," ")=10,"",IF(VLOOKUP(MAX($A$1:A372),$A$1:C372,3,FALSE)=0,"",MAX($A$1:A372)+1))</f>
        <v>373</v>
      </c>
      <c r="B373" s="13" t="str">
        <f>$B370</f>
        <v>Самойлов А.М.</v>
      </c>
      <c r="C373" s="2" t="str">
        <f ca="1">IF($B373="","",$S$4)</f>
        <v>Ср 17.06.20</v>
      </c>
      <c r="D373" s="14" t="str">
        <f t="shared" ref="D373:K373" ca="1" si="344">IF($B373&gt;"",IF(ISERROR(SEARCH($B373,T$4))," ",MID(T$4,FIND("%курс ",T$4,FIND($B373,T$4))+6,7)&amp;"
("&amp;MID(T$4,FIND("ауд.",T$4,FIND($B373,T$4))+4,FIND("№",T$4,FIND("ауд.",T$4,FIND($B373,T$4)))-(FIND("ауд.",T$4,FIND($B373,T$4))+4))&amp;")"),"")</f>
        <v xml:space="preserve"> </v>
      </c>
      <c r="E373" s="14" t="str">
        <f t="shared" ca="1" si="344"/>
        <v xml:space="preserve"> </v>
      </c>
      <c r="F373" s="14" t="str">
        <f t="shared" ca="1" si="344"/>
        <v xml:space="preserve"> </v>
      </c>
      <c r="G373" s="14" t="str">
        <f t="shared" ca="1" si="344"/>
        <v xml:space="preserve"> </v>
      </c>
      <c r="H373" s="14" t="str">
        <f t="shared" ca="1" si="344"/>
        <v xml:space="preserve"> </v>
      </c>
      <c r="I373" s="14" t="str">
        <f t="shared" ca="1" si="344"/>
        <v xml:space="preserve"> </v>
      </c>
      <c r="J373" s="14" t="str">
        <f t="shared" ca="1" si="344"/>
        <v xml:space="preserve"> </v>
      </c>
      <c r="K373" s="14" t="str">
        <f t="shared" ca="1" si="344"/>
        <v xml:space="preserve"> </v>
      </c>
      <c r="L373" s="14"/>
      <c r="M373" s="14"/>
      <c r="N373" s="25"/>
      <c r="AE373" s="20" t="str">
        <f t="shared" ca="1" si="332"/>
        <v/>
      </c>
      <c r="AF373" s="20" t="str">
        <f t="shared" ca="1" si="332"/>
        <v/>
      </c>
      <c r="AG373" s="20" t="str">
        <f t="shared" ca="1" si="332"/>
        <v/>
      </c>
      <c r="AH373" s="20" t="str">
        <f t="shared" ca="1" si="332"/>
        <v/>
      </c>
      <c r="AI373" s="20" t="str">
        <f t="shared" ca="1" si="332"/>
        <v/>
      </c>
      <c r="AJ373" s="20" t="str">
        <f t="shared" ca="1" si="332"/>
        <v/>
      </c>
      <c r="AK373" s="20" t="str">
        <f t="shared" ca="1" si="332"/>
        <v/>
      </c>
      <c r="AL373" s="20" t="str">
        <f t="shared" ca="1" si="332"/>
        <v/>
      </c>
      <c r="AM373" s="20" t="str">
        <f t="shared" si="332"/>
        <v/>
      </c>
      <c r="AN373" s="20" t="str">
        <f t="shared" si="332"/>
        <v/>
      </c>
      <c r="AO373" s="11" t="str">
        <f t="shared" ca="1" si="299"/>
        <v/>
      </c>
      <c r="AP373" s="10" t="str">
        <f t="shared" ca="1" si="314"/>
        <v/>
      </c>
      <c r="AQ373" s="10" t="str">
        <f t="shared" ca="1" si="314"/>
        <v/>
      </c>
      <c r="AR373" s="10" t="str">
        <f t="shared" ca="1" si="314"/>
        <v/>
      </c>
      <c r="AS373" s="10" t="str">
        <f t="shared" ca="1" si="314"/>
        <v/>
      </c>
      <c r="AT373" s="10" t="str">
        <f t="shared" ca="1" si="314"/>
        <v/>
      </c>
      <c r="AU373" s="10" t="str">
        <f t="shared" ca="1" si="311"/>
        <v/>
      </c>
      <c r="AV373" s="10" t="str">
        <f t="shared" ca="1" si="311"/>
        <v/>
      </c>
      <c r="AW373" s="10" t="str">
        <f t="shared" ca="1" si="311"/>
        <v/>
      </c>
      <c r="AX373" s="10" t="str">
        <f t="shared" si="311"/>
        <v/>
      </c>
      <c r="AY373" s="10" t="str">
        <f t="shared" si="311"/>
        <v/>
      </c>
      <c r="BA373" s="12" t="str">
        <f t="shared" ca="1" si="315"/>
        <v/>
      </c>
      <c r="BB373" s="12" t="str">
        <f t="shared" ca="1" si="315"/>
        <v/>
      </c>
      <c r="BC373" s="12" t="str">
        <f t="shared" ca="1" si="315"/>
        <v/>
      </c>
      <c r="BD373" s="12" t="str">
        <f t="shared" ca="1" si="315"/>
        <v/>
      </c>
      <c r="BE373" s="12" t="str">
        <f t="shared" ca="1" si="315"/>
        <v/>
      </c>
      <c r="BF373" s="12" t="str">
        <f t="shared" ca="1" si="312"/>
        <v/>
      </c>
      <c r="BG373" s="12" t="str">
        <f t="shared" ca="1" si="312"/>
        <v/>
      </c>
      <c r="BH373" s="12" t="str">
        <f t="shared" ca="1" si="312"/>
        <v/>
      </c>
      <c r="BI373" s="12" t="str">
        <f t="shared" si="312"/>
        <v/>
      </c>
      <c r="BJ373" s="12" t="str">
        <f t="shared" si="312"/>
        <v/>
      </c>
    </row>
    <row r="374" spans="1:62" ht="23.25" customHeight="1">
      <c r="A374" s="1">
        <f ca="1">IF(COUNTIF($D374:$M374," ")=10,"",IF(VLOOKUP(MAX($A$1:A373),$A$1:C373,3,FALSE)=0,"",MAX($A$1:A373)+1))</f>
        <v>374</v>
      </c>
      <c r="B374" s="13" t="str">
        <f>$B370</f>
        <v>Самойлов А.М.</v>
      </c>
      <c r="C374" s="2" t="str">
        <f ca="1">IF($B374="","",$S$5)</f>
        <v>Чт 18.06.20</v>
      </c>
      <c r="D374" s="23" t="str">
        <f t="shared" ref="D374:K374" ca="1" si="345">IF($B374&gt;"",IF(ISERROR(SEARCH($B374,T$5))," ",MID(T$5,FIND("%курс ",T$5,FIND($B374,T$5))+6,7)&amp;"
("&amp;MID(T$5,FIND("ауд.",T$5,FIND($B374,T$5))+4,FIND("№",T$5,FIND("ауд.",T$5,FIND($B374,T$5)))-(FIND("ауд.",T$5,FIND($B374,T$5))+4))&amp;")"),"")</f>
        <v xml:space="preserve"> </v>
      </c>
      <c r="E374" s="23" t="str">
        <f t="shared" ca="1" si="345"/>
        <v xml:space="preserve"> </v>
      </c>
      <c r="F374" s="23" t="str">
        <f t="shared" ca="1" si="345"/>
        <v xml:space="preserve"> </v>
      </c>
      <c r="G374" s="23" t="str">
        <f t="shared" ca="1" si="345"/>
        <v xml:space="preserve"> </v>
      </c>
      <c r="H374" s="23" t="str">
        <f t="shared" ca="1" si="345"/>
        <v xml:space="preserve"> </v>
      </c>
      <c r="I374" s="23" t="str">
        <f t="shared" ca="1" si="345"/>
        <v xml:space="preserve"> </v>
      </c>
      <c r="J374" s="23" t="str">
        <f t="shared" ca="1" si="345"/>
        <v xml:space="preserve"> </v>
      </c>
      <c r="K374" s="23" t="str">
        <f t="shared" ca="1" si="345"/>
        <v xml:space="preserve"> </v>
      </c>
      <c r="L374" s="23"/>
      <c r="M374" s="23"/>
      <c r="N374" s="25"/>
      <c r="AE374" s="20" t="str">
        <f t="shared" ca="1" si="332"/>
        <v/>
      </c>
      <c r="AF374" s="20" t="str">
        <f t="shared" ca="1" si="332"/>
        <v/>
      </c>
      <c r="AG374" s="20" t="str">
        <f t="shared" ca="1" si="332"/>
        <v/>
      </c>
      <c r="AH374" s="20" t="str">
        <f t="shared" ca="1" si="332"/>
        <v/>
      </c>
      <c r="AI374" s="20" t="str">
        <f t="shared" ca="1" si="332"/>
        <v/>
      </c>
      <c r="AJ374" s="20" t="str">
        <f t="shared" ca="1" si="332"/>
        <v/>
      </c>
      <c r="AK374" s="20" t="str">
        <f t="shared" ca="1" si="332"/>
        <v/>
      </c>
      <c r="AL374" s="20" t="str">
        <f t="shared" ca="1" si="332"/>
        <v/>
      </c>
      <c r="AM374" s="20" t="str">
        <f t="shared" si="332"/>
        <v/>
      </c>
      <c r="AN374" s="20" t="str">
        <f t="shared" si="332"/>
        <v/>
      </c>
      <c r="AO374" s="11" t="str">
        <f t="shared" ca="1" si="299"/>
        <v/>
      </c>
      <c r="AP374" s="10" t="str">
        <f t="shared" ca="1" si="314"/>
        <v/>
      </c>
      <c r="AQ374" s="10" t="str">
        <f t="shared" ca="1" si="314"/>
        <v/>
      </c>
      <c r="AR374" s="10" t="str">
        <f t="shared" ca="1" si="314"/>
        <v/>
      </c>
      <c r="AS374" s="10" t="str">
        <f t="shared" ca="1" si="314"/>
        <v/>
      </c>
      <c r="AT374" s="10" t="str">
        <f t="shared" ca="1" si="314"/>
        <v/>
      </c>
      <c r="AU374" s="10" t="str">
        <f t="shared" ca="1" si="311"/>
        <v/>
      </c>
      <c r="AV374" s="10" t="str">
        <f t="shared" ca="1" si="311"/>
        <v/>
      </c>
      <c r="AW374" s="10" t="str">
        <f t="shared" ca="1" si="311"/>
        <v/>
      </c>
      <c r="AX374" s="10" t="str">
        <f t="shared" si="311"/>
        <v/>
      </c>
      <c r="AY374" s="10" t="str">
        <f t="shared" si="311"/>
        <v/>
      </c>
      <c r="BA374" s="12" t="str">
        <f t="shared" ca="1" si="315"/>
        <v/>
      </c>
      <c r="BB374" s="12" t="str">
        <f t="shared" ca="1" si="315"/>
        <v/>
      </c>
      <c r="BC374" s="12" t="str">
        <f t="shared" ca="1" si="315"/>
        <v/>
      </c>
      <c r="BD374" s="12" t="str">
        <f t="shared" ca="1" si="315"/>
        <v/>
      </c>
      <c r="BE374" s="12" t="str">
        <f t="shared" ca="1" si="315"/>
        <v/>
      </c>
      <c r="BF374" s="12" t="str">
        <f t="shared" ca="1" si="312"/>
        <v/>
      </c>
      <c r="BG374" s="12" t="str">
        <f t="shared" ca="1" si="312"/>
        <v/>
      </c>
      <c r="BH374" s="12" t="str">
        <f t="shared" ca="1" si="312"/>
        <v/>
      </c>
      <c r="BI374" s="12" t="str">
        <f t="shared" si="312"/>
        <v/>
      </c>
      <c r="BJ374" s="12" t="str">
        <f t="shared" si="312"/>
        <v/>
      </c>
    </row>
    <row r="375" spans="1:62" ht="23.25" customHeight="1">
      <c r="A375" s="1">
        <f ca="1">IF(COUNTIF($D375:$M375," ")=10,"",IF(VLOOKUP(MAX($A$1:A374),$A$1:C374,3,FALSE)=0,"",MAX($A$1:A374)+1))</f>
        <v>375</v>
      </c>
      <c r="B375" s="13" t="str">
        <f>$B370</f>
        <v>Самойлов А.М.</v>
      </c>
      <c r="C375" s="2" t="str">
        <f ca="1">IF($B375="","",$S$6)</f>
        <v>Пт 19.06.20</v>
      </c>
      <c r="D375" s="23" t="str">
        <f t="shared" ref="D375:K375" ca="1" si="346">IF($B375&gt;"",IF(ISERROR(SEARCH($B375,T$6))," ",MID(T$6,FIND("%курс ",T$6,FIND($B375,T$6))+6,7)&amp;"
("&amp;MID(T$6,FIND("ауд.",T$6,FIND($B375,T$6))+4,FIND("№",T$6,FIND("ауд.",T$6,FIND($B375,T$6)))-(FIND("ауд.",T$6,FIND($B375,T$6))+4))&amp;")"),"")</f>
        <v xml:space="preserve"> </v>
      </c>
      <c r="E375" s="23" t="str">
        <f t="shared" ca="1" si="346"/>
        <v xml:space="preserve"> </v>
      </c>
      <c r="F375" s="23" t="str">
        <f t="shared" ca="1" si="346"/>
        <v xml:space="preserve"> </v>
      </c>
      <c r="G375" s="23" t="str">
        <f t="shared" ca="1" si="346"/>
        <v xml:space="preserve"> </v>
      </c>
      <c r="H375" s="23" t="str">
        <f t="shared" ca="1" si="346"/>
        <v xml:space="preserve"> </v>
      </c>
      <c r="I375" s="23" t="str">
        <f t="shared" ca="1" si="346"/>
        <v xml:space="preserve"> </v>
      </c>
      <c r="J375" s="23" t="str">
        <f t="shared" ca="1" si="346"/>
        <v xml:space="preserve"> </v>
      </c>
      <c r="K375" s="23" t="str">
        <f t="shared" ca="1" si="346"/>
        <v xml:space="preserve"> </v>
      </c>
      <c r="L375" s="23"/>
      <c r="M375" s="23"/>
      <c r="N375" s="25"/>
      <c r="AE375" s="20" t="str">
        <f t="shared" ca="1" si="332"/>
        <v/>
      </c>
      <c r="AF375" s="20" t="str">
        <f t="shared" ca="1" si="332"/>
        <v/>
      </c>
      <c r="AG375" s="20" t="str">
        <f t="shared" ca="1" si="332"/>
        <v/>
      </c>
      <c r="AH375" s="20" t="str">
        <f t="shared" ca="1" si="332"/>
        <v/>
      </c>
      <c r="AI375" s="20" t="str">
        <f t="shared" ca="1" si="332"/>
        <v/>
      </c>
      <c r="AJ375" s="20" t="str">
        <f t="shared" ca="1" si="332"/>
        <v/>
      </c>
      <c r="AK375" s="20" t="str">
        <f t="shared" ca="1" si="332"/>
        <v/>
      </c>
      <c r="AL375" s="20" t="str">
        <f t="shared" ca="1" si="332"/>
        <v/>
      </c>
      <c r="AM375" s="20" t="str">
        <f t="shared" si="332"/>
        <v/>
      </c>
      <c r="AN375" s="20" t="str">
        <f t="shared" si="332"/>
        <v/>
      </c>
      <c r="AO375" s="11" t="str">
        <f t="shared" ca="1" si="299"/>
        <v/>
      </c>
      <c r="AP375" s="10" t="str">
        <f t="shared" ca="1" si="314"/>
        <v/>
      </c>
      <c r="AQ375" s="10" t="str">
        <f t="shared" ca="1" si="314"/>
        <v/>
      </c>
      <c r="AR375" s="10" t="str">
        <f t="shared" ca="1" si="314"/>
        <v/>
      </c>
      <c r="AS375" s="10" t="str">
        <f t="shared" ca="1" si="314"/>
        <v/>
      </c>
      <c r="AT375" s="10" t="str">
        <f t="shared" ca="1" si="314"/>
        <v/>
      </c>
      <c r="AU375" s="10" t="str">
        <f t="shared" ca="1" si="311"/>
        <v/>
      </c>
      <c r="AV375" s="10" t="str">
        <f t="shared" ca="1" si="311"/>
        <v/>
      </c>
      <c r="AW375" s="10" t="str">
        <f t="shared" ca="1" si="311"/>
        <v/>
      </c>
      <c r="AX375" s="10" t="str">
        <f t="shared" si="311"/>
        <v/>
      </c>
      <c r="AY375" s="10" t="str">
        <f t="shared" si="311"/>
        <v/>
      </c>
      <c r="BA375" s="12" t="str">
        <f t="shared" ca="1" si="315"/>
        <v/>
      </c>
      <c r="BB375" s="12" t="str">
        <f t="shared" ca="1" si="315"/>
        <v/>
      </c>
      <c r="BC375" s="12" t="str">
        <f t="shared" ca="1" si="315"/>
        <v/>
      </c>
      <c r="BD375" s="12" t="str">
        <f t="shared" ca="1" si="315"/>
        <v/>
      </c>
      <c r="BE375" s="12" t="str">
        <f t="shared" ca="1" si="315"/>
        <v/>
      </c>
      <c r="BF375" s="12" t="str">
        <f t="shared" ca="1" si="312"/>
        <v/>
      </c>
      <c r="BG375" s="12" t="str">
        <f t="shared" ca="1" si="312"/>
        <v/>
      </c>
      <c r="BH375" s="12" t="str">
        <f t="shared" ca="1" si="312"/>
        <v/>
      </c>
      <c r="BI375" s="12" t="str">
        <f t="shared" si="312"/>
        <v/>
      </c>
      <c r="BJ375" s="12" t="str">
        <f t="shared" si="312"/>
        <v/>
      </c>
    </row>
    <row r="376" spans="1:62" ht="23.25" customHeight="1">
      <c r="A376" s="1">
        <f ca="1">IF(COUNTIF($D376:$M376," ")=10,"",IF(VLOOKUP(MAX($A$1:A375),$A$1:C375,3,FALSE)=0,"",MAX($A$1:A375)+1))</f>
        <v>376</v>
      </c>
      <c r="B376" s="13" t="str">
        <f>$B370</f>
        <v>Самойлов А.М.</v>
      </c>
      <c r="C376" s="2" t="str">
        <f ca="1">IF($B376="","",$S$7)</f>
        <v>Сб 20.06.20</v>
      </c>
      <c r="D376" s="23" t="str">
        <f t="shared" ref="D376:K376" ca="1" si="347">IF($B376&gt;"",IF(ISERROR(SEARCH($B376,T$7))," ",MID(T$7,FIND("%курс ",T$7,FIND($B376,T$7))+6,7)&amp;"
("&amp;MID(T$7,FIND("ауд.",T$7,FIND($B376,T$7))+4,FIND("№",T$7,FIND("ауд.",T$7,FIND($B376,T$7)))-(FIND("ауд.",T$7,FIND($B376,T$7))+4))&amp;")"),"")</f>
        <v xml:space="preserve"> </v>
      </c>
      <c r="E376" s="23" t="str">
        <f t="shared" ca="1" si="347"/>
        <v xml:space="preserve"> </v>
      </c>
      <c r="F376" s="23" t="str">
        <f t="shared" ca="1" si="347"/>
        <v xml:space="preserve"> </v>
      </c>
      <c r="G376" s="23" t="str">
        <f t="shared" ca="1" si="347"/>
        <v xml:space="preserve"> </v>
      </c>
      <c r="H376" s="23" t="str">
        <f t="shared" ca="1" si="347"/>
        <v xml:space="preserve"> </v>
      </c>
      <c r="I376" s="23" t="str">
        <f t="shared" ca="1" si="347"/>
        <v xml:space="preserve"> </v>
      </c>
      <c r="J376" s="23" t="str">
        <f t="shared" ca="1" si="347"/>
        <v xml:space="preserve"> </v>
      </c>
      <c r="K376" s="23" t="str">
        <f t="shared" ca="1" si="347"/>
        <v xml:space="preserve"> </v>
      </c>
      <c r="L376" s="23"/>
      <c r="M376" s="23"/>
      <c r="N376" s="25"/>
      <c r="AE376" s="20" t="str">
        <f t="shared" ca="1" si="332"/>
        <v/>
      </c>
      <c r="AF376" s="20" t="str">
        <f t="shared" ca="1" si="332"/>
        <v/>
      </c>
      <c r="AG376" s="20" t="str">
        <f t="shared" ca="1" si="332"/>
        <v/>
      </c>
      <c r="AH376" s="20" t="str">
        <f t="shared" ca="1" si="332"/>
        <v/>
      </c>
      <c r="AI376" s="20" t="str">
        <f t="shared" ca="1" si="332"/>
        <v/>
      </c>
      <c r="AJ376" s="20" t="str">
        <f t="shared" ca="1" si="332"/>
        <v/>
      </c>
      <c r="AK376" s="20" t="str">
        <f t="shared" ca="1" si="332"/>
        <v/>
      </c>
      <c r="AL376" s="20" t="str">
        <f t="shared" ca="1" si="332"/>
        <v/>
      </c>
      <c r="AM376" s="20" t="str">
        <f t="shared" si="332"/>
        <v/>
      </c>
      <c r="AN376" s="20" t="str">
        <f t="shared" si="332"/>
        <v/>
      </c>
      <c r="AO376" s="11" t="str">
        <f t="shared" ca="1" si="299"/>
        <v/>
      </c>
      <c r="AP376" s="10" t="str">
        <f t="shared" ca="1" si="314"/>
        <v/>
      </c>
      <c r="AQ376" s="10" t="str">
        <f t="shared" ca="1" si="314"/>
        <v/>
      </c>
      <c r="AR376" s="10" t="str">
        <f t="shared" ca="1" si="314"/>
        <v/>
      </c>
      <c r="AS376" s="10" t="str">
        <f t="shared" ca="1" si="314"/>
        <v/>
      </c>
      <c r="AT376" s="10" t="str">
        <f t="shared" ca="1" si="314"/>
        <v/>
      </c>
      <c r="AU376" s="10" t="str">
        <f t="shared" ca="1" si="311"/>
        <v/>
      </c>
      <c r="AV376" s="10" t="str">
        <f t="shared" ca="1" si="311"/>
        <v/>
      </c>
      <c r="AW376" s="10" t="str">
        <f t="shared" ca="1" si="311"/>
        <v/>
      </c>
      <c r="AX376" s="10" t="str">
        <f t="shared" si="311"/>
        <v/>
      </c>
      <c r="AY376" s="10" t="str">
        <f t="shared" si="311"/>
        <v/>
      </c>
      <c r="BA376" s="12" t="str">
        <f t="shared" ca="1" si="315"/>
        <v/>
      </c>
      <c r="BB376" s="12" t="str">
        <f t="shared" ca="1" si="315"/>
        <v/>
      </c>
      <c r="BC376" s="12" t="str">
        <f t="shared" ca="1" si="315"/>
        <v/>
      </c>
      <c r="BD376" s="12" t="str">
        <f t="shared" ca="1" si="315"/>
        <v/>
      </c>
      <c r="BE376" s="12" t="str">
        <f t="shared" ca="1" si="315"/>
        <v/>
      </c>
      <c r="BF376" s="12" t="str">
        <f t="shared" ca="1" si="312"/>
        <v/>
      </c>
      <c r="BG376" s="12" t="str">
        <f t="shared" ca="1" si="312"/>
        <v/>
      </c>
      <c r="BH376" s="12" t="str">
        <f t="shared" ca="1" si="312"/>
        <v/>
      </c>
      <c r="BI376" s="12" t="str">
        <f t="shared" si="312"/>
        <v/>
      </c>
      <c r="BJ376" s="12" t="str">
        <f t="shared" si="312"/>
        <v/>
      </c>
    </row>
    <row r="377" spans="1:62" ht="23.25" customHeight="1">
      <c r="A377" s="1">
        <f ca="1">IF(COUNTIF($D377:$M377," ")=10,"",IF(VLOOKUP(MAX($A$1:A376),$A$1:C376,3,FALSE)=0,"",MAX($A$1:A376)+1))</f>
        <v>377</v>
      </c>
      <c r="B377" s="13" t="str">
        <f>$B370</f>
        <v>Самойлов А.М.</v>
      </c>
      <c r="C377" s="2" t="str">
        <f ca="1">IF($B377="","",$S$8)</f>
        <v>Вс 21.06.20</v>
      </c>
      <c r="D377" s="23" t="str">
        <f t="shared" ref="D377:K377" ca="1" si="348">IF($B377&gt;"",IF(ISERROR(SEARCH($B377,T$8))," ",MID(T$8,FIND("%курс ",T$8,FIND($B377,T$8))+6,7)&amp;"
("&amp;MID(T$8,FIND("ауд.",T$8,FIND($B377,T$8))+4,FIND("№",T$8,FIND("ауд.",T$8,FIND($B377,T$8)))-(FIND("ауд.",T$8,FIND($B377,T$8))+4))&amp;")"),"")</f>
        <v xml:space="preserve"> </v>
      </c>
      <c r="E377" s="23" t="str">
        <f t="shared" ca="1" si="348"/>
        <v xml:space="preserve"> </v>
      </c>
      <c r="F377" s="23" t="str">
        <f t="shared" ca="1" si="348"/>
        <v xml:space="preserve"> </v>
      </c>
      <c r="G377" s="23" t="str">
        <f t="shared" ca="1" si="348"/>
        <v xml:space="preserve"> </v>
      </c>
      <c r="H377" s="23" t="str">
        <f t="shared" ca="1" si="348"/>
        <v xml:space="preserve"> </v>
      </c>
      <c r="I377" s="23" t="str">
        <f t="shared" ca="1" si="348"/>
        <v xml:space="preserve"> </v>
      </c>
      <c r="J377" s="23" t="str">
        <f t="shared" ca="1" si="348"/>
        <v xml:space="preserve"> </v>
      </c>
      <c r="K377" s="23" t="str">
        <f t="shared" ca="1" si="348"/>
        <v xml:space="preserve"> </v>
      </c>
      <c r="L377" s="23"/>
      <c r="M377" s="23"/>
      <c r="N377" s="25"/>
      <c r="AE377" s="20" t="str">
        <f t="shared" ca="1" si="332"/>
        <v/>
      </c>
      <c r="AF377" s="20" t="str">
        <f t="shared" ca="1" si="332"/>
        <v/>
      </c>
      <c r="AG377" s="20" t="str">
        <f t="shared" ca="1" si="332"/>
        <v/>
      </c>
      <c r="AH377" s="20" t="str">
        <f t="shared" ca="1" si="332"/>
        <v/>
      </c>
      <c r="AI377" s="20" t="str">
        <f t="shared" ca="1" si="332"/>
        <v/>
      </c>
      <c r="AJ377" s="20" t="str">
        <f t="shared" ca="1" si="332"/>
        <v/>
      </c>
      <c r="AK377" s="20" t="str">
        <f t="shared" ca="1" si="332"/>
        <v/>
      </c>
      <c r="AL377" s="20" t="str">
        <f t="shared" ca="1" si="332"/>
        <v/>
      </c>
      <c r="AM377" s="20" t="str">
        <f t="shared" si="332"/>
        <v/>
      </c>
      <c r="AN377" s="20" t="str">
        <f t="shared" si="332"/>
        <v/>
      </c>
      <c r="AO377" s="11" t="str">
        <f t="shared" ca="1" si="299"/>
        <v/>
      </c>
      <c r="AP377" s="10" t="str">
        <f t="shared" ca="1" si="314"/>
        <v/>
      </c>
      <c r="AQ377" s="10" t="str">
        <f t="shared" ca="1" si="314"/>
        <v/>
      </c>
      <c r="AR377" s="10" t="str">
        <f t="shared" ca="1" si="314"/>
        <v/>
      </c>
      <c r="AS377" s="10" t="str">
        <f t="shared" ca="1" si="314"/>
        <v/>
      </c>
      <c r="AT377" s="10" t="str">
        <f t="shared" ca="1" si="314"/>
        <v/>
      </c>
      <c r="AU377" s="10" t="str">
        <f t="shared" ca="1" si="311"/>
        <v/>
      </c>
      <c r="AV377" s="10" t="str">
        <f t="shared" ca="1" si="311"/>
        <v/>
      </c>
      <c r="AW377" s="10" t="str">
        <f t="shared" ca="1" si="311"/>
        <v/>
      </c>
      <c r="AX377" s="10" t="str">
        <f t="shared" si="311"/>
        <v/>
      </c>
      <c r="AY377" s="10" t="str">
        <f t="shared" si="311"/>
        <v/>
      </c>
      <c r="BA377" s="12" t="str">
        <f t="shared" ca="1" si="315"/>
        <v/>
      </c>
      <c r="BB377" s="12" t="str">
        <f t="shared" ca="1" si="315"/>
        <v/>
      </c>
      <c r="BC377" s="12" t="str">
        <f t="shared" ca="1" si="315"/>
        <v/>
      </c>
      <c r="BD377" s="12" t="str">
        <f t="shared" ca="1" si="315"/>
        <v/>
      </c>
      <c r="BE377" s="12" t="str">
        <f t="shared" ca="1" si="315"/>
        <v/>
      </c>
      <c r="BF377" s="12" t="str">
        <f t="shared" ca="1" si="312"/>
        <v/>
      </c>
      <c r="BG377" s="12" t="str">
        <f t="shared" ca="1" si="312"/>
        <v/>
      </c>
      <c r="BH377" s="12" t="str">
        <f t="shared" ca="1" si="312"/>
        <v/>
      </c>
      <c r="BI377" s="12" t="str">
        <f t="shared" si="312"/>
        <v/>
      </c>
      <c r="BJ377" s="12" t="str">
        <f t="shared" si="312"/>
        <v/>
      </c>
    </row>
    <row r="378" spans="1:62" ht="23.25" customHeight="1">
      <c r="A378" s="1">
        <f ca="1">IF(COUNTIF($D378:$M378," ")=10,"",IF(VLOOKUP(MAX($A$1:A377),$A$1:C377,3,FALSE)=0,"",MAX($A$1:A377)+1))</f>
        <v>378</v>
      </c>
      <c r="C378" s="2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17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11" t="str">
        <f t="shared" si="299"/>
        <v/>
      </c>
      <c r="AP378" s="10" t="str">
        <f t="shared" si="314"/>
        <v/>
      </c>
      <c r="AQ378" s="10" t="str">
        <f t="shared" si="314"/>
        <v/>
      </c>
      <c r="AR378" s="10" t="str">
        <f t="shared" si="314"/>
        <v/>
      </c>
      <c r="AS378" s="10" t="str">
        <f t="shared" si="314"/>
        <v/>
      </c>
      <c r="AT378" s="10" t="str">
        <f t="shared" si="314"/>
        <v/>
      </c>
      <c r="AU378" s="10" t="str">
        <f t="shared" si="311"/>
        <v/>
      </c>
      <c r="AV378" s="10" t="str">
        <f t="shared" si="311"/>
        <v/>
      </c>
      <c r="AW378" s="10" t="str">
        <f t="shared" si="311"/>
        <v/>
      </c>
      <c r="AX378" s="10" t="str">
        <f t="shared" si="311"/>
        <v/>
      </c>
      <c r="AY378" s="10" t="str">
        <f t="shared" si="311"/>
        <v/>
      </c>
      <c r="BA378" s="12" t="str">
        <f t="shared" si="315"/>
        <v/>
      </c>
      <c r="BB378" s="12" t="str">
        <f t="shared" si="315"/>
        <v/>
      </c>
      <c r="BC378" s="12" t="str">
        <f t="shared" si="315"/>
        <v/>
      </c>
      <c r="BD378" s="12" t="str">
        <f t="shared" si="315"/>
        <v/>
      </c>
      <c r="BE378" s="12" t="str">
        <f t="shared" si="315"/>
        <v/>
      </c>
      <c r="BF378" s="12" t="str">
        <f t="shared" si="312"/>
        <v/>
      </c>
      <c r="BG378" s="12" t="str">
        <f t="shared" si="312"/>
        <v/>
      </c>
      <c r="BH378" s="12" t="str">
        <f t="shared" si="312"/>
        <v/>
      </c>
      <c r="BI378" s="12" t="str">
        <f t="shared" si="312"/>
        <v/>
      </c>
      <c r="BJ378" s="12" t="str">
        <f t="shared" si="312"/>
        <v/>
      </c>
    </row>
    <row r="379" spans="1:62" ht="23.25" customHeight="1">
      <c r="A379" s="1">
        <f ca="1">IF(COUNTIF($D380:$M386," ")=70,"",MAX($A$1:A378)+1)</f>
        <v>379</v>
      </c>
      <c r="B379" s="2" t="str">
        <f>IF($C379="","",$C379)</f>
        <v>Панкратова А.В.</v>
      </c>
      <c r="C379" s="3" t="str">
        <f>IF(ISERROR(VLOOKUP((ROW()-1)/9+1,'[1]Преподавательский состав'!$A$2:$B$180,2,FALSE)),"",VLOOKUP((ROW()-1)/9+1,'[1]Преподавательский состав'!$A$2:$B$180,2,FALSE))</f>
        <v>Панкратова А.В.</v>
      </c>
      <c r="D379" s="3" t="str">
        <f>IF($C379="","",T(" 8.00"))</f>
        <v xml:space="preserve"> 8.00</v>
      </c>
      <c r="E379" s="3" t="str">
        <f>IF($C379="","",T(" 9.40"))</f>
        <v xml:space="preserve"> 9.40</v>
      </c>
      <c r="F379" s="3" t="str">
        <f>IF($C379="","",T("11.50"))</f>
        <v>11.50</v>
      </c>
      <c r="G379" s="4" t="str">
        <f>IF($C379="","",T(""))</f>
        <v/>
      </c>
      <c r="H379" s="4" t="str">
        <f>IF($C379="","",T("13.30"))</f>
        <v>13.30</v>
      </c>
      <c r="I379" s="4" t="str">
        <f>IF($C379="","",T("15.10"))</f>
        <v>15.10</v>
      </c>
      <c r="J379" s="3" t="str">
        <f>IF($C379="","",T("17.00"))</f>
        <v>17.00</v>
      </c>
      <c r="K379" s="3" t="str">
        <f>IF($C379="","",T("18.40"))</f>
        <v>18.40</v>
      </c>
      <c r="L379" s="3"/>
      <c r="M379" s="3"/>
      <c r="N379" s="25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11" t="str">
        <f t="shared" si="299"/>
        <v/>
      </c>
      <c r="AP379" s="10" t="str">
        <f t="shared" si="314"/>
        <v/>
      </c>
      <c r="AQ379" s="10" t="str">
        <f t="shared" si="314"/>
        <v/>
      </c>
      <c r="AR379" s="10" t="str">
        <f t="shared" si="314"/>
        <v/>
      </c>
      <c r="AS379" s="10" t="str">
        <f t="shared" si="314"/>
        <v/>
      </c>
      <c r="AT379" s="10" t="str">
        <f t="shared" si="314"/>
        <v/>
      </c>
      <c r="AU379" s="10" t="str">
        <f t="shared" si="311"/>
        <v/>
      </c>
      <c r="AV379" s="10" t="str">
        <f t="shared" si="311"/>
        <v/>
      </c>
      <c r="AW379" s="10" t="str">
        <f t="shared" si="311"/>
        <v/>
      </c>
      <c r="AX379" s="10" t="str">
        <f t="shared" si="311"/>
        <v/>
      </c>
      <c r="AY379" s="10" t="str">
        <f t="shared" si="311"/>
        <v/>
      </c>
      <c r="BA379" s="12" t="str">
        <f t="shared" si="315"/>
        <v/>
      </c>
      <c r="BB379" s="12" t="str">
        <f t="shared" si="315"/>
        <v/>
      </c>
      <c r="BC379" s="12" t="str">
        <f t="shared" si="315"/>
        <v/>
      </c>
      <c r="BD379" s="12" t="str">
        <f t="shared" si="315"/>
        <v/>
      </c>
      <c r="BE379" s="12" t="str">
        <f t="shared" si="315"/>
        <v/>
      </c>
      <c r="BF379" s="12" t="str">
        <f t="shared" si="312"/>
        <v/>
      </c>
      <c r="BG379" s="12" t="str">
        <f t="shared" si="312"/>
        <v/>
      </c>
      <c r="BH379" s="12" t="str">
        <f t="shared" si="312"/>
        <v/>
      </c>
      <c r="BI379" s="12" t="str">
        <f t="shared" si="312"/>
        <v/>
      </c>
      <c r="BJ379" s="12" t="str">
        <f t="shared" si="312"/>
        <v/>
      </c>
    </row>
    <row r="380" spans="1:62" ht="23.25" customHeight="1">
      <c r="A380" s="1">
        <f ca="1">IF(COUNTIF($D380:$M380," ")=10,"",IF(VLOOKUP(MAX($A$1:A379),$A$1:C379,3,FALSE)=0,"",MAX($A$1:A379)+1))</f>
        <v>380</v>
      </c>
      <c r="B380" s="13" t="str">
        <f>$B379</f>
        <v>Панкратова А.В.</v>
      </c>
      <c r="C380" s="2" t="str">
        <f ca="1">IF($B380="","",$S$2)</f>
        <v>Пн 15.06.20</v>
      </c>
      <c r="D380" s="14" t="str">
        <f t="shared" ref="D380:K380" ca="1" si="349">IF($B380&gt;"",IF(ISERROR(SEARCH($B380,T$2))," ",MID(T$2,FIND("%курс ",T$2,FIND($B380,T$2))+6,7)&amp;"
("&amp;MID(T$2,FIND("ауд.",T$2,FIND($B380,T$2))+4,FIND("№",T$2,FIND("ауд.",T$2,FIND($B380,T$2)))-(FIND("ауд.",T$2,FIND($B380,T$2))+4))&amp;")"),"")</f>
        <v>П -11-1
(П-)</v>
      </c>
      <c r="E380" s="14" t="str">
        <f t="shared" ca="1" si="349"/>
        <v>П -11-1
(П-)</v>
      </c>
      <c r="F380" s="14" t="str">
        <f t="shared" ca="1" si="349"/>
        <v xml:space="preserve"> </v>
      </c>
      <c r="G380" s="14" t="str">
        <f t="shared" ca="1" si="349"/>
        <v xml:space="preserve"> </v>
      </c>
      <c r="H380" s="14" t="str">
        <f t="shared" ca="1" si="349"/>
        <v xml:space="preserve"> </v>
      </c>
      <c r="I380" s="14" t="str">
        <f t="shared" ca="1" si="349"/>
        <v xml:space="preserve"> </v>
      </c>
      <c r="J380" s="14" t="str">
        <f t="shared" ca="1" si="349"/>
        <v xml:space="preserve"> </v>
      </c>
      <c r="K380" s="14" t="str">
        <f t="shared" ca="1" si="349"/>
        <v xml:space="preserve"> </v>
      </c>
      <c r="L380" s="14"/>
      <c r="M380" s="14"/>
      <c r="N380" s="25"/>
      <c r="AE380" s="20" t="str">
        <f t="shared" ca="1" si="332"/>
        <v>Пн 15.06.20  8.00 П-)</v>
      </c>
      <c r="AF380" s="20" t="str">
        <f t="shared" ca="1" si="332"/>
        <v>Пн 15.06.20  9.40 П-)</v>
      </c>
      <c r="AG380" s="20" t="str">
        <f t="shared" ca="1" si="332"/>
        <v/>
      </c>
      <c r="AH380" s="20" t="str">
        <f t="shared" ca="1" si="332"/>
        <v/>
      </c>
      <c r="AI380" s="20" t="str">
        <f t="shared" ca="1" si="332"/>
        <v/>
      </c>
      <c r="AJ380" s="20" t="str">
        <f t="shared" ca="1" si="332"/>
        <v/>
      </c>
      <c r="AK380" s="20" t="str">
        <f t="shared" ca="1" si="332"/>
        <v/>
      </c>
      <c r="AL380" s="20" t="str">
        <f t="shared" ca="1" si="332"/>
        <v/>
      </c>
      <c r="AM380" s="20" t="str">
        <f t="shared" si="332"/>
        <v/>
      </c>
      <c r="AN380" s="20" t="str">
        <f t="shared" si="332"/>
        <v/>
      </c>
      <c r="AO380" s="11" t="str">
        <f t="shared" ca="1" si="299"/>
        <v>Панкратова</v>
      </c>
      <c r="AP380" s="10" t="str">
        <f t="shared" ca="1" si="314"/>
        <v>Пн 15.06.20  8.00 П-) Панкратова</v>
      </c>
      <c r="AQ380" s="10" t="str">
        <f t="shared" ca="1" si="314"/>
        <v>Пн 15.06.20  9.40 П-) Панкратова</v>
      </c>
      <c r="AR380" s="10" t="str">
        <f t="shared" ca="1" si="314"/>
        <v/>
      </c>
      <c r="AS380" s="10" t="str">
        <f t="shared" ca="1" si="314"/>
        <v/>
      </c>
      <c r="AT380" s="10" t="str">
        <f t="shared" ca="1" si="314"/>
        <v/>
      </c>
      <c r="AU380" s="10" t="str">
        <f t="shared" ca="1" si="311"/>
        <v/>
      </c>
      <c r="AV380" s="10" t="str">
        <f t="shared" ca="1" si="311"/>
        <v/>
      </c>
      <c r="AW380" s="10" t="str">
        <f t="shared" ca="1" si="311"/>
        <v/>
      </c>
      <c r="AX380" s="10" t="str">
        <f t="shared" si="311"/>
        <v/>
      </c>
      <c r="AY380" s="10" t="str">
        <f t="shared" si="311"/>
        <v/>
      </c>
      <c r="BA380" s="12">
        <f t="shared" ca="1" si="315"/>
        <v>380</v>
      </c>
      <c r="BB380" s="12">
        <f t="shared" ca="1" si="315"/>
        <v>380</v>
      </c>
      <c r="BC380" s="12" t="str">
        <f t="shared" ca="1" si="315"/>
        <v/>
      </c>
      <c r="BD380" s="12" t="str">
        <f t="shared" ca="1" si="315"/>
        <v/>
      </c>
      <c r="BE380" s="12" t="str">
        <f t="shared" ca="1" si="315"/>
        <v/>
      </c>
      <c r="BF380" s="12" t="str">
        <f t="shared" ca="1" si="312"/>
        <v/>
      </c>
      <c r="BG380" s="12" t="str">
        <f t="shared" ca="1" si="312"/>
        <v/>
      </c>
      <c r="BH380" s="12" t="str">
        <f t="shared" ca="1" si="312"/>
        <v/>
      </c>
      <c r="BI380" s="12" t="str">
        <f t="shared" si="312"/>
        <v/>
      </c>
      <c r="BJ380" s="12" t="str">
        <f t="shared" si="312"/>
        <v/>
      </c>
    </row>
    <row r="381" spans="1:62" ht="23.25" customHeight="1">
      <c r="A381" s="1">
        <f ca="1">IF(COUNTIF($D381:$M381," ")=10,"",IF(VLOOKUP(MAX($A$1:A380),$A$1:C380,3,FALSE)=0,"",MAX($A$1:A380)+1))</f>
        <v>381</v>
      </c>
      <c r="B381" s="13" t="str">
        <f>$B379</f>
        <v>Панкратова А.В.</v>
      </c>
      <c r="C381" s="2" t="str">
        <f ca="1">IF($B381="","",$S$3)</f>
        <v>Вт 16.06.20</v>
      </c>
      <c r="D381" s="14" t="str">
        <f t="shared" ref="D381:K381" ca="1" si="350">IF($B381&gt;"",IF(ISERROR(SEARCH($B381,T$3))," ",MID(T$3,FIND("%курс ",T$3,FIND($B381,T$3))+6,7)&amp;"
("&amp;MID(T$3,FIND("ауд.",T$3,FIND($B381,T$3))+4,FIND("№",T$3,FIND("ауд.",T$3,FIND($B381,T$3)))-(FIND("ауд.",T$3,FIND($B381,T$3))+4))&amp;")"),"")</f>
        <v xml:space="preserve"> </v>
      </c>
      <c r="E381" s="14" t="str">
        <f t="shared" ca="1" si="350"/>
        <v xml:space="preserve"> </v>
      </c>
      <c r="F381" s="14" t="str">
        <f t="shared" ca="1" si="350"/>
        <v xml:space="preserve"> </v>
      </c>
      <c r="G381" s="14" t="str">
        <f t="shared" ca="1" si="350"/>
        <v xml:space="preserve"> </v>
      </c>
      <c r="H381" s="14" t="str">
        <f t="shared" ca="1" si="350"/>
        <v xml:space="preserve"> </v>
      </c>
      <c r="I381" s="14" t="str">
        <f t="shared" ca="1" si="350"/>
        <v xml:space="preserve"> </v>
      </c>
      <c r="J381" s="14" t="str">
        <f t="shared" ca="1" si="350"/>
        <v xml:space="preserve"> </v>
      </c>
      <c r="K381" s="14" t="str">
        <f t="shared" ca="1" si="350"/>
        <v>П -9 -2
(П-)</v>
      </c>
      <c r="L381" s="14"/>
      <c r="M381" s="14"/>
      <c r="N381" s="25"/>
      <c r="AE381" s="20" t="str">
        <f t="shared" ca="1" si="332"/>
        <v/>
      </c>
      <c r="AF381" s="20" t="str">
        <f t="shared" ca="1" si="332"/>
        <v/>
      </c>
      <c r="AG381" s="20" t="str">
        <f t="shared" ca="1" si="332"/>
        <v/>
      </c>
      <c r="AH381" s="20" t="str">
        <f t="shared" ca="1" si="332"/>
        <v/>
      </c>
      <c r="AI381" s="20" t="str">
        <f t="shared" ca="1" si="332"/>
        <v/>
      </c>
      <c r="AJ381" s="20" t="str">
        <f t="shared" ca="1" si="332"/>
        <v/>
      </c>
      <c r="AK381" s="20" t="str">
        <f t="shared" ca="1" si="332"/>
        <v/>
      </c>
      <c r="AL381" s="20" t="str">
        <f t="shared" ca="1" si="332"/>
        <v>Вт 16.06.20 18.40 П-)</v>
      </c>
      <c r="AM381" s="20" t="str">
        <f t="shared" si="332"/>
        <v/>
      </c>
      <c r="AN381" s="20" t="str">
        <f t="shared" si="332"/>
        <v/>
      </c>
      <c r="AO381" s="11" t="str">
        <f t="shared" ca="1" si="299"/>
        <v>Панкратова</v>
      </c>
      <c r="AP381" s="10" t="str">
        <f t="shared" ca="1" si="314"/>
        <v/>
      </c>
      <c r="AQ381" s="10" t="str">
        <f t="shared" ca="1" si="314"/>
        <v/>
      </c>
      <c r="AR381" s="10" t="str">
        <f t="shared" ca="1" si="314"/>
        <v/>
      </c>
      <c r="AS381" s="10" t="str">
        <f t="shared" ca="1" si="314"/>
        <v/>
      </c>
      <c r="AT381" s="10" t="str">
        <f t="shared" ca="1" si="314"/>
        <v/>
      </c>
      <c r="AU381" s="10" t="str">
        <f t="shared" ca="1" si="311"/>
        <v/>
      </c>
      <c r="AV381" s="10" t="str">
        <f t="shared" ca="1" si="311"/>
        <v/>
      </c>
      <c r="AW381" s="10" t="str">
        <f t="shared" ca="1" si="311"/>
        <v>Вт 16.06.20 18.40 П-) Панкратова</v>
      </c>
      <c r="AX381" s="10" t="str">
        <f t="shared" si="311"/>
        <v/>
      </c>
      <c r="AY381" s="10" t="str">
        <f t="shared" si="311"/>
        <v/>
      </c>
      <c r="BA381" s="12" t="str">
        <f t="shared" ca="1" si="315"/>
        <v/>
      </c>
      <c r="BB381" s="12" t="str">
        <f t="shared" ca="1" si="315"/>
        <v/>
      </c>
      <c r="BC381" s="12" t="str">
        <f t="shared" ca="1" si="315"/>
        <v/>
      </c>
      <c r="BD381" s="12" t="str">
        <f t="shared" ca="1" si="315"/>
        <v/>
      </c>
      <c r="BE381" s="12" t="str">
        <f t="shared" ca="1" si="315"/>
        <v/>
      </c>
      <c r="BF381" s="12" t="str">
        <f t="shared" ca="1" si="312"/>
        <v/>
      </c>
      <c r="BG381" s="12" t="str">
        <f t="shared" ca="1" si="312"/>
        <v/>
      </c>
      <c r="BH381" s="12">
        <f t="shared" ca="1" si="312"/>
        <v>381</v>
      </c>
      <c r="BI381" s="12" t="str">
        <f t="shared" si="312"/>
        <v/>
      </c>
      <c r="BJ381" s="12" t="str">
        <f t="shared" si="312"/>
        <v/>
      </c>
    </row>
    <row r="382" spans="1:62" ht="23.25" customHeight="1">
      <c r="A382" s="1">
        <f ca="1">IF(COUNTIF($D382:$M382," ")=10,"",IF(VLOOKUP(MAX($A$1:A381),$A$1:C381,3,FALSE)=0,"",MAX($A$1:A381)+1))</f>
        <v>382</v>
      </c>
      <c r="B382" s="13" t="str">
        <f>$B379</f>
        <v>Панкратова А.В.</v>
      </c>
      <c r="C382" s="2" t="str">
        <f ca="1">IF($B382="","",$S$4)</f>
        <v>Ср 17.06.20</v>
      </c>
      <c r="D382" s="14" t="str">
        <f t="shared" ref="D382:K382" ca="1" si="351">IF($B382&gt;"",IF(ISERROR(SEARCH($B382,T$4))," ",MID(T$4,FIND("%курс ",T$4,FIND($B382,T$4))+6,7)&amp;"
("&amp;MID(T$4,FIND("ауд.",T$4,FIND($B382,T$4))+4,FIND("№",T$4,FIND("ауд.",T$4,FIND($B382,T$4)))-(FIND("ауд.",T$4,FIND($B382,T$4))+4))&amp;")"),"")</f>
        <v xml:space="preserve"> </v>
      </c>
      <c r="E382" s="14" t="str">
        <f t="shared" ca="1" si="351"/>
        <v xml:space="preserve"> </v>
      </c>
      <c r="F382" s="14" t="str">
        <f t="shared" ca="1" si="351"/>
        <v xml:space="preserve"> </v>
      </c>
      <c r="G382" s="14" t="str">
        <f t="shared" ca="1" si="351"/>
        <v xml:space="preserve"> </v>
      </c>
      <c r="H382" s="14" t="str">
        <f t="shared" ca="1" si="351"/>
        <v xml:space="preserve"> </v>
      </c>
      <c r="I382" s="14" t="str">
        <f t="shared" ca="1" si="351"/>
        <v>П -9 -2
(П-)</v>
      </c>
      <c r="J382" s="14" t="str">
        <f t="shared" ca="1" si="351"/>
        <v>П -9 -2
(П-)</v>
      </c>
      <c r="K382" s="14" t="str">
        <f t="shared" ca="1" si="351"/>
        <v>П -9 -2
(П-)</v>
      </c>
      <c r="L382" s="14"/>
      <c r="M382" s="14"/>
      <c r="N382" s="25"/>
      <c r="AE382" s="20" t="str">
        <f t="shared" ca="1" si="332"/>
        <v/>
      </c>
      <c r="AF382" s="20" t="str">
        <f t="shared" ca="1" si="332"/>
        <v/>
      </c>
      <c r="AG382" s="20" t="str">
        <f t="shared" ca="1" si="332"/>
        <v/>
      </c>
      <c r="AH382" s="20" t="str">
        <f t="shared" ca="1" si="332"/>
        <v/>
      </c>
      <c r="AI382" s="20" t="str">
        <f t="shared" ca="1" si="332"/>
        <v/>
      </c>
      <c r="AJ382" s="20" t="str">
        <f t="shared" ca="1" si="332"/>
        <v>Ср 17.06.20 15.10 П-)</v>
      </c>
      <c r="AK382" s="20" t="str">
        <f t="shared" ca="1" si="332"/>
        <v>Ср 17.06.20 17.00 П-)</v>
      </c>
      <c r="AL382" s="20" t="str">
        <f t="shared" ca="1" si="332"/>
        <v>Ср 17.06.20 18.40 П-)</v>
      </c>
      <c r="AM382" s="20" t="str">
        <f t="shared" si="332"/>
        <v/>
      </c>
      <c r="AN382" s="20" t="str">
        <f t="shared" si="332"/>
        <v/>
      </c>
      <c r="AO382" s="11" t="str">
        <f t="shared" ca="1" si="299"/>
        <v>Панкратова</v>
      </c>
      <c r="AP382" s="10" t="str">
        <f t="shared" ca="1" si="314"/>
        <v/>
      </c>
      <c r="AQ382" s="10" t="str">
        <f t="shared" ca="1" si="314"/>
        <v/>
      </c>
      <c r="AR382" s="10" t="str">
        <f t="shared" ca="1" si="314"/>
        <v/>
      </c>
      <c r="AS382" s="10" t="str">
        <f t="shared" ca="1" si="314"/>
        <v/>
      </c>
      <c r="AT382" s="10" t="str">
        <f t="shared" ca="1" si="314"/>
        <v/>
      </c>
      <c r="AU382" s="10" t="str">
        <f t="shared" ca="1" si="311"/>
        <v>Ср 17.06.20 15.10 П-) Панкратова</v>
      </c>
      <c r="AV382" s="10" t="str">
        <f t="shared" ca="1" si="311"/>
        <v>Ср 17.06.20 17.00 П-) Панкратова</v>
      </c>
      <c r="AW382" s="10" t="str">
        <f t="shared" ca="1" si="311"/>
        <v>Ср 17.06.20 18.40 П-) Панкратова</v>
      </c>
      <c r="AX382" s="10" t="str">
        <f t="shared" si="311"/>
        <v/>
      </c>
      <c r="AY382" s="10" t="str">
        <f t="shared" si="311"/>
        <v/>
      </c>
      <c r="BA382" s="12" t="str">
        <f t="shared" ca="1" si="315"/>
        <v/>
      </c>
      <c r="BB382" s="12" t="str">
        <f t="shared" ca="1" si="315"/>
        <v/>
      </c>
      <c r="BC382" s="12" t="str">
        <f t="shared" ca="1" si="315"/>
        <v/>
      </c>
      <c r="BD382" s="12" t="str">
        <f t="shared" ca="1" si="315"/>
        <v/>
      </c>
      <c r="BE382" s="12" t="str">
        <f t="shared" ca="1" si="315"/>
        <v/>
      </c>
      <c r="BF382" s="12">
        <f t="shared" ca="1" si="312"/>
        <v>382</v>
      </c>
      <c r="BG382" s="12">
        <f t="shared" ca="1" si="312"/>
        <v>382</v>
      </c>
      <c r="BH382" s="12">
        <f t="shared" ca="1" si="312"/>
        <v>382</v>
      </c>
      <c r="BI382" s="12" t="str">
        <f t="shared" si="312"/>
        <v/>
      </c>
      <c r="BJ382" s="12" t="str">
        <f t="shared" si="312"/>
        <v/>
      </c>
    </row>
    <row r="383" spans="1:62" ht="23.25" customHeight="1">
      <c r="A383" s="1">
        <f ca="1">IF(COUNTIF($D383:$M383," ")=10,"",IF(VLOOKUP(MAX($A$1:A382),$A$1:C382,3,FALSE)=0,"",MAX($A$1:A382)+1))</f>
        <v>383</v>
      </c>
      <c r="B383" s="13" t="str">
        <f>$B379</f>
        <v>Панкратова А.В.</v>
      </c>
      <c r="C383" s="2" t="str">
        <f ca="1">IF($B383="","",$S$5)</f>
        <v>Чт 18.06.20</v>
      </c>
      <c r="D383" s="23" t="str">
        <f t="shared" ref="D383:K383" ca="1" si="352">IF($B383&gt;"",IF(ISERROR(SEARCH($B383,T$5))," ",MID(T$5,FIND("%курс ",T$5,FIND($B383,T$5))+6,7)&amp;"
("&amp;MID(T$5,FIND("ауд.",T$5,FIND($B383,T$5))+4,FIND("№",T$5,FIND("ауд.",T$5,FIND($B383,T$5)))-(FIND("ауд.",T$5,FIND($B383,T$5))+4))&amp;")"),"")</f>
        <v>П -11-1
(П-)</v>
      </c>
      <c r="E383" s="23" t="str">
        <f t="shared" ca="1" si="352"/>
        <v>П -11-1
(П-)</v>
      </c>
      <c r="F383" s="23" t="str">
        <f t="shared" ca="1" si="352"/>
        <v xml:space="preserve"> </v>
      </c>
      <c r="G383" s="23" t="str">
        <f t="shared" ca="1" si="352"/>
        <v xml:space="preserve"> </v>
      </c>
      <c r="H383" s="23" t="str">
        <f t="shared" ca="1" si="352"/>
        <v xml:space="preserve"> </v>
      </c>
      <c r="I383" s="23" t="str">
        <f t="shared" ca="1" si="352"/>
        <v xml:space="preserve"> </v>
      </c>
      <c r="J383" s="23" t="str">
        <f t="shared" ca="1" si="352"/>
        <v xml:space="preserve"> </v>
      </c>
      <c r="K383" s="23" t="str">
        <f t="shared" ca="1" si="352"/>
        <v xml:space="preserve"> </v>
      </c>
      <c r="L383" s="23"/>
      <c r="M383" s="23"/>
      <c r="N383" s="25"/>
      <c r="AE383" s="20" t="str">
        <f t="shared" ca="1" si="332"/>
        <v>Чт 18.06.20  8.00 П-)</v>
      </c>
      <c r="AF383" s="20" t="str">
        <f t="shared" ca="1" si="332"/>
        <v>Чт 18.06.20  9.40 П-)</v>
      </c>
      <c r="AG383" s="20" t="str">
        <f t="shared" ca="1" si="332"/>
        <v/>
      </c>
      <c r="AH383" s="20" t="str">
        <f t="shared" ca="1" si="332"/>
        <v/>
      </c>
      <c r="AI383" s="20" t="str">
        <f t="shared" ca="1" si="332"/>
        <v/>
      </c>
      <c r="AJ383" s="20" t="str">
        <f t="shared" ca="1" si="332"/>
        <v/>
      </c>
      <c r="AK383" s="20" t="str">
        <f t="shared" ca="1" si="332"/>
        <v/>
      </c>
      <c r="AL383" s="20" t="str">
        <f t="shared" ca="1" si="332"/>
        <v/>
      </c>
      <c r="AM383" s="20" t="str">
        <f t="shared" si="332"/>
        <v/>
      </c>
      <c r="AN383" s="20" t="str">
        <f t="shared" si="332"/>
        <v/>
      </c>
      <c r="AO383" s="11" t="str">
        <f t="shared" ca="1" si="299"/>
        <v>Панкратова</v>
      </c>
      <c r="AP383" s="10" t="str">
        <f t="shared" ca="1" si="314"/>
        <v>Чт 18.06.20  8.00 П-) Панкратова</v>
      </c>
      <c r="AQ383" s="10" t="str">
        <f t="shared" ca="1" si="314"/>
        <v>Чт 18.06.20  9.40 П-) Панкратова</v>
      </c>
      <c r="AR383" s="10" t="str">
        <f t="shared" ca="1" si="314"/>
        <v/>
      </c>
      <c r="AS383" s="10" t="str">
        <f t="shared" ca="1" si="314"/>
        <v/>
      </c>
      <c r="AT383" s="10" t="str">
        <f t="shared" ca="1" si="314"/>
        <v/>
      </c>
      <c r="AU383" s="10" t="str">
        <f t="shared" ca="1" si="311"/>
        <v/>
      </c>
      <c r="AV383" s="10" t="str">
        <f t="shared" ca="1" si="311"/>
        <v/>
      </c>
      <c r="AW383" s="10" t="str">
        <f t="shared" ca="1" si="311"/>
        <v/>
      </c>
      <c r="AX383" s="10" t="str">
        <f t="shared" si="311"/>
        <v/>
      </c>
      <c r="AY383" s="10" t="str">
        <f t="shared" si="311"/>
        <v/>
      </c>
      <c r="BA383" s="12">
        <f t="shared" ca="1" si="315"/>
        <v>383</v>
      </c>
      <c r="BB383" s="12">
        <f t="shared" ca="1" si="315"/>
        <v>383</v>
      </c>
      <c r="BC383" s="12" t="str">
        <f t="shared" ca="1" si="315"/>
        <v/>
      </c>
      <c r="BD383" s="12" t="str">
        <f t="shared" ca="1" si="315"/>
        <v/>
      </c>
      <c r="BE383" s="12" t="str">
        <f t="shared" ca="1" si="315"/>
        <v/>
      </c>
      <c r="BF383" s="12" t="str">
        <f t="shared" ca="1" si="312"/>
        <v/>
      </c>
      <c r="BG383" s="12" t="str">
        <f t="shared" ca="1" si="312"/>
        <v/>
      </c>
      <c r="BH383" s="12" t="str">
        <f t="shared" ca="1" si="312"/>
        <v/>
      </c>
      <c r="BI383" s="12" t="str">
        <f t="shared" si="312"/>
        <v/>
      </c>
      <c r="BJ383" s="12" t="str">
        <f t="shared" si="312"/>
        <v/>
      </c>
    </row>
    <row r="384" spans="1:62" ht="23.25" customHeight="1">
      <c r="A384" s="1">
        <f ca="1">IF(COUNTIF($D384:$M384," ")=10,"",IF(VLOOKUP(MAX($A$1:A383),$A$1:C383,3,FALSE)=0,"",MAX($A$1:A383)+1))</f>
        <v>384</v>
      </c>
      <c r="B384" s="13" t="str">
        <f>$B379</f>
        <v>Панкратова А.В.</v>
      </c>
      <c r="C384" s="2" t="str">
        <f ca="1">IF($B384="","",$S$6)</f>
        <v>Пт 19.06.20</v>
      </c>
      <c r="D384" s="23" t="str">
        <f t="shared" ref="D384:K384" ca="1" si="353">IF($B384&gt;"",IF(ISERROR(SEARCH($B384,T$6))," ",MID(T$6,FIND("%курс ",T$6,FIND($B384,T$6))+6,7)&amp;"
("&amp;MID(T$6,FIND("ауд.",T$6,FIND($B384,T$6))+4,FIND("№",T$6,FIND("ауд.",T$6,FIND($B384,T$6)))-(FIND("ауд.",T$6,FIND($B384,T$6))+4))&amp;")"),"")</f>
        <v>П -11-1
(П-)</v>
      </c>
      <c r="E384" s="23" t="str">
        <f t="shared" ca="1" si="353"/>
        <v>П -11-1
(П-)</v>
      </c>
      <c r="F384" s="23" t="str">
        <f t="shared" ca="1" si="353"/>
        <v>П -11-1
(П-)</v>
      </c>
      <c r="G384" s="23" t="str">
        <f t="shared" ca="1" si="353"/>
        <v xml:space="preserve"> </v>
      </c>
      <c r="H384" s="23" t="str">
        <f t="shared" ca="1" si="353"/>
        <v xml:space="preserve"> </v>
      </c>
      <c r="I384" s="23" t="str">
        <f t="shared" ca="1" si="353"/>
        <v xml:space="preserve"> </v>
      </c>
      <c r="J384" s="23" t="str">
        <f t="shared" ca="1" si="353"/>
        <v xml:space="preserve"> </v>
      </c>
      <c r="K384" s="23" t="str">
        <f t="shared" ca="1" si="353"/>
        <v xml:space="preserve"> </v>
      </c>
      <c r="L384" s="23"/>
      <c r="M384" s="23"/>
      <c r="N384" s="25"/>
      <c r="AE384" s="20" t="str">
        <f t="shared" ca="1" si="332"/>
        <v>Пт 19.06.20  8.00 П-)</v>
      </c>
      <c r="AF384" s="20" t="str">
        <f t="shared" ca="1" si="332"/>
        <v>Пт 19.06.20  9.40 П-)</v>
      </c>
      <c r="AG384" s="20" t="str">
        <f t="shared" ca="1" si="332"/>
        <v>Пт 19.06.20 11.50 П-)</v>
      </c>
      <c r="AH384" s="20" t="str">
        <f t="shared" ca="1" si="332"/>
        <v/>
      </c>
      <c r="AI384" s="20" t="str">
        <f t="shared" ca="1" si="332"/>
        <v/>
      </c>
      <c r="AJ384" s="20" t="str">
        <f t="shared" ca="1" si="332"/>
        <v/>
      </c>
      <c r="AK384" s="20" t="str">
        <f t="shared" ca="1" si="332"/>
        <v/>
      </c>
      <c r="AL384" s="20" t="str">
        <f t="shared" ca="1" si="332"/>
        <v/>
      </c>
      <c r="AM384" s="20" t="str">
        <f t="shared" si="332"/>
        <v/>
      </c>
      <c r="AN384" s="20" t="str">
        <f t="shared" si="332"/>
        <v/>
      </c>
      <c r="AO384" s="11" t="str">
        <f t="shared" ca="1" si="299"/>
        <v>Панкратова</v>
      </c>
      <c r="AP384" s="10" t="str">
        <f t="shared" ca="1" si="314"/>
        <v>Пт 19.06.20  8.00 П-) Панкратова</v>
      </c>
      <c r="AQ384" s="10" t="str">
        <f t="shared" ca="1" si="314"/>
        <v>Пт 19.06.20  9.40 П-) Панкратова</v>
      </c>
      <c r="AR384" s="10" t="str">
        <f t="shared" ca="1" si="314"/>
        <v>Пт 19.06.20 11.50 П-) Панкратова</v>
      </c>
      <c r="AS384" s="10" t="str">
        <f t="shared" ca="1" si="314"/>
        <v/>
      </c>
      <c r="AT384" s="10" t="str">
        <f t="shared" ca="1" si="314"/>
        <v/>
      </c>
      <c r="AU384" s="10" t="str">
        <f t="shared" ca="1" si="311"/>
        <v/>
      </c>
      <c r="AV384" s="10" t="str">
        <f t="shared" ca="1" si="311"/>
        <v/>
      </c>
      <c r="AW384" s="10" t="str">
        <f t="shared" ca="1" si="311"/>
        <v/>
      </c>
      <c r="AX384" s="10" t="str">
        <f t="shared" si="311"/>
        <v/>
      </c>
      <c r="AY384" s="10" t="str">
        <f t="shared" si="311"/>
        <v/>
      </c>
      <c r="BA384" s="12">
        <f t="shared" ca="1" si="315"/>
        <v>384</v>
      </c>
      <c r="BB384" s="12">
        <f t="shared" ca="1" si="315"/>
        <v>384</v>
      </c>
      <c r="BC384" s="12">
        <f t="shared" ca="1" si="315"/>
        <v>384</v>
      </c>
      <c r="BD384" s="12" t="str">
        <f t="shared" ca="1" si="315"/>
        <v/>
      </c>
      <c r="BE384" s="12" t="str">
        <f t="shared" ca="1" si="315"/>
        <v/>
      </c>
      <c r="BF384" s="12" t="str">
        <f t="shared" ca="1" si="312"/>
        <v/>
      </c>
      <c r="BG384" s="12" t="str">
        <f t="shared" ca="1" si="312"/>
        <v/>
      </c>
      <c r="BH384" s="12" t="str">
        <f t="shared" ca="1" si="312"/>
        <v/>
      </c>
      <c r="BI384" s="12" t="str">
        <f t="shared" si="312"/>
        <v/>
      </c>
      <c r="BJ384" s="12" t="str">
        <f t="shared" si="312"/>
        <v/>
      </c>
    </row>
    <row r="385" spans="1:62" ht="23.25" customHeight="1">
      <c r="A385" s="1">
        <f ca="1">IF(COUNTIF($D385:$M385," ")=10,"",IF(VLOOKUP(MAX($A$1:A384),$A$1:C384,3,FALSE)=0,"",MAX($A$1:A384)+1))</f>
        <v>385</v>
      </c>
      <c r="B385" s="13" t="str">
        <f>$B379</f>
        <v>Панкратова А.В.</v>
      </c>
      <c r="C385" s="2" t="str">
        <f ca="1">IF($B385="","",$S$7)</f>
        <v>Сб 20.06.20</v>
      </c>
      <c r="D385" s="23" t="str">
        <f t="shared" ref="D385:K385" ca="1" si="354">IF($B385&gt;"",IF(ISERROR(SEARCH($B385,T$7))," ",MID(T$7,FIND("%курс ",T$7,FIND($B385,T$7))+6,7)&amp;"
("&amp;MID(T$7,FIND("ауд.",T$7,FIND($B385,T$7))+4,FIND("№",T$7,FIND("ауд.",T$7,FIND($B385,T$7)))-(FIND("ауд.",T$7,FIND($B385,T$7))+4))&amp;")"),"")</f>
        <v xml:space="preserve"> </v>
      </c>
      <c r="E385" s="23" t="str">
        <f t="shared" ca="1" si="354"/>
        <v xml:space="preserve"> </v>
      </c>
      <c r="F385" s="23" t="str">
        <f t="shared" ca="1" si="354"/>
        <v xml:space="preserve"> </v>
      </c>
      <c r="G385" s="23" t="str">
        <f t="shared" ca="1" si="354"/>
        <v xml:space="preserve"> </v>
      </c>
      <c r="H385" s="23" t="str">
        <f t="shared" ca="1" si="354"/>
        <v xml:space="preserve"> </v>
      </c>
      <c r="I385" s="23" t="str">
        <f t="shared" ca="1" si="354"/>
        <v xml:space="preserve"> </v>
      </c>
      <c r="J385" s="23" t="str">
        <f t="shared" ca="1" si="354"/>
        <v xml:space="preserve"> </v>
      </c>
      <c r="K385" s="23" t="str">
        <f t="shared" ca="1" si="354"/>
        <v xml:space="preserve"> </v>
      </c>
      <c r="L385" s="23"/>
      <c r="M385" s="23"/>
      <c r="N385" s="25"/>
      <c r="AE385" s="20" t="str">
        <f t="shared" ca="1" si="332"/>
        <v/>
      </c>
      <c r="AF385" s="20" t="str">
        <f t="shared" ca="1" si="332"/>
        <v/>
      </c>
      <c r="AG385" s="20" t="str">
        <f t="shared" ca="1" si="332"/>
        <v/>
      </c>
      <c r="AH385" s="20" t="str">
        <f t="shared" ca="1" si="332"/>
        <v/>
      </c>
      <c r="AI385" s="20" t="str">
        <f t="shared" ca="1" si="332"/>
        <v/>
      </c>
      <c r="AJ385" s="20" t="str">
        <f t="shared" ca="1" si="332"/>
        <v/>
      </c>
      <c r="AK385" s="20" t="str">
        <f t="shared" ca="1" si="332"/>
        <v/>
      </c>
      <c r="AL385" s="20" t="str">
        <f t="shared" ca="1" si="332"/>
        <v/>
      </c>
      <c r="AM385" s="20" t="str">
        <f t="shared" si="332"/>
        <v/>
      </c>
      <c r="AN385" s="20" t="str">
        <f t="shared" si="332"/>
        <v/>
      </c>
      <c r="AO385" s="11" t="str">
        <f t="shared" ca="1" si="299"/>
        <v/>
      </c>
      <c r="AP385" s="10" t="str">
        <f t="shared" ca="1" si="314"/>
        <v/>
      </c>
      <c r="AQ385" s="10" t="str">
        <f t="shared" ca="1" si="314"/>
        <v/>
      </c>
      <c r="AR385" s="10" t="str">
        <f t="shared" ca="1" si="314"/>
        <v/>
      </c>
      <c r="AS385" s="10" t="str">
        <f t="shared" ca="1" si="314"/>
        <v/>
      </c>
      <c r="AT385" s="10" t="str">
        <f t="shared" ca="1" si="314"/>
        <v/>
      </c>
      <c r="AU385" s="10" t="str">
        <f t="shared" ca="1" si="311"/>
        <v/>
      </c>
      <c r="AV385" s="10" t="str">
        <f t="shared" ca="1" si="311"/>
        <v/>
      </c>
      <c r="AW385" s="10" t="str">
        <f t="shared" ca="1" si="311"/>
        <v/>
      </c>
      <c r="AX385" s="10" t="str">
        <f t="shared" si="311"/>
        <v/>
      </c>
      <c r="AY385" s="10" t="str">
        <f t="shared" si="311"/>
        <v/>
      </c>
      <c r="BA385" s="12" t="str">
        <f t="shared" ca="1" si="315"/>
        <v/>
      </c>
      <c r="BB385" s="12" t="str">
        <f t="shared" ca="1" si="315"/>
        <v/>
      </c>
      <c r="BC385" s="12" t="str">
        <f t="shared" ca="1" si="315"/>
        <v/>
      </c>
      <c r="BD385" s="12" t="str">
        <f t="shared" ca="1" si="315"/>
        <v/>
      </c>
      <c r="BE385" s="12" t="str">
        <f t="shared" ca="1" si="315"/>
        <v/>
      </c>
      <c r="BF385" s="12" t="str">
        <f t="shared" ca="1" si="312"/>
        <v/>
      </c>
      <c r="BG385" s="12" t="str">
        <f t="shared" ca="1" si="312"/>
        <v/>
      </c>
      <c r="BH385" s="12" t="str">
        <f t="shared" ca="1" si="312"/>
        <v/>
      </c>
      <c r="BI385" s="12" t="str">
        <f t="shared" si="312"/>
        <v/>
      </c>
      <c r="BJ385" s="12" t="str">
        <f t="shared" si="312"/>
        <v/>
      </c>
    </row>
    <row r="386" spans="1:62" ht="23.25" customHeight="1">
      <c r="A386" s="1">
        <f ca="1">IF(COUNTIF($D386:$M386," ")=10,"",IF(VLOOKUP(MAX($A$1:A385),$A$1:C385,3,FALSE)=0,"",MAX($A$1:A385)+1))</f>
        <v>386</v>
      </c>
      <c r="B386" s="13" t="str">
        <f>$B379</f>
        <v>Панкратова А.В.</v>
      </c>
      <c r="C386" s="2" t="str">
        <f ca="1">IF($B386="","",$S$8)</f>
        <v>Вс 21.06.20</v>
      </c>
      <c r="D386" s="23" t="str">
        <f t="shared" ref="D386:K386" ca="1" si="355">IF($B386&gt;"",IF(ISERROR(SEARCH($B386,T$8))," ",MID(T$8,FIND("%курс ",T$8,FIND($B386,T$8))+6,7)&amp;"
("&amp;MID(T$8,FIND("ауд.",T$8,FIND($B386,T$8))+4,FIND("№",T$8,FIND("ауд.",T$8,FIND($B386,T$8)))-(FIND("ауд.",T$8,FIND($B386,T$8))+4))&amp;")"),"")</f>
        <v xml:space="preserve"> </v>
      </c>
      <c r="E386" s="23" t="str">
        <f t="shared" ca="1" si="355"/>
        <v xml:space="preserve"> </v>
      </c>
      <c r="F386" s="23" t="str">
        <f t="shared" ca="1" si="355"/>
        <v xml:space="preserve"> </v>
      </c>
      <c r="G386" s="23" t="str">
        <f t="shared" ca="1" si="355"/>
        <v xml:space="preserve"> </v>
      </c>
      <c r="H386" s="23" t="str">
        <f t="shared" ca="1" si="355"/>
        <v xml:space="preserve"> </v>
      </c>
      <c r="I386" s="23" t="str">
        <f t="shared" ca="1" si="355"/>
        <v xml:space="preserve"> </v>
      </c>
      <c r="J386" s="23" t="str">
        <f t="shared" ca="1" si="355"/>
        <v xml:space="preserve"> </v>
      </c>
      <c r="K386" s="23" t="str">
        <f t="shared" ca="1" si="355"/>
        <v xml:space="preserve"> </v>
      </c>
      <c r="L386" s="23"/>
      <c r="M386" s="23"/>
      <c r="N386" s="17"/>
      <c r="AE386" s="20" t="str">
        <f t="shared" ca="1" si="332"/>
        <v/>
      </c>
      <c r="AF386" s="20" t="str">
        <f t="shared" ca="1" si="332"/>
        <v/>
      </c>
      <c r="AG386" s="20" t="str">
        <f t="shared" ca="1" si="332"/>
        <v/>
      </c>
      <c r="AH386" s="20" t="str">
        <f t="shared" ca="1" si="332"/>
        <v/>
      </c>
      <c r="AI386" s="20" t="str">
        <f t="shared" ca="1" si="332"/>
        <v/>
      </c>
      <c r="AJ386" s="20" t="str">
        <f t="shared" ca="1" si="332"/>
        <v/>
      </c>
      <c r="AK386" s="20" t="str">
        <f t="shared" ca="1" si="332"/>
        <v/>
      </c>
      <c r="AL386" s="20" t="str">
        <f t="shared" ca="1" si="332"/>
        <v/>
      </c>
      <c r="AM386" s="20" t="str">
        <f t="shared" si="332"/>
        <v/>
      </c>
      <c r="AN386" s="20" t="str">
        <f t="shared" si="332"/>
        <v/>
      </c>
      <c r="AO386" s="11" t="str">
        <f t="shared" ref="AO386:AO449" ca="1" si="356">IF(COUNTBLANK(AE386:AN386)=10,"",MID($B386,1,FIND(" ",$B386)-1))</f>
        <v/>
      </c>
      <c r="AP386" s="10" t="str">
        <f t="shared" ca="1" si="314"/>
        <v/>
      </c>
      <c r="AQ386" s="10" t="str">
        <f t="shared" ca="1" si="314"/>
        <v/>
      </c>
      <c r="AR386" s="10" t="str">
        <f t="shared" ca="1" si="314"/>
        <v/>
      </c>
      <c r="AS386" s="10" t="str">
        <f t="shared" ca="1" si="314"/>
        <v/>
      </c>
      <c r="AT386" s="10" t="str">
        <f t="shared" ca="1" si="314"/>
        <v/>
      </c>
      <c r="AU386" s="10" t="str">
        <f t="shared" ca="1" si="311"/>
        <v/>
      </c>
      <c r="AV386" s="10" t="str">
        <f t="shared" ca="1" si="311"/>
        <v/>
      </c>
      <c r="AW386" s="10" t="str">
        <f t="shared" ca="1" si="311"/>
        <v/>
      </c>
      <c r="AX386" s="10" t="str">
        <f t="shared" si="311"/>
        <v/>
      </c>
      <c r="AY386" s="10" t="str">
        <f t="shared" si="311"/>
        <v/>
      </c>
      <c r="BA386" s="12" t="str">
        <f t="shared" ca="1" si="315"/>
        <v/>
      </c>
      <c r="BB386" s="12" t="str">
        <f t="shared" ca="1" si="315"/>
        <v/>
      </c>
      <c r="BC386" s="12" t="str">
        <f t="shared" ca="1" si="315"/>
        <v/>
      </c>
      <c r="BD386" s="12" t="str">
        <f t="shared" ca="1" si="315"/>
        <v/>
      </c>
      <c r="BE386" s="12" t="str">
        <f t="shared" ca="1" si="315"/>
        <v/>
      </c>
      <c r="BF386" s="12" t="str">
        <f t="shared" ca="1" si="312"/>
        <v/>
      </c>
      <c r="BG386" s="12" t="str">
        <f t="shared" ca="1" si="312"/>
        <v/>
      </c>
      <c r="BH386" s="12" t="str">
        <f t="shared" ca="1" si="312"/>
        <v/>
      </c>
      <c r="BI386" s="12" t="str">
        <f t="shared" si="312"/>
        <v/>
      </c>
      <c r="BJ386" s="12" t="str">
        <f t="shared" si="312"/>
        <v/>
      </c>
    </row>
    <row r="387" spans="1:62" ht="23.25" customHeight="1">
      <c r="A387" s="1">
        <f ca="1">IF(COUNTIF($D387:$M387," ")=10,"",IF(VLOOKUP(MAX($A$1:A386),$A$1:C386,3,FALSE)=0,"",MAX($A$1:A386)+1))</f>
        <v>387</v>
      </c>
      <c r="C387" s="2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5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11" t="str">
        <f t="shared" si="356"/>
        <v/>
      </c>
      <c r="AP387" s="10" t="str">
        <f t="shared" si="314"/>
        <v/>
      </c>
      <c r="AQ387" s="10" t="str">
        <f t="shared" si="314"/>
        <v/>
      </c>
      <c r="AR387" s="10" t="str">
        <f t="shared" si="314"/>
        <v/>
      </c>
      <c r="AS387" s="10" t="str">
        <f t="shared" si="314"/>
        <v/>
      </c>
      <c r="AT387" s="10" t="str">
        <f t="shared" si="314"/>
        <v/>
      </c>
      <c r="AU387" s="10" t="str">
        <f t="shared" si="311"/>
        <v/>
      </c>
      <c r="AV387" s="10" t="str">
        <f t="shared" si="311"/>
        <v/>
      </c>
      <c r="AW387" s="10" t="str">
        <f t="shared" si="311"/>
        <v/>
      </c>
      <c r="AX387" s="10" t="str">
        <f t="shared" si="311"/>
        <v/>
      </c>
      <c r="AY387" s="10" t="str">
        <f t="shared" si="311"/>
        <v/>
      </c>
      <c r="BA387" s="12" t="str">
        <f t="shared" si="315"/>
        <v/>
      </c>
      <c r="BB387" s="12" t="str">
        <f t="shared" si="315"/>
        <v/>
      </c>
      <c r="BC387" s="12" t="str">
        <f t="shared" si="315"/>
        <v/>
      </c>
      <c r="BD387" s="12" t="str">
        <f t="shared" si="315"/>
        <v/>
      </c>
      <c r="BE387" s="12" t="str">
        <f t="shared" si="315"/>
        <v/>
      </c>
      <c r="BF387" s="12" t="str">
        <f t="shared" si="312"/>
        <v/>
      </c>
      <c r="BG387" s="12" t="str">
        <f t="shared" si="312"/>
        <v/>
      </c>
      <c r="BH387" s="12" t="str">
        <f t="shared" si="312"/>
        <v/>
      </c>
      <c r="BI387" s="12" t="str">
        <f t="shared" si="312"/>
        <v/>
      </c>
      <c r="BJ387" s="12" t="str">
        <f t="shared" si="312"/>
        <v/>
      </c>
    </row>
    <row r="388" spans="1:62" ht="23.25" customHeight="1">
      <c r="A388" s="1">
        <f ca="1">IF(COUNTIF($D389:$M395," ")=70,"",MAX($A$1:A387)+1)</f>
        <v>388</v>
      </c>
      <c r="B388" s="2" t="str">
        <f>IF($C388="","",$C388)</f>
        <v>Сынтин А.В.</v>
      </c>
      <c r="C388" s="3" t="str">
        <f>IF(ISERROR(VLOOKUP((ROW()-1)/9+1,'[1]Преподавательский состав'!$A$2:$B$180,2,FALSE)),"",VLOOKUP((ROW()-1)/9+1,'[1]Преподавательский состав'!$A$2:$B$180,2,FALSE))</f>
        <v>Сынтин А.В.</v>
      </c>
      <c r="D388" s="3" t="str">
        <f>IF($C388="","",T(" 8.00"))</f>
        <v xml:space="preserve"> 8.00</v>
      </c>
      <c r="E388" s="3" t="str">
        <f>IF($C388="","",T(" 9.40"))</f>
        <v xml:space="preserve"> 9.40</v>
      </c>
      <c r="F388" s="3" t="str">
        <f>IF($C388="","",T("11.50"))</f>
        <v>11.50</v>
      </c>
      <c r="G388" s="4" t="str">
        <f>IF($C388="","",T(""))</f>
        <v/>
      </c>
      <c r="H388" s="4" t="str">
        <f>IF($C388="","",T("13.30"))</f>
        <v>13.30</v>
      </c>
      <c r="I388" s="4" t="str">
        <f>IF($C388="","",T("15.10"))</f>
        <v>15.10</v>
      </c>
      <c r="J388" s="3" t="str">
        <f>IF($C388="","",T("17.00"))</f>
        <v>17.00</v>
      </c>
      <c r="K388" s="3" t="str">
        <f>IF($C388="","",T("18.40"))</f>
        <v>18.40</v>
      </c>
      <c r="L388" s="3"/>
      <c r="M388" s="3"/>
      <c r="N388" s="25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11" t="str">
        <f t="shared" si="356"/>
        <v/>
      </c>
      <c r="AP388" s="10" t="str">
        <f t="shared" si="314"/>
        <v/>
      </c>
      <c r="AQ388" s="10" t="str">
        <f t="shared" si="314"/>
        <v/>
      </c>
      <c r="AR388" s="10" t="str">
        <f t="shared" si="314"/>
        <v/>
      </c>
      <c r="AS388" s="10" t="str">
        <f t="shared" si="314"/>
        <v/>
      </c>
      <c r="AT388" s="10" t="str">
        <f t="shared" si="314"/>
        <v/>
      </c>
      <c r="AU388" s="10" t="str">
        <f t="shared" ref="AU388:AY451" si="357">IF(AJ388="","",CONCATENATE(AJ388," ",$AO388))</f>
        <v/>
      </c>
      <c r="AV388" s="10" t="str">
        <f t="shared" si="357"/>
        <v/>
      </c>
      <c r="AW388" s="10" t="str">
        <f t="shared" si="357"/>
        <v/>
      </c>
      <c r="AX388" s="10" t="str">
        <f t="shared" si="357"/>
        <v/>
      </c>
      <c r="AY388" s="10" t="str">
        <f t="shared" si="357"/>
        <v/>
      </c>
      <c r="BA388" s="12" t="str">
        <f t="shared" si="315"/>
        <v/>
      </c>
      <c r="BB388" s="12" t="str">
        <f t="shared" si="315"/>
        <v/>
      </c>
      <c r="BC388" s="12" t="str">
        <f t="shared" si="315"/>
        <v/>
      </c>
      <c r="BD388" s="12" t="str">
        <f t="shared" si="315"/>
        <v/>
      </c>
      <c r="BE388" s="12" t="str">
        <f t="shared" si="315"/>
        <v/>
      </c>
      <c r="BF388" s="12" t="str">
        <f t="shared" ref="BF388:BJ451" si="358">IF(AJ388="","",ROW())</f>
        <v/>
      </c>
      <c r="BG388" s="12" t="str">
        <f t="shared" si="358"/>
        <v/>
      </c>
      <c r="BH388" s="12" t="str">
        <f t="shared" si="358"/>
        <v/>
      </c>
      <c r="BI388" s="12" t="str">
        <f t="shared" si="358"/>
        <v/>
      </c>
      <c r="BJ388" s="12" t="str">
        <f t="shared" si="358"/>
        <v/>
      </c>
    </row>
    <row r="389" spans="1:62" ht="23.25" customHeight="1">
      <c r="A389" s="1">
        <f ca="1">IF(COUNTIF($D389:$M389," ")=10,"",IF(VLOOKUP(MAX($A$1:A388),$A$1:C388,3,FALSE)=0,"",MAX($A$1:A388)+1))</f>
        <v>389</v>
      </c>
      <c r="B389" s="13" t="str">
        <f>$B388</f>
        <v>Сынтин А.В.</v>
      </c>
      <c r="C389" s="2" t="str">
        <f ca="1">IF($B389="","",$S$2)</f>
        <v>Пн 15.06.20</v>
      </c>
      <c r="D389" s="14" t="str">
        <f t="shared" ref="D389:K389" ca="1" si="359">IF($B389&gt;"",IF(ISERROR(SEARCH($B389,T$2))," ",MID(T$2,FIND("%курс ",T$2,FIND($B389,T$2))+6,7)&amp;"
("&amp;MID(T$2,FIND("ауд.",T$2,FIND($B389,T$2))+4,FIND("№",T$2,FIND("ауд.",T$2,FIND($B389,T$2)))-(FIND("ауд.",T$2,FIND($B389,T$2))+4))&amp;")"),"")</f>
        <v>П -11-1
(П-304)</v>
      </c>
      <c r="E389" s="14" t="str">
        <f t="shared" ca="1" si="359"/>
        <v xml:space="preserve"> </v>
      </c>
      <c r="F389" s="14" t="str">
        <f t="shared" ca="1" si="359"/>
        <v>П -11-1
(П-)</v>
      </c>
      <c r="G389" s="14" t="str">
        <f t="shared" ca="1" si="359"/>
        <v xml:space="preserve"> </v>
      </c>
      <c r="H389" s="14" t="str">
        <f t="shared" ca="1" si="359"/>
        <v xml:space="preserve"> </v>
      </c>
      <c r="I389" s="14" t="str">
        <f t="shared" ca="1" si="359"/>
        <v xml:space="preserve"> </v>
      </c>
      <c r="J389" s="14" t="str">
        <f t="shared" ca="1" si="359"/>
        <v xml:space="preserve"> </v>
      </c>
      <c r="K389" s="14" t="str">
        <f t="shared" ca="1" si="359"/>
        <v>С -9 -2
(П-)</v>
      </c>
      <c r="L389" s="14"/>
      <c r="M389" s="14"/>
      <c r="N389" s="25"/>
      <c r="AE389" s="20" t="str">
        <f t="shared" ref="AE389:AN449" ca="1" si="360">IF(D389=" ","",IF(D389="","",CONCATENATE($C389," ",D$1," ",MID(D389,10,5))))</f>
        <v>Пн 15.06.20  8.00 П-304</v>
      </c>
      <c r="AF389" s="20" t="str">
        <f t="shared" ca="1" si="360"/>
        <v/>
      </c>
      <c r="AG389" s="20" t="str">
        <f t="shared" ca="1" si="360"/>
        <v>Пн 15.06.20 11.50 П-)</v>
      </c>
      <c r="AH389" s="20" t="str">
        <f t="shared" ca="1" si="360"/>
        <v/>
      </c>
      <c r="AI389" s="20" t="str">
        <f t="shared" ca="1" si="360"/>
        <v/>
      </c>
      <c r="AJ389" s="20" t="str">
        <f t="shared" ca="1" si="360"/>
        <v/>
      </c>
      <c r="AK389" s="20" t="str">
        <f t="shared" ca="1" si="360"/>
        <v/>
      </c>
      <c r="AL389" s="20" t="str">
        <f t="shared" ca="1" si="360"/>
        <v>Пн 15.06.20 18.40 П-)</v>
      </c>
      <c r="AM389" s="20" t="str">
        <f t="shared" si="360"/>
        <v/>
      </c>
      <c r="AN389" s="20" t="str">
        <f t="shared" si="360"/>
        <v/>
      </c>
      <c r="AO389" s="11" t="str">
        <f t="shared" ca="1" si="356"/>
        <v>Сынтин</v>
      </c>
      <c r="AP389" s="10" t="str">
        <f t="shared" ref="AP389:AT452" ca="1" si="361">IF(AE389="","",CONCATENATE(AE389," ",$AO389))</f>
        <v>Пн 15.06.20  8.00 П-304 Сынтин</v>
      </c>
      <c r="AQ389" s="10" t="str">
        <f t="shared" ca="1" si="361"/>
        <v/>
      </c>
      <c r="AR389" s="10" t="str">
        <f t="shared" ca="1" si="361"/>
        <v>Пн 15.06.20 11.50 П-) Сынтин</v>
      </c>
      <c r="AS389" s="10" t="str">
        <f t="shared" ca="1" si="361"/>
        <v/>
      </c>
      <c r="AT389" s="10" t="str">
        <f t="shared" ca="1" si="361"/>
        <v/>
      </c>
      <c r="AU389" s="10" t="str">
        <f t="shared" ca="1" si="357"/>
        <v/>
      </c>
      <c r="AV389" s="10" t="str">
        <f t="shared" ca="1" si="357"/>
        <v/>
      </c>
      <c r="AW389" s="10" t="str">
        <f t="shared" ca="1" si="357"/>
        <v>Пн 15.06.20 18.40 П-) Сынтин</v>
      </c>
      <c r="AX389" s="10" t="str">
        <f t="shared" si="357"/>
        <v/>
      </c>
      <c r="AY389" s="10" t="str">
        <f t="shared" si="357"/>
        <v/>
      </c>
      <c r="BA389" s="12">
        <f t="shared" ref="BA389:BE452" ca="1" si="362">IF(AE389="","",ROW())</f>
        <v>389</v>
      </c>
      <c r="BB389" s="12" t="str">
        <f t="shared" ca="1" si="362"/>
        <v/>
      </c>
      <c r="BC389" s="12">
        <f t="shared" ca="1" si="362"/>
        <v>389</v>
      </c>
      <c r="BD389" s="12" t="str">
        <f t="shared" ca="1" si="362"/>
        <v/>
      </c>
      <c r="BE389" s="12" t="str">
        <f t="shared" ca="1" si="362"/>
        <v/>
      </c>
      <c r="BF389" s="12" t="str">
        <f t="shared" ca="1" si="358"/>
        <v/>
      </c>
      <c r="BG389" s="12" t="str">
        <f t="shared" ca="1" si="358"/>
        <v/>
      </c>
      <c r="BH389" s="12">
        <f t="shared" ca="1" si="358"/>
        <v>389</v>
      </c>
      <c r="BI389" s="12" t="str">
        <f t="shared" si="358"/>
        <v/>
      </c>
      <c r="BJ389" s="12" t="str">
        <f t="shared" si="358"/>
        <v/>
      </c>
    </row>
    <row r="390" spans="1:62" ht="23.25" customHeight="1">
      <c r="A390" s="1">
        <f ca="1">IF(COUNTIF($D390:$M390," ")=10,"",IF(VLOOKUP(MAX($A$1:A389),$A$1:C389,3,FALSE)=0,"",MAX($A$1:A389)+1))</f>
        <v>390</v>
      </c>
      <c r="B390" s="13" t="str">
        <f>$B388</f>
        <v>Сынтин А.В.</v>
      </c>
      <c r="C390" s="2" t="str">
        <f ca="1">IF($B390="","",$S$3)</f>
        <v>Вт 16.06.20</v>
      </c>
      <c r="D390" s="14" t="str">
        <f t="shared" ref="D390:K390" ca="1" si="363">IF($B390&gt;"",IF(ISERROR(SEARCH($B390,T$3))," ",MID(T$3,FIND("%курс ",T$3,FIND($B390,T$3))+6,7)&amp;"
("&amp;MID(T$3,FIND("ауд.",T$3,FIND($B390,T$3))+4,FIND("№",T$3,FIND("ауд.",T$3,FIND($B390,T$3)))-(FIND("ауд.",T$3,FIND($B390,T$3))+4))&amp;")"),"")</f>
        <v xml:space="preserve"> </v>
      </c>
      <c r="E390" s="14" t="str">
        <f t="shared" ca="1" si="363"/>
        <v>П -11-1
(П-)</v>
      </c>
      <c r="F390" s="14" t="str">
        <f t="shared" ca="1" si="363"/>
        <v xml:space="preserve"> </v>
      </c>
      <c r="G390" s="14" t="str">
        <f t="shared" ca="1" si="363"/>
        <v xml:space="preserve"> </v>
      </c>
      <c r="H390" s="14" t="str">
        <f t="shared" ca="1" si="363"/>
        <v xml:space="preserve"> </v>
      </c>
      <c r="I390" s="14" t="str">
        <f t="shared" ca="1" si="363"/>
        <v xml:space="preserve"> </v>
      </c>
      <c r="J390" s="14" t="str">
        <f t="shared" ca="1" si="363"/>
        <v xml:space="preserve"> </v>
      </c>
      <c r="K390" s="14" t="str">
        <f t="shared" ca="1" si="363"/>
        <v xml:space="preserve"> </v>
      </c>
      <c r="L390" s="14"/>
      <c r="M390" s="14"/>
      <c r="N390" s="25"/>
      <c r="AE390" s="20" t="str">
        <f t="shared" ca="1" si="360"/>
        <v/>
      </c>
      <c r="AF390" s="20" t="str">
        <f t="shared" ca="1" si="360"/>
        <v>Вт 16.06.20  9.40 П-)</v>
      </c>
      <c r="AG390" s="20" t="str">
        <f t="shared" ca="1" si="360"/>
        <v/>
      </c>
      <c r="AH390" s="20" t="str">
        <f t="shared" ca="1" si="360"/>
        <v/>
      </c>
      <c r="AI390" s="20" t="str">
        <f t="shared" ca="1" si="360"/>
        <v/>
      </c>
      <c r="AJ390" s="20" t="str">
        <f t="shared" ca="1" si="360"/>
        <v/>
      </c>
      <c r="AK390" s="20" t="str">
        <f t="shared" ca="1" si="360"/>
        <v/>
      </c>
      <c r="AL390" s="20" t="str">
        <f t="shared" ca="1" si="360"/>
        <v/>
      </c>
      <c r="AM390" s="20" t="str">
        <f t="shared" si="360"/>
        <v/>
      </c>
      <c r="AN390" s="20" t="str">
        <f t="shared" si="360"/>
        <v/>
      </c>
      <c r="AO390" s="11" t="str">
        <f t="shared" ca="1" si="356"/>
        <v>Сынтин</v>
      </c>
      <c r="AP390" s="10" t="str">
        <f t="shared" ca="1" si="361"/>
        <v/>
      </c>
      <c r="AQ390" s="10" t="str">
        <f t="shared" ca="1" si="361"/>
        <v>Вт 16.06.20  9.40 П-) Сынтин</v>
      </c>
      <c r="AR390" s="10" t="str">
        <f t="shared" ca="1" si="361"/>
        <v/>
      </c>
      <c r="AS390" s="10" t="str">
        <f t="shared" ca="1" si="361"/>
        <v/>
      </c>
      <c r="AT390" s="10" t="str">
        <f t="shared" ca="1" si="361"/>
        <v/>
      </c>
      <c r="AU390" s="10" t="str">
        <f t="shared" ca="1" si="357"/>
        <v/>
      </c>
      <c r="AV390" s="10" t="str">
        <f t="shared" ca="1" si="357"/>
        <v/>
      </c>
      <c r="AW390" s="10" t="str">
        <f t="shared" ca="1" si="357"/>
        <v/>
      </c>
      <c r="AX390" s="10" t="str">
        <f t="shared" si="357"/>
        <v/>
      </c>
      <c r="AY390" s="10" t="str">
        <f t="shared" si="357"/>
        <v/>
      </c>
      <c r="BA390" s="12" t="str">
        <f t="shared" ca="1" si="362"/>
        <v/>
      </c>
      <c r="BB390" s="12">
        <f t="shared" ca="1" si="362"/>
        <v>390</v>
      </c>
      <c r="BC390" s="12" t="str">
        <f t="shared" ca="1" si="362"/>
        <v/>
      </c>
      <c r="BD390" s="12" t="str">
        <f t="shared" ca="1" si="362"/>
        <v/>
      </c>
      <c r="BE390" s="12" t="str">
        <f t="shared" ca="1" si="362"/>
        <v/>
      </c>
      <c r="BF390" s="12" t="str">
        <f t="shared" ca="1" si="358"/>
        <v/>
      </c>
      <c r="BG390" s="12" t="str">
        <f t="shared" ca="1" si="358"/>
        <v/>
      </c>
      <c r="BH390" s="12" t="str">
        <f t="shared" ca="1" si="358"/>
        <v/>
      </c>
      <c r="BI390" s="12" t="str">
        <f t="shared" si="358"/>
        <v/>
      </c>
      <c r="BJ390" s="12" t="str">
        <f t="shared" si="358"/>
        <v/>
      </c>
    </row>
    <row r="391" spans="1:62" ht="23.25" customHeight="1">
      <c r="A391" s="1">
        <f ca="1">IF(COUNTIF($D391:$M391," ")=10,"",IF(VLOOKUP(MAX($A$1:A390),$A$1:C390,3,FALSE)=0,"",MAX($A$1:A390)+1))</f>
        <v>391</v>
      </c>
      <c r="B391" s="13" t="str">
        <f>$B388</f>
        <v>Сынтин А.В.</v>
      </c>
      <c r="C391" s="2" t="str">
        <f ca="1">IF($B391="","",$S$4)</f>
        <v>Ср 17.06.20</v>
      </c>
      <c r="D391" s="14" t="str">
        <f t="shared" ref="D391:K391" ca="1" si="364">IF($B391&gt;"",IF(ISERROR(SEARCH($B391,T$4))," ",MID(T$4,FIND("%курс ",T$4,FIND($B391,T$4))+6,7)&amp;"
("&amp;MID(T$4,FIND("ауд.",T$4,FIND($B391,T$4))+4,FIND("№",T$4,FIND("ауд.",T$4,FIND($B391,T$4)))-(FIND("ауд.",T$4,FIND($B391,T$4))+4))&amp;")"),"")</f>
        <v>П -11-1
(П-)</v>
      </c>
      <c r="E391" s="14" t="str">
        <f t="shared" ca="1" si="364"/>
        <v>П -11-1
(П-)</v>
      </c>
      <c r="F391" s="14" t="str">
        <f t="shared" ca="1" si="364"/>
        <v>П -11-1
(П-)</v>
      </c>
      <c r="G391" s="14" t="str">
        <f t="shared" ca="1" si="364"/>
        <v xml:space="preserve"> </v>
      </c>
      <c r="H391" s="14" t="str">
        <f t="shared" ca="1" si="364"/>
        <v xml:space="preserve"> </v>
      </c>
      <c r="I391" s="14" t="str">
        <f t="shared" ca="1" si="364"/>
        <v xml:space="preserve"> </v>
      </c>
      <c r="J391" s="14" t="str">
        <f t="shared" ca="1" si="364"/>
        <v xml:space="preserve"> </v>
      </c>
      <c r="K391" s="14" t="str">
        <f t="shared" ca="1" si="364"/>
        <v xml:space="preserve"> </v>
      </c>
      <c r="L391" s="14"/>
      <c r="M391" s="14"/>
      <c r="N391" s="25"/>
      <c r="AE391" s="20" t="str">
        <f t="shared" ca="1" si="360"/>
        <v>Ср 17.06.20  8.00 П-)</v>
      </c>
      <c r="AF391" s="20" t="str">
        <f t="shared" ca="1" si="360"/>
        <v>Ср 17.06.20  9.40 П-)</v>
      </c>
      <c r="AG391" s="20" t="str">
        <f t="shared" ca="1" si="360"/>
        <v>Ср 17.06.20 11.50 П-)</v>
      </c>
      <c r="AH391" s="20" t="str">
        <f t="shared" ca="1" si="360"/>
        <v/>
      </c>
      <c r="AI391" s="20" t="str">
        <f t="shared" ca="1" si="360"/>
        <v/>
      </c>
      <c r="AJ391" s="20" t="str">
        <f t="shared" ca="1" si="360"/>
        <v/>
      </c>
      <c r="AK391" s="20" t="str">
        <f t="shared" ca="1" si="360"/>
        <v/>
      </c>
      <c r="AL391" s="20" t="str">
        <f t="shared" ca="1" si="360"/>
        <v/>
      </c>
      <c r="AM391" s="20" t="str">
        <f t="shared" si="360"/>
        <v/>
      </c>
      <c r="AN391" s="20" t="str">
        <f t="shared" si="360"/>
        <v/>
      </c>
      <c r="AO391" s="11" t="str">
        <f t="shared" ca="1" si="356"/>
        <v>Сынтин</v>
      </c>
      <c r="AP391" s="10" t="str">
        <f t="shared" ca="1" si="361"/>
        <v>Ср 17.06.20  8.00 П-) Сынтин</v>
      </c>
      <c r="AQ391" s="10" t="str">
        <f t="shared" ca="1" si="361"/>
        <v>Ср 17.06.20  9.40 П-) Сынтин</v>
      </c>
      <c r="AR391" s="10" t="str">
        <f t="shared" ca="1" si="361"/>
        <v>Ср 17.06.20 11.50 П-) Сынтин</v>
      </c>
      <c r="AS391" s="10" t="str">
        <f t="shared" ca="1" si="361"/>
        <v/>
      </c>
      <c r="AT391" s="10" t="str">
        <f t="shared" ca="1" si="361"/>
        <v/>
      </c>
      <c r="AU391" s="10" t="str">
        <f t="shared" ca="1" si="357"/>
        <v/>
      </c>
      <c r="AV391" s="10" t="str">
        <f t="shared" ca="1" si="357"/>
        <v/>
      </c>
      <c r="AW391" s="10" t="str">
        <f t="shared" ca="1" si="357"/>
        <v/>
      </c>
      <c r="AX391" s="10" t="str">
        <f t="shared" si="357"/>
        <v/>
      </c>
      <c r="AY391" s="10" t="str">
        <f t="shared" si="357"/>
        <v/>
      </c>
      <c r="BA391" s="12">
        <f t="shared" ca="1" si="362"/>
        <v>391</v>
      </c>
      <c r="BB391" s="12">
        <f t="shared" ca="1" si="362"/>
        <v>391</v>
      </c>
      <c r="BC391" s="12">
        <f t="shared" ca="1" si="362"/>
        <v>391</v>
      </c>
      <c r="BD391" s="12" t="str">
        <f t="shared" ca="1" si="362"/>
        <v/>
      </c>
      <c r="BE391" s="12" t="str">
        <f t="shared" ca="1" si="362"/>
        <v/>
      </c>
      <c r="BF391" s="12" t="str">
        <f t="shared" ca="1" si="358"/>
        <v/>
      </c>
      <c r="BG391" s="12" t="str">
        <f t="shared" ca="1" si="358"/>
        <v/>
      </c>
      <c r="BH391" s="12" t="str">
        <f t="shared" ca="1" si="358"/>
        <v/>
      </c>
      <c r="BI391" s="12" t="str">
        <f t="shared" si="358"/>
        <v/>
      </c>
      <c r="BJ391" s="12" t="str">
        <f t="shared" si="358"/>
        <v/>
      </c>
    </row>
    <row r="392" spans="1:62" ht="23.25" customHeight="1">
      <c r="A392" s="1">
        <f ca="1">IF(COUNTIF($D392:$M392," ")=10,"",IF(VLOOKUP(MAX($A$1:A391),$A$1:C391,3,FALSE)=0,"",MAX($A$1:A391)+1))</f>
        <v>392</v>
      </c>
      <c r="B392" s="13" t="str">
        <f>$B388</f>
        <v>Сынтин А.В.</v>
      </c>
      <c r="C392" s="2" t="str">
        <f ca="1">IF($B392="","",$S$5)</f>
        <v>Чт 18.06.20</v>
      </c>
      <c r="D392" s="23" t="str">
        <f t="shared" ref="D392:K392" ca="1" si="365">IF($B392&gt;"",IF(ISERROR(SEARCH($B392,T$5))," ",MID(T$5,FIND("%курс ",T$5,FIND($B392,T$5))+6,7)&amp;"
("&amp;MID(T$5,FIND("ауд.",T$5,FIND($B392,T$5))+4,FIND("№",T$5,FIND("ауд.",T$5,FIND($B392,T$5)))-(FIND("ауд.",T$5,FIND($B392,T$5))+4))&amp;")"),"")</f>
        <v>П -11-1
(П-)</v>
      </c>
      <c r="E392" s="23" t="str">
        <f t="shared" ca="1" si="365"/>
        <v>П -11-1
(П-)</v>
      </c>
      <c r="F392" s="23" t="str">
        <f t="shared" ca="1" si="365"/>
        <v>П -11-1
(П-)</v>
      </c>
      <c r="G392" s="23" t="str">
        <f t="shared" ca="1" si="365"/>
        <v xml:space="preserve"> </v>
      </c>
      <c r="H392" s="23" t="str">
        <f t="shared" ca="1" si="365"/>
        <v xml:space="preserve"> </v>
      </c>
      <c r="I392" s="23" t="str">
        <f t="shared" ca="1" si="365"/>
        <v xml:space="preserve"> </v>
      </c>
      <c r="J392" s="23" t="str">
        <f t="shared" ca="1" si="365"/>
        <v xml:space="preserve"> </v>
      </c>
      <c r="K392" s="23" t="str">
        <f t="shared" ca="1" si="365"/>
        <v xml:space="preserve"> </v>
      </c>
      <c r="L392" s="23"/>
      <c r="M392" s="23"/>
      <c r="N392" s="25"/>
      <c r="AE392" s="20" t="str">
        <f t="shared" ca="1" si="360"/>
        <v>Чт 18.06.20  8.00 П-)</v>
      </c>
      <c r="AF392" s="20" t="str">
        <f t="shared" ca="1" si="360"/>
        <v>Чт 18.06.20  9.40 П-)</v>
      </c>
      <c r="AG392" s="20" t="str">
        <f t="shared" ca="1" si="360"/>
        <v>Чт 18.06.20 11.50 П-)</v>
      </c>
      <c r="AH392" s="20" t="str">
        <f t="shared" ca="1" si="360"/>
        <v/>
      </c>
      <c r="AI392" s="20" t="str">
        <f t="shared" ca="1" si="360"/>
        <v/>
      </c>
      <c r="AJ392" s="20" t="str">
        <f t="shared" ca="1" si="360"/>
        <v/>
      </c>
      <c r="AK392" s="20" t="str">
        <f t="shared" ca="1" si="360"/>
        <v/>
      </c>
      <c r="AL392" s="20" t="str">
        <f t="shared" ca="1" si="360"/>
        <v/>
      </c>
      <c r="AM392" s="20" t="str">
        <f t="shared" si="360"/>
        <v/>
      </c>
      <c r="AN392" s="20" t="str">
        <f t="shared" si="360"/>
        <v/>
      </c>
      <c r="AO392" s="11" t="str">
        <f t="shared" ca="1" si="356"/>
        <v>Сынтин</v>
      </c>
      <c r="AP392" s="10" t="str">
        <f t="shared" ca="1" si="361"/>
        <v>Чт 18.06.20  8.00 П-) Сынтин</v>
      </c>
      <c r="AQ392" s="10" t="str">
        <f t="shared" ca="1" si="361"/>
        <v>Чт 18.06.20  9.40 П-) Сынтин</v>
      </c>
      <c r="AR392" s="10" t="str">
        <f t="shared" ca="1" si="361"/>
        <v>Чт 18.06.20 11.50 П-) Сынтин</v>
      </c>
      <c r="AS392" s="10" t="str">
        <f t="shared" ca="1" si="361"/>
        <v/>
      </c>
      <c r="AT392" s="10" t="str">
        <f t="shared" ca="1" si="361"/>
        <v/>
      </c>
      <c r="AU392" s="10" t="str">
        <f t="shared" ca="1" si="357"/>
        <v/>
      </c>
      <c r="AV392" s="10" t="str">
        <f t="shared" ca="1" si="357"/>
        <v/>
      </c>
      <c r="AW392" s="10" t="str">
        <f t="shared" ca="1" si="357"/>
        <v/>
      </c>
      <c r="AX392" s="10" t="str">
        <f t="shared" si="357"/>
        <v/>
      </c>
      <c r="AY392" s="10" t="str">
        <f t="shared" si="357"/>
        <v/>
      </c>
      <c r="BA392" s="12">
        <f t="shared" ca="1" si="362"/>
        <v>392</v>
      </c>
      <c r="BB392" s="12">
        <f t="shared" ca="1" si="362"/>
        <v>392</v>
      </c>
      <c r="BC392" s="12">
        <f t="shared" ca="1" si="362"/>
        <v>392</v>
      </c>
      <c r="BD392" s="12" t="str">
        <f t="shared" ca="1" si="362"/>
        <v/>
      </c>
      <c r="BE392" s="12" t="str">
        <f t="shared" ca="1" si="362"/>
        <v/>
      </c>
      <c r="BF392" s="12" t="str">
        <f t="shared" ca="1" si="358"/>
        <v/>
      </c>
      <c r="BG392" s="12" t="str">
        <f t="shared" ca="1" si="358"/>
        <v/>
      </c>
      <c r="BH392" s="12" t="str">
        <f t="shared" ca="1" si="358"/>
        <v/>
      </c>
      <c r="BI392" s="12" t="str">
        <f t="shared" si="358"/>
        <v/>
      </c>
      <c r="BJ392" s="12" t="str">
        <f t="shared" si="358"/>
        <v/>
      </c>
    </row>
    <row r="393" spans="1:62" ht="23.25" customHeight="1">
      <c r="A393" s="1">
        <f ca="1">IF(COUNTIF($D393:$M393," ")=10,"",IF(VLOOKUP(MAX($A$1:A392),$A$1:C392,3,FALSE)=0,"",MAX($A$1:A392)+1))</f>
        <v>393</v>
      </c>
      <c r="B393" s="13" t="str">
        <f>$B388</f>
        <v>Сынтин А.В.</v>
      </c>
      <c r="C393" s="2" t="str">
        <f ca="1">IF($B393="","",$S$6)</f>
        <v>Пт 19.06.20</v>
      </c>
      <c r="D393" s="23" t="str">
        <f t="shared" ref="D393:K393" ca="1" si="366">IF($B393&gt;"",IF(ISERROR(SEARCH($B393,T$6))," ",MID(T$6,FIND("%курс ",T$6,FIND($B393,T$6))+6,7)&amp;"
("&amp;MID(T$6,FIND("ауд.",T$6,FIND($B393,T$6))+4,FIND("№",T$6,FIND("ауд.",T$6,FIND($B393,T$6)))-(FIND("ауд.",T$6,FIND($B393,T$6))+4))&amp;")"),"")</f>
        <v>П -11-1
(П-304)</v>
      </c>
      <c r="E393" s="23" t="str">
        <f t="shared" ca="1" si="366"/>
        <v>П -11-1
(П-)</v>
      </c>
      <c r="F393" s="23" t="str">
        <f t="shared" ca="1" si="366"/>
        <v xml:space="preserve"> </v>
      </c>
      <c r="G393" s="23" t="str">
        <f t="shared" ca="1" si="366"/>
        <v xml:space="preserve"> </v>
      </c>
      <c r="H393" s="23" t="str">
        <f t="shared" ca="1" si="366"/>
        <v xml:space="preserve"> </v>
      </c>
      <c r="I393" s="23" t="str">
        <f t="shared" ca="1" si="366"/>
        <v xml:space="preserve"> </v>
      </c>
      <c r="J393" s="23" t="str">
        <f t="shared" ca="1" si="366"/>
        <v xml:space="preserve"> </v>
      </c>
      <c r="K393" s="23" t="str">
        <f t="shared" ca="1" si="366"/>
        <v xml:space="preserve"> </v>
      </c>
      <c r="L393" s="23"/>
      <c r="M393" s="23"/>
      <c r="N393" s="25"/>
      <c r="AE393" s="20" t="str">
        <f t="shared" ca="1" si="360"/>
        <v>Пт 19.06.20  8.00 П-304</v>
      </c>
      <c r="AF393" s="20" t="str">
        <f t="shared" ca="1" si="360"/>
        <v>Пт 19.06.20  9.40 П-)</v>
      </c>
      <c r="AG393" s="20" t="str">
        <f t="shared" ca="1" si="360"/>
        <v/>
      </c>
      <c r="AH393" s="20" t="str">
        <f t="shared" ca="1" si="360"/>
        <v/>
      </c>
      <c r="AI393" s="20" t="str">
        <f t="shared" ca="1" si="360"/>
        <v/>
      </c>
      <c r="AJ393" s="20" t="str">
        <f t="shared" ca="1" si="360"/>
        <v/>
      </c>
      <c r="AK393" s="20" t="str">
        <f t="shared" ca="1" si="360"/>
        <v/>
      </c>
      <c r="AL393" s="20" t="str">
        <f t="shared" ca="1" si="360"/>
        <v/>
      </c>
      <c r="AM393" s="20" t="str">
        <f t="shared" si="360"/>
        <v/>
      </c>
      <c r="AN393" s="20" t="str">
        <f t="shared" si="360"/>
        <v/>
      </c>
      <c r="AO393" s="11" t="str">
        <f t="shared" ca="1" si="356"/>
        <v>Сынтин</v>
      </c>
      <c r="AP393" s="10" t="str">
        <f t="shared" ca="1" si="361"/>
        <v>Пт 19.06.20  8.00 П-304 Сынтин</v>
      </c>
      <c r="AQ393" s="10" t="str">
        <f t="shared" ca="1" si="361"/>
        <v>Пт 19.06.20  9.40 П-) Сынтин</v>
      </c>
      <c r="AR393" s="10" t="str">
        <f t="shared" ca="1" si="361"/>
        <v/>
      </c>
      <c r="AS393" s="10" t="str">
        <f t="shared" ca="1" si="361"/>
        <v/>
      </c>
      <c r="AT393" s="10" t="str">
        <f t="shared" ca="1" si="361"/>
        <v/>
      </c>
      <c r="AU393" s="10" t="str">
        <f t="shared" ca="1" si="357"/>
        <v/>
      </c>
      <c r="AV393" s="10" t="str">
        <f t="shared" ca="1" si="357"/>
        <v/>
      </c>
      <c r="AW393" s="10" t="str">
        <f t="shared" ca="1" si="357"/>
        <v/>
      </c>
      <c r="AX393" s="10" t="str">
        <f t="shared" si="357"/>
        <v/>
      </c>
      <c r="AY393" s="10" t="str">
        <f t="shared" si="357"/>
        <v/>
      </c>
      <c r="BA393" s="12">
        <f t="shared" ca="1" si="362"/>
        <v>393</v>
      </c>
      <c r="BB393" s="12">
        <f t="shared" ca="1" si="362"/>
        <v>393</v>
      </c>
      <c r="BC393" s="12" t="str">
        <f t="shared" ca="1" si="362"/>
        <v/>
      </c>
      <c r="BD393" s="12" t="str">
        <f t="shared" ca="1" si="362"/>
        <v/>
      </c>
      <c r="BE393" s="12" t="str">
        <f t="shared" ca="1" si="362"/>
        <v/>
      </c>
      <c r="BF393" s="12" t="str">
        <f t="shared" ca="1" si="358"/>
        <v/>
      </c>
      <c r="BG393" s="12" t="str">
        <f t="shared" ca="1" si="358"/>
        <v/>
      </c>
      <c r="BH393" s="12" t="str">
        <f t="shared" ca="1" si="358"/>
        <v/>
      </c>
      <c r="BI393" s="12" t="str">
        <f t="shared" si="358"/>
        <v/>
      </c>
      <c r="BJ393" s="12" t="str">
        <f t="shared" si="358"/>
        <v/>
      </c>
    </row>
    <row r="394" spans="1:62" ht="23.25" customHeight="1">
      <c r="A394" s="1">
        <f ca="1">IF(COUNTIF($D394:$M394," ")=10,"",IF(VLOOKUP(MAX($A$1:A393),$A$1:C393,3,FALSE)=0,"",MAX($A$1:A393)+1))</f>
        <v>394</v>
      </c>
      <c r="B394" s="13" t="str">
        <f>$B388</f>
        <v>Сынтин А.В.</v>
      </c>
      <c r="C394" s="2" t="str">
        <f ca="1">IF($B394="","",$S$7)</f>
        <v>Сб 20.06.20</v>
      </c>
      <c r="D394" s="23" t="str">
        <f t="shared" ref="D394:K394" ca="1" si="367">IF($B394&gt;"",IF(ISERROR(SEARCH($B394,T$7))," ",MID(T$7,FIND("%курс ",T$7,FIND($B394,T$7))+6,7)&amp;"
("&amp;MID(T$7,FIND("ауд.",T$7,FIND($B394,T$7))+4,FIND("№",T$7,FIND("ауд.",T$7,FIND($B394,T$7)))-(FIND("ауд.",T$7,FIND($B394,T$7))+4))&amp;")"),"")</f>
        <v xml:space="preserve"> </v>
      </c>
      <c r="E394" s="23" t="str">
        <f t="shared" ca="1" si="367"/>
        <v xml:space="preserve"> </v>
      </c>
      <c r="F394" s="23" t="str">
        <f t="shared" ca="1" si="367"/>
        <v>С -9 -2
(П-)</v>
      </c>
      <c r="G394" s="23" t="str">
        <f t="shared" ca="1" si="367"/>
        <v xml:space="preserve"> </v>
      </c>
      <c r="H394" s="23" t="str">
        <f t="shared" ca="1" si="367"/>
        <v>С -9 -2
(П-)</v>
      </c>
      <c r="I394" s="23" t="str">
        <f t="shared" ca="1" si="367"/>
        <v xml:space="preserve"> </v>
      </c>
      <c r="J394" s="23" t="str">
        <f t="shared" ca="1" si="367"/>
        <v xml:space="preserve"> </v>
      </c>
      <c r="K394" s="23" t="str">
        <f t="shared" ca="1" si="367"/>
        <v xml:space="preserve"> </v>
      </c>
      <c r="L394" s="23"/>
      <c r="M394" s="23"/>
      <c r="N394" s="17"/>
      <c r="AE394" s="20" t="str">
        <f t="shared" ca="1" si="360"/>
        <v/>
      </c>
      <c r="AF394" s="20" t="str">
        <f t="shared" ca="1" si="360"/>
        <v/>
      </c>
      <c r="AG394" s="20" t="str">
        <f t="shared" ca="1" si="360"/>
        <v>Сб 20.06.20 11.50 П-)</v>
      </c>
      <c r="AH394" s="20" t="str">
        <f t="shared" ca="1" si="360"/>
        <v/>
      </c>
      <c r="AI394" s="20" t="str">
        <f t="shared" ca="1" si="360"/>
        <v>Сб 20.06.20 13.30 П-)</v>
      </c>
      <c r="AJ394" s="20" t="str">
        <f t="shared" ca="1" si="360"/>
        <v/>
      </c>
      <c r="AK394" s="20" t="str">
        <f t="shared" ca="1" si="360"/>
        <v/>
      </c>
      <c r="AL394" s="20" t="str">
        <f t="shared" ca="1" si="360"/>
        <v/>
      </c>
      <c r="AM394" s="20" t="str">
        <f t="shared" si="360"/>
        <v/>
      </c>
      <c r="AN394" s="20" t="str">
        <f t="shared" si="360"/>
        <v/>
      </c>
      <c r="AO394" s="11" t="str">
        <f t="shared" ca="1" si="356"/>
        <v>Сынтин</v>
      </c>
      <c r="AP394" s="10" t="str">
        <f t="shared" ca="1" si="361"/>
        <v/>
      </c>
      <c r="AQ394" s="10" t="str">
        <f t="shared" ca="1" si="361"/>
        <v/>
      </c>
      <c r="AR394" s="10" t="str">
        <f t="shared" ca="1" si="361"/>
        <v>Сб 20.06.20 11.50 П-) Сынтин</v>
      </c>
      <c r="AS394" s="10" t="str">
        <f t="shared" ca="1" si="361"/>
        <v/>
      </c>
      <c r="AT394" s="10" t="str">
        <f t="shared" ca="1" si="361"/>
        <v>Сб 20.06.20 13.30 П-) Сынтин</v>
      </c>
      <c r="AU394" s="10" t="str">
        <f t="shared" ca="1" si="357"/>
        <v/>
      </c>
      <c r="AV394" s="10" t="str">
        <f t="shared" ca="1" si="357"/>
        <v/>
      </c>
      <c r="AW394" s="10" t="str">
        <f t="shared" ca="1" si="357"/>
        <v/>
      </c>
      <c r="AX394" s="10" t="str">
        <f t="shared" si="357"/>
        <v/>
      </c>
      <c r="AY394" s="10" t="str">
        <f t="shared" si="357"/>
        <v/>
      </c>
      <c r="BA394" s="12" t="str">
        <f t="shared" ca="1" si="362"/>
        <v/>
      </c>
      <c r="BB394" s="12" t="str">
        <f t="shared" ca="1" si="362"/>
        <v/>
      </c>
      <c r="BC394" s="12">
        <f t="shared" ca="1" si="362"/>
        <v>394</v>
      </c>
      <c r="BD394" s="12" t="str">
        <f t="shared" ca="1" si="362"/>
        <v/>
      </c>
      <c r="BE394" s="12">
        <f t="shared" ca="1" si="362"/>
        <v>394</v>
      </c>
      <c r="BF394" s="12" t="str">
        <f t="shared" ca="1" si="358"/>
        <v/>
      </c>
      <c r="BG394" s="12" t="str">
        <f t="shared" ca="1" si="358"/>
        <v/>
      </c>
      <c r="BH394" s="12" t="str">
        <f t="shared" ca="1" si="358"/>
        <v/>
      </c>
      <c r="BI394" s="12" t="str">
        <f t="shared" si="358"/>
        <v/>
      </c>
      <c r="BJ394" s="12" t="str">
        <f t="shared" si="358"/>
        <v/>
      </c>
    </row>
    <row r="395" spans="1:62" ht="23.25" customHeight="1">
      <c r="A395" s="1">
        <f ca="1">IF(COUNTIF($D395:$M395," ")=10,"",IF(VLOOKUP(MAX($A$1:A394),$A$1:C394,3,FALSE)=0,"",MAX($A$1:A394)+1))</f>
        <v>395</v>
      </c>
      <c r="B395" s="13" t="str">
        <f>$B388</f>
        <v>Сынтин А.В.</v>
      </c>
      <c r="C395" s="2" t="str">
        <f ca="1">IF($B395="","",$S$8)</f>
        <v>Вс 21.06.20</v>
      </c>
      <c r="D395" s="23" t="str">
        <f t="shared" ref="D395:K395" ca="1" si="368">IF($B395&gt;"",IF(ISERROR(SEARCH($B395,T$8))," ",MID(T$8,FIND("%курс ",T$8,FIND($B395,T$8))+6,7)&amp;"
("&amp;MID(T$8,FIND("ауд.",T$8,FIND($B395,T$8))+4,FIND("№",T$8,FIND("ауд.",T$8,FIND($B395,T$8)))-(FIND("ауд.",T$8,FIND($B395,T$8))+4))&amp;")"),"")</f>
        <v xml:space="preserve"> </v>
      </c>
      <c r="E395" s="23" t="str">
        <f t="shared" ca="1" si="368"/>
        <v xml:space="preserve"> </v>
      </c>
      <c r="F395" s="23" t="str">
        <f t="shared" ca="1" si="368"/>
        <v xml:space="preserve"> </v>
      </c>
      <c r="G395" s="23" t="str">
        <f t="shared" ca="1" si="368"/>
        <v xml:space="preserve"> </v>
      </c>
      <c r="H395" s="23" t="str">
        <f t="shared" ca="1" si="368"/>
        <v xml:space="preserve"> </v>
      </c>
      <c r="I395" s="23" t="str">
        <f t="shared" ca="1" si="368"/>
        <v xml:space="preserve"> </v>
      </c>
      <c r="J395" s="23" t="str">
        <f t="shared" ca="1" si="368"/>
        <v xml:space="preserve"> </v>
      </c>
      <c r="K395" s="23" t="str">
        <f t="shared" ca="1" si="368"/>
        <v xml:space="preserve"> </v>
      </c>
      <c r="L395" s="23"/>
      <c r="M395" s="23"/>
      <c r="N395" s="25"/>
      <c r="AE395" s="20" t="str">
        <f t="shared" ca="1" si="360"/>
        <v/>
      </c>
      <c r="AF395" s="20" t="str">
        <f t="shared" ca="1" si="360"/>
        <v/>
      </c>
      <c r="AG395" s="20" t="str">
        <f t="shared" ca="1" si="360"/>
        <v/>
      </c>
      <c r="AH395" s="20" t="str">
        <f t="shared" ca="1" si="360"/>
        <v/>
      </c>
      <c r="AI395" s="20" t="str">
        <f t="shared" ca="1" si="360"/>
        <v/>
      </c>
      <c r="AJ395" s="20" t="str">
        <f t="shared" ca="1" si="360"/>
        <v/>
      </c>
      <c r="AK395" s="20" t="str">
        <f t="shared" ca="1" si="360"/>
        <v/>
      </c>
      <c r="AL395" s="20" t="str">
        <f t="shared" ca="1" si="360"/>
        <v/>
      </c>
      <c r="AM395" s="20" t="str">
        <f t="shared" si="360"/>
        <v/>
      </c>
      <c r="AN395" s="20" t="str">
        <f t="shared" si="360"/>
        <v/>
      </c>
      <c r="AO395" s="11" t="str">
        <f t="shared" ca="1" si="356"/>
        <v/>
      </c>
      <c r="AP395" s="10" t="str">
        <f t="shared" ca="1" si="361"/>
        <v/>
      </c>
      <c r="AQ395" s="10" t="str">
        <f t="shared" ca="1" si="361"/>
        <v/>
      </c>
      <c r="AR395" s="10" t="str">
        <f t="shared" ca="1" si="361"/>
        <v/>
      </c>
      <c r="AS395" s="10" t="str">
        <f t="shared" ca="1" si="361"/>
        <v/>
      </c>
      <c r="AT395" s="10" t="str">
        <f t="shared" ca="1" si="361"/>
        <v/>
      </c>
      <c r="AU395" s="10" t="str">
        <f t="shared" ca="1" si="357"/>
        <v/>
      </c>
      <c r="AV395" s="10" t="str">
        <f t="shared" ca="1" si="357"/>
        <v/>
      </c>
      <c r="AW395" s="10" t="str">
        <f t="shared" ca="1" si="357"/>
        <v/>
      </c>
      <c r="AX395" s="10" t="str">
        <f t="shared" si="357"/>
        <v/>
      </c>
      <c r="AY395" s="10" t="str">
        <f t="shared" si="357"/>
        <v/>
      </c>
      <c r="BA395" s="12" t="str">
        <f t="shared" ca="1" si="362"/>
        <v/>
      </c>
      <c r="BB395" s="12" t="str">
        <f t="shared" ca="1" si="362"/>
        <v/>
      </c>
      <c r="BC395" s="12" t="str">
        <f t="shared" ca="1" si="362"/>
        <v/>
      </c>
      <c r="BD395" s="12" t="str">
        <f t="shared" ca="1" si="362"/>
        <v/>
      </c>
      <c r="BE395" s="12" t="str">
        <f t="shared" ca="1" si="362"/>
        <v/>
      </c>
      <c r="BF395" s="12" t="str">
        <f t="shared" ca="1" si="358"/>
        <v/>
      </c>
      <c r="BG395" s="12" t="str">
        <f t="shared" ca="1" si="358"/>
        <v/>
      </c>
      <c r="BH395" s="12" t="str">
        <f t="shared" ca="1" si="358"/>
        <v/>
      </c>
      <c r="BI395" s="12" t="str">
        <f t="shared" si="358"/>
        <v/>
      </c>
      <c r="BJ395" s="12" t="str">
        <f t="shared" si="358"/>
        <v/>
      </c>
    </row>
    <row r="396" spans="1:62" ht="23.25" customHeight="1">
      <c r="A396" s="1">
        <f ca="1">IF(COUNTIF($D396:$M396," ")=10,"",IF(VLOOKUP(MAX($A$1:A395),$A$1:C395,3,FALSE)=0,"",MAX($A$1:A395)+1))</f>
        <v>396</v>
      </c>
      <c r="C396" s="2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5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11" t="str">
        <f t="shared" si="356"/>
        <v/>
      </c>
      <c r="AP396" s="10" t="str">
        <f t="shared" si="361"/>
        <v/>
      </c>
      <c r="AQ396" s="10" t="str">
        <f t="shared" si="361"/>
        <v/>
      </c>
      <c r="AR396" s="10" t="str">
        <f t="shared" si="361"/>
        <v/>
      </c>
      <c r="AS396" s="10" t="str">
        <f t="shared" si="361"/>
        <v/>
      </c>
      <c r="AT396" s="10" t="str">
        <f t="shared" si="361"/>
        <v/>
      </c>
      <c r="AU396" s="10" t="str">
        <f t="shared" si="357"/>
        <v/>
      </c>
      <c r="AV396" s="10" t="str">
        <f t="shared" si="357"/>
        <v/>
      </c>
      <c r="AW396" s="10" t="str">
        <f t="shared" si="357"/>
        <v/>
      </c>
      <c r="AX396" s="10" t="str">
        <f t="shared" si="357"/>
        <v/>
      </c>
      <c r="AY396" s="10" t="str">
        <f t="shared" si="357"/>
        <v/>
      </c>
      <c r="BA396" s="12" t="str">
        <f t="shared" si="362"/>
        <v/>
      </c>
      <c r="BB396" s="12" t="str">
        <f t="shared" si="362"/>
        <v/>
      </c>
      <c r="BC396" s="12" t="str">
        <f t="shared" si="362"/>
        <v/>
      </c>
      <c r="BD396" s="12" t="str">
        <f t="shared" si="362"/>
        <v/>
      </c>
      <c r="BE396" s="12" t="str">
        <f t="shared" si="362"/>
        <v/>
      </c>
      <c r="BF396" s="12" t="str">
        <f t="shared" si="358"/>
        <v/>
      </c>
      <c r="BG396" s="12" t="str">
        <f t="shared" si="358"/>
        <v/>
      </c>
      <c r="BH396" s="12" t="str">
        <f t="shared" si="358"/>
        <v/>
      </c>
      <c r="BI396" s="12" t="str">
        <f t="shared" si="358"/>
        <v/>
      </c>
      <c r="BJ396" s="12" t="str">
        <f t="shared" si="358"/>
        <v/>
      </c>
    </row>
    <row r="397" spans="1:62" ht="23.25" customHeight="1">
      <c r="A397" s="1">
        <f ca="1">IF(COUNTIF($D398:$M404," ")=70,"",MAX($A$1:A396)+1)</f>
        <v>397</v>
      </c>
      <c r="B397" s="2" t="str">
        <f>IF($C397="","",$C397)</f>
        <v>Тавченко В.Ю.</v>
      </c>
      <c r="C397" s="3" t="str">
        <f>IF(ISERROR(VLOOKUP((ROW()-1)/9+1,'[1]Преподавательский состав'!$A$2:$B$180,2,FALSE)),"",VLOOKUP((ROW()-1)/9+1,'[1]Преподавательский состав'!$A$2:$B$180,2,FALSE))</f>
        <v>Тавченко В.Ю.</v>
      </c>
      <c r="D397" s="3" t="str">
        <f>IF($C397="","",T(" 8.00"))</f>
        <v xml:space="preserve"> 8.00</v>
      </c>
      <c r="E397" s="3" t="str">
        <f>IF($C397="","",T(" 9.40"))</f>
        <v xml:space="preserve"> 9.40</v>
      </c>
      <c r="F397" s="3" t="str">
        <f>IF($C397="","",T("11.50"))</f>
        <v>11.50</v>
      </c>
      <c r="G397" s="4" t="str">
        <f>IF($C397="","",T(""))</f>
        <v/>
      </c>
      <c r="H397" s="4" t="str">
        <f>IF($C397="","",T("13.30"))</f>
        <v>13.30</v>
      </c>
      <c r="I397" s="4" t="str">
        <f>IF($C397="","",T("15.10"))</f>
        <v>15.10</v>
      </c>
      <c r="J397" s="3" t="str">
        <f>IF($C397="","",T("17.00"))</f>
        <v>17.00</v>
      </c>
      <c r="K397" s="3" t="str">
        <f>IF($C397="","",T("18.40"))</f>
        <v>18.40</v>
      </c>
      <c r="L397" s="3"/>
      <c r="M397" s="3"/>
      <c r="N397" s="25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11" t="str">
        <f t="shared" si="356"/>
        <v/>
      </c>
      <c r="AP397" s="10" t="str">
        <f t="shared" si="361"/>
        <v/>
      </c>
      <c r="AQ397" s="10" t="str">
        <f t="shared" si="361"/>
        <v/>
      </c>
      <c r="AR397" s="10" t="str">
        <f t="shared" si="361"/>
        <v/>
      </c>
      <c r="AS397" s="10" t="str">
        <f t="shared" si="361"/>
        <v/>
      </c>
      <c r="AT397" s="10" t="str">
        <f t="shared" si="361"/>
        <v/>
      </c>
      <c r="AU397" s="10" t="str">
        <f t="shared" si="357"/>
        <v/>
      </c>
      <c r="AV397" s="10" t="str">
        <f t="shared" si="357"/>
        <v/>
      </c>
      <c r="AW397" s="10" t="str">
        <f t="shared" si="357"/>
        <v/>
      </c>
      <c r="AX397" s="10" t="str">
        <f t="shared" si="357"/>
        <v/>
      </c>
      <c r="AY397" s="10" t="str">
        <f t="shared" si="357"/>
        <v/>
      </c>
      <c r="BA397" s="12" t="str">
        <f t="shared" si="362"/>
        <v/>
      </c>
      <c r="BB397" s="12" t="str">
        <f t="shared" si="362"/>
        <v/>
      </c>
      <c r="BC397" s="12" t="str">
        <f t="shared" si="362"/>
        <v/>
      </c>
      <c r="BD397" s="12" t="str">
        <f t="shared" si="362"/>
        <v/>
      </c>
      <c r="BE397" s="12" t="str">
        <f t="shared" si="362"/>
        <v/>
      </c>
      <c r="BF397" s="12" t="str">
        <f t="shared" si="358"/>
        <v/>
      </c>
      <c r="BG397" s="12" t="str">
        <f t="shared" si="358"/>
        <v/>
      </c>
      <c r="BH397" s="12" t="str">
        <f t="shared" si="358"/>
        <v/>
      </c>
      <c r="BI397" s="12" t="str">
        <f t="shared" si="358"/>
        <v/>
      </c>
      <c r="BJ397" s="12" t="str">
        <f t="shared" si="358"/>
        <v/>
      </c>
    </row>
    <row r="398" spans="1:62" ht="23.25" customHeight="1">
      <c r="A398" s="1">
        <f ca="1">IF(COUNTIF($D398:$M398," ")=10,"",IF(VLOOKUP(MAX($A$1:A397),$A$1:C397,3,FALSE)=0,"",MAX($A$1:A397)+1))</f>
        <v>398</v>
      </c>
      <c r="B398" s="13" t="str">
        <f>$B397</f>
        <v>Тавченко В.Ю.</v>
      </c>
      <c r="C398" s="2" t="str">
        <f ca="1">IF($B398="","",$S$2)</f>
        <v>Пн 15.06.20</v>
      </c>
      <c r="D398" s="14" t="str">
        <f t="shared" ref="D398:K398" ca="1" si="369">IF($B398&gt;"",IF(ISERROR(SEARCH($B398,T$2))," ",MID(T$2,FIND("%курс ",T$2,FIND($B398,T$2))+6,7)&amp;"
("&amp;MID(T$2,FIND("ауд.",T$2,FIND($B398,T$2))+4,FIND("№",T$2,FIND("ауд.",T$2,FIND($B398,T$2)))-(FIND("ауд.",T$2,FIND($B398,T$2))+4))&amp;")"),"")</f>
        <v>СА -9-1
(П-)</v>
      </c>
      <c r="E398" s="14" t="str">
        <f t="shared" ca="1" si="369"/>
        <v>С -9 -1
(П-)</v>
      </c>
      <c r="F398" s="14" t="str">
        <f t="shared" ca="1" si="369"/>
        <v>С -9 -1
(П-)</v>
      </c>
      <c r="G398" s="14" t="str">
        <f t="shared" ca="1" si="369"/>
        <v xml:space="preserve"> </v>
      </c>
      <c r="H398" s="14" t="str">
        <f t="shared" ca="1" si="369"/>
        <v>С -9 -1
(П-)</v>
      </c>
      <c r="I398" s="14" t="str">
        <f t="shared" ca="1" si="369"/>
        <v xml:space="preserve"> </v>
      </c>
      <c r="J398" s="14" t="str">
        <f t="shared" ca="1" si="369"/>
        <v xml:space="preserve"> </v>
      </c>
      <c r="K398" s="14" t="str">
        <f t="shared" ca="1" si="369"/>
        <v xml:space="preserve"> </v>
      </c>
      <c r="L398" s="14"/>
      <c r="M398" s="14"/>
      <c r="N398" s="25"/>
      <c r="AE398" s="20" t="str">
        <f t="shared" ca="1" si="360"/>
        <v>Пн 15.06.20  8.00 П-)</v>
      </c>
      <c r="AF398" s="20" t="str">
        <f t="shared" ca="1" si="360"/>
        <v>Пн 15.06.20  9.40 П-)</v>
      </c>
      <c r="AG398" s="20" t="str">
        <f t="shared" ca="1" si="360"/>
        <v>Пн 15.06.20 11.50 П-)</v>
      </c>
      <c r="AH398" s="20" t="str">
        <f t="shared" ca="1" si="360"/>
        <v/>
      </c>
      <c r="AI398" s="20" t="str">
        <f t="shared" ca="1" si="360"/>
        <v>Пн 15.06.20 13.30 П-)</v>
      </c>
      <c r="AJ398" s="20" t="str">
        <f t="shared" ca="1" si="360"/>
        <v/>
      </c>
      <c r="AK398" s="20" t="str">
        <f t="shared" ca="1" si="360"/>
        <v/>
      </c>
      <c r="AL398" s="20" t="str">
        <f t="shared" ca="1" si="360"/>
        <v/>
      </c>
      <c r="AM398" s="20" t="str">
        <f t="shared" si="360"/>
        <v/>
      </c>
      <c r="AN398" s="20" t="str">
        <f t="shared" si="360"/>
        <v/>
      </c>
      <c r="AO398" s="11" t="str">
        <f t="shared" ca="1" si="356"/>
        <v>Тавченко</v>
      </c>
      <c r="AP398" s="10" t="str">
        <f t="shared" ca="1" si="361"/>
        <v>Пн 15.06.20  8.00 П-) Тавченко</v>
      </c>
      <c r="AQ398" s="10" t="str">
        <f t="shared" ca="1" si="361"/>
        <v>Пн 15.06.20  9.40 П-) Тавченко</v>
      </c>
      <c r="AR398" s="10" t="str">
        <f t="shared" ca="1" si="361"/>
        <v>Пн 15.06.20 11.50 П-) Тавченко</v>
      </c>
      <c r="AS398" s="10" t="str">
        <f t="shared" ca="1" si="361"/>
        <v/>
      </c>
      <c r="AT398" s="10" t="str">
        <f t="shared" ca="1" si="361"/>
        <v>Пн 15.06.20 13.30 П-) Тавченко</v>
      </c>
      <c r="AU398" s="10" t="str">
        <f t="shared" ca="1" si="357"/>
        <v/>
      </c>
      <c r="AV398" s="10" t="str">
        <f t="shared" ca="1" si="357"/>
        <v/>
      </c>
      <c r="AW398" s="10" t="str">
        <f t="shared" ca="1" si="357"/>
        <v/>
      </c>
      <c r="AX398" s="10" t="str">
        <f t="shared" si="357"/>
        <v/>
      </c>
      <c r="AY398" s="10" t="str">
        <f t="shared" si="357"/>
        <v/>
      </c>
      <c r="BA398" s="12">
        <f t="shared" ca="1" si="362"/>
        <v>398</v>
      </c>
      <c r="BB398" s="12">
        <f t="shared" ca="1" si="362"/>
        <v>398</v>
      </c>
      <c r="BC398" s="12">
        <f t="shared" ca="1" si="362"/>
        <v>398</v>
      </c>
      <c r="BD398" s="12" t="str">
        <f t="shared" ca="1" si="362"/>
        <v/>
      </c>
      <c r="BE398" s="12">
        <f t="shared" ca="1" si="362"/>
        <v>398</v>
      </c>
      <c r="BF398" s="12" t="str">
        <f t="shared" ca="1" si="358"/>
        <v/>
      </c>
      <c r="BG398" s="12" t="str">
        <f t="shared" ca="1" si="358"/>
        <v/>
      </c>
      <c r="BH398" s="12" t="str">
        <f t="shared" ca="1" si="358"/>
        <v/>
      </c>
      <c r="BI398" s="12" t="str">
        <f t="shared" si="358"/>
        <v/>
      </c>
      <c r="BJ398" s="12" t="str">
        <f t="shared" si="358"/>
        <v/>
      </c>
    </row>
    <row r="399" spans="1:62" ht="23.25" customHeight="1">
      <c r="A399" s="1">
        <f ca="1">IF(COUNTIF($D399:$M399," ")=10,"",IF(VLOOKUP(MAX($A$1:A398),$A$1:C398,3,FALSE)=0,"",MAX($A$1:A398)+1))</f>
        <v>399</v>
      </c>
      <c r="B399" s="13" t="str">
        <f>$B397</f>
        <v>Тавченко В.Ю.</v>
      </c>
      <c r="C399" s="2" t="str">
        <f ca="1">IF($B399="","",$S$3)</f>
        <v>Вт 16.06.20</v>
      </c>
      <c r="D399" s="14" t="str">
        <f t="shared" ref="D399:K399" ca="1" si="370">IF($B399&gt;"",IF(ISERROR(SEARCH($B399,T$3))," ",MID(T$3,FIND("%курс ",T$3,FIND($B399,T$3))+6,7)&amp;"
("&amp;MID(T$3,FIND("ауд.",T$3,FIND($B399,T$3))+4,FIND("№",T$3,FIND("ауд.",T$3,FIND($B399,T$3)))-(FIND("ауд.",T$3,FIND($B399,T$3))+4))&amp;")"),"")</f>
        <v>С -9 -1
(П-)</v>
      </c>
      <c r="E399" s="14" t="str">
        <f t="shared" ca="1" si="370"/>
        <v>СА -9-1
(П-)</v>
      </c>
      <c r="F399" s="14" t="str">
        <f t="shared" ca="1" si="370"/>
        <v>СА -9-1
(П-)</v>
      </c>
      <c r="G399" s="14" t="str">
        <f t="shared" ca="1" si="370"/>
        <v xml:space="preserve"> </v>
      </c>
      <c r="H399" s="14" t="str">
        <f t="shared" ca="1" si="370"/>
        <v>С -9 -1
(П-)</v>
      </c>
      <c r="I399" s="14" t="str">
        <f t="shared" ca="1" si="370"/>
        <v xml:space="preserve"> </v>
      </c>
      <c r="J399" s="14" t="str">
        <f t="shared" ca="1" si="370"/>
        <v xml:space="preserve"> </v>
      </c>
      <c r="K399" s="14" t="str">
        <f t="shared" ca="1" si="370"/>
        <v xml:space="preserve"> </v>
      </c>
      <c r="L399" s="14"/>
      <c r="M399" s="14"/>
      <c r="N399" s="25"/>
      <c r="AE399" s="20" t="str">
        <f t="shared" ca="1" si="360"/>
        <v>Вт 16.06.20  8.00 П-)</v>
      </c>
      <c r="AF399" s="20" t="str">
        <f t="shared" ca="1" si="360"/>
        <v>Вт 16.06.20  9.40 П-)</v>
      </c>
      <c r="AG399" s="20" t="str">
        <f t="shared" ca="1" si="360"/>
        <v>Вт 16.06.20 11.50 П-)</v>
      </c>
      <c r="AH399" s="20" t="str">
        <f t="shared" ca="1" si="360"/>
        <v/>
      </c>
      <c r="AI399" s="20" t="str">
        <f t="shared" ca="1" si="360"/>
        <v>Вт 16.06.20 13.30 П-)</v>
      </c>
      <c r="AJ399" s="20" t="str">
        <f t="shared" ca="1" si="360"/>
        <v/>
      </c>
      <c r="AK399" s="20" t="str">
        <f t="shared" ca="1" si="360"/>
        <v/>
      </c>
      <c r="AL399" s="20" t="str">
        <f t="shared" ca="1" si="360"/>
        <v/>
      </c>
      <c r="AM399" s="20" t="str">
        <f t="shared" si="360"/>
        <v/>
      </c>
      <c r="AN399" s="20" t="str">
        <f t="shared" si="360"/>
        <v/>
      </c>
      <c r="AO399" s="11" t="str">
        <f t="shared" ca="1" si="356"/>
        <v>Тавченко</v>
      </c>
      <c r="AP399" s="10" t="str">
        <f t="shared" ca="1" si="361"/>
        <v>Вт 16.06.20  8.00 П-) Тавченко</v>
      </c>
      <c r="AQ399" s="10" t="str">
        <f t="shared" ca="1" si="361"/>
        <v>Вт 16.06.20  9.40 П-) Тавченко</v>
      </c>
      <c r="AR399" s="10" t="str">
        <f t="shared" ca="1" si="361"/>
        <v>Вт 16.06.20 11.50 П-) Тавченко</v>
      </c>
      <c r="AS399" s="10" t="str">
        <f t="shared" ca="1" si="361"/>
        <v/>
      </c>
      <c r="AT399" s="10" t="str">
        <f t="shared" ca="1" si="361"/>
        <v>Вт 16.06.20 13.30 П-) Тавченко</v>
      </c>
      <c r="AU399" s="10" t="str">
        <f t="shared" ca="1" si="357"/>
        <v/>
      </c>
      <c r="AV399" s="10" t="str">
        <f t="shared" ca="1" si="357"/>
        <v/>
      </c>
      <c r="AW399" s="10" t="str">
        <f t="shared" ca="1" si="357"/>
        <v/>
      </c>
      <c r="AX399" s="10" t="str">
        <f t="shared" si="357"/>
        <v/>
      </c>
      <c r="AY399" s="10" t="str">
        <f t="shared" si="357"/>
        <v/>
      </c>
      <c r="BA399" s="12">
        <f t="shared" ca="1" si="362"/>
        <v>399</v>
      </c>
      <c r="BB399" s="12">
        <f t="shared" ca="1" si="362"/>
        <v>399</v>
      </c>
      <c r="BC399" s="12">
        <f t="shared" ca="1" si="362"/>
        <v>399</v>
      </c>
      <c r="BD399" s="12" t="str">
        <f t="shared" ca="1" si="362"/>
        <v/>
      </c>
      <c r="BE399" s="12">
        <f t="shared" ca="1" si="362"/>
        <v>399</v>
      </c>
      <c r="BF399" s="12" t="str">
        <f t="shared" ca="1" si="358"/>
        <v/>
      </c>
      <c r="BG399" s="12" t="str">
        <f t="shared" ca="1" si="358"/>
        <v/>
      </c>
      <c r="BH399" s="12" t="str">
        <f t="shared" ca="1" si="358"/>
        <v/>
      </c>
      <c r="BI399" s="12" t="str">
        <f t="shared" si="358"/>
        <v/>
      </c>
      <c r="BJ399" s="12" t="str">
        <f t="shared" si="358"/>
        <v/>
      </c>
    </row>
    <row r="400" spans="1:62" ht="23.25" customHeight="1">
      <c r="A400" s="1">
        <f ca="1">IF(COUNTIF($D400:$M400," ")=10,"",IF(VLOOKUP(MAX($A$1:A399),$A$1:C399,3,FALSE)=0,"",MAX($A$1:A399)+1))</f>
        <v>400</v>
      </c>
      <c r="B400" s="13" t="str">
        <f>$B397</f>
        <v>Тавченко В.Ю.</v>
      </c>
      <c r="C400" s="2" t="str">
        <f ca="1">IF($B400="","",$S$4)</f>
        <v>Ср 17.06.20</v>
      </c>
      <c r="D400" s="14" t="str">
        <f t="shared" ref="D400:K400" ca="1" si="371">IF($B400&gt;"",IF(ISERROR(SEARCH($B400,T$4))," ",MID(T$4,FIND("%курс ",T$4,FIND($B400,T$4))+6,7)&amp;"
("&amp;MID(T$4,FIND("ауд.",T$4,FIND($B400,T$4))+4,FIND("№",T$4,FIND("ауд.",T$4,FIND($B400,T$4)))-(FIND("ауд.",T$4,FIND($B400,T$4))+4))&amp;")"),"")</f>
        <v>С -9 -1
(П-)</v>
      </c>
      <c r="E400" s="14" t="str">
        <f t="shared" ca="1" si="371"/>
        <v>С -9 -1
(П-)</v>
      </c>
      <c r="F400" s="14" t="str">
        <f t="shared" ca="1" si="371"/>
        <v>С -9 -1
(П-)</v>
      </c>
      <c r="G400" s="14" t="str">
        <f t="shared" ca="1" si="371"/>
        <v xml:space="preserve"> </v>
      </c>
      <c r="H400" s="14" t="str">
        <f t="shared" ca="1" si="371"/>
        <v>СА -9-1
(П-)</v>
      </c>
      <c r="I400" s="14" t="str">
        <f t="shared" ca="1" si="371"/>
        <v xml:space="preserve"> </v>
      </c>
      <c r="J400" s="14" t="str">
        <f t="shared" ca="1" si="371"/>
        <v xml:space="preserve"> </v>
      </c>
      <c r="K400" s="14" t="str">
        <f t="shared" ca="1" si="371"/>
        <v xml:space="preserve"> </v>
      </c>
      <c r="L400" s="14"/>
      <c r="M400" s="14"/>
      <c r="N400" s="25"/>
      <c r="AE400" s="20" t="str">
        <f t="shared" ca="1" si="360"/>
        <v>Ср 17.06.20  8.00 П-)</v>
      </c>
      <c r="AF400" s="20" t="str">
        <f t="shared" ca="1" si="360"/>
        <v>Ср 17.06.20  9.40 П-)</v>
      </c>
      <c r="AG400" s="20" t="str">
        <f t="shared" ca="1" si="360"/>
        <v>Ср 17.06.20 11.50 П-)</v>
      </c>
      <c r="AH400" s="20" t="str">
        <f t="shared" ca="1" si="360"/>
        <v/>
      </c>
      <c r="AI400" s="20" t="str">
        <f t="shared" ca="1" si="360"/>
        <v>Ср 17.06.20 13.30 П-)</v>
      </c>
      <c r="AJ400" s="20" t="str">
        <f t="shared" ca="1" si="360"/>
        <v/>
      </c>
      <c r="AK400" s="20" t="str">
        <f t="shared" ca="1" si="360"/>
        <v/>
      </c>
      <c r="AL400" s="20" t="str">
        <f t="shared" ca="1" si="360"/>
        <v/>
      </c>
      <c r="AM400" s="20" t="str">
        <f t="shared" si="360"/>
        <v/>
      </c>
      <c r="AN400" s="20" t="str">
        <f t="shared" si="360"/>
        <v/>
      </c>
      <c r="AO400" s="11" t="str">
        <f t="shared" ca="1" si="356"/>
        <v>Тавченко</v>
      </c>
      <c r="AP400" s="10" t="str">
        <f t="shared" ca="1" si="361"/>
        <v>Ср 17.06.20  8.00 П-) Тавченко</v>
      </c>
      <c r="AQ400" s="10" t="str">
        <f t="shared" ca="1" si="361"/>
        <v>Ср 17.06.20  9.40 П-) Тавченко</v>
      </c>
      <c r="AR400" s="10" t="str">
        <f t="shared" ca="1" si="361"/>
        <v>Ср 17.06.20 11.50 П-) Тавченко</v>
      </c>
      <c r="AS400" s="10" t="str">
        <f t="shared" ca="1" si="361"/>
        <v/>
      </c>
      <c r="AT400" s="10" t="str">
        <f t="shared" ca="1" si="361"/>
        <v>Ср 17.06.20 13.30 П-) Тавченко</v>
      </c>
      <c r="AU400" s="10" t="str">
        <f t="shared" ca="1" si="357"/>
        <v/>
      </c>
      <c r="AV400" s="10" t="str">
        <f t="shared" ca="1" si="357"/>
        <v/>
      </c>
      <c r="AW400" s="10" t="str">
        <f t="shared" ca="1" si="357"/>
        <v/>
      </c>
      <c r="AX400" s="10" t="str">
        <f t="shared" si="357"/>
        <v/>
      </c>
      <c r="AY400" s="10" t="str">
        <f t="shared" si="357"/>
        <v/>
      </c>
      <c r="BA400" s="12">
        <f t="shared" ca="1" si="362"/>
        <v>400</v>
      </c>
      <c r="BB400" s="12">
        <f t="shared" ca="1" si="362"/>
        <v>400</v>
      </c>
      <c r="BC400" s="12">
        <f t="shared" ca="1" si="362"/>
        <v>400</v>
      </c>
      <c r="BD400" s="12" t="str">
        <f t="shared" ca="1" si="362"/>
        <v/>
      </c>
      <c r="BE400" s="12">
        <f t="shared" ca="1" si="362"/>
        <v>400</v>
      </c>
      <c r="BF400" s="12" t="str">
        <f t="shared" ca="1" si="358"/>
        <v/>
      </c>
      <c r="BG400" s="12" t="str">
        <f t="shared" ca="1" si="358"/>
        <v/>
      </c>
      <c r="BH400" s="12" t="str">
        <f t="shared" ca="1" si="358"/>
        <v/>
      </c>
      <c r="BI400" s="12" t="str">
        <f t="shared" si="358"/>
        <v/>
      </c>
      <c r="BJ400" s="12" t="str">
        <f t="shared" si="358"/>
        <v/>
      </c>
    </row>
    <row r="401" spans="1:62" ht="23.25" customHeight="1">
      <c r="A401" s="1">
        <f ca="1">IF(COUNTIF($D401:$M401," ")=10,"",IF(VLOOKUP(MAX($A$1:A400),$A$1:C400,3,FALSE)=0,"",MAX($A$1:A400)+1))</f>
        <v>401</v>
      </c>
      <c r="B401" s="13" t="str">
        <f>$B397</f>
        <v>Тавченко В.Ю.</v>
      </c>
      <c r="C401" s="2" t="str">
        <f ca="1">IF($B401="","",$S$5)</f>
        <v>Чт 18.06.20</v>
      </c>
      <c r="D401" s="23" t="str">
        <f t="shared" ref="D401:K401" ca="1" si="372">IF($B401&gt;"",IF(ISERROR(SEARCH($B401,T$5))," ",MID(T$5,FIND("%курс ",T$5,FIND($B401,T$5))+6,7)&amp;"
("&amp;MID(T$5,FIND("ауд.",T$5,FIND($B401,T$5))+4,FIND("№",T$5,FIND("ауд.",T$5,FIND($B401,T$5)))-(FIND("ауд.",T$5,FIND($B401,T$5))+4))&amp;")"),"")</f>
        <v>СА -9-1
(П-)</v>
      </c>
      <c r="E401" s="23" t="str">
        <f t="shared" ca="1" si="372"/>
        <v>СА -9-1
(П-)</v>
      </c>
      <c r="F401" s="23" t="str">
        <f t="shared" ca="1" si="372"/>
        <v>С -9 -1
(П-)</v>
      </c>
      <c r="G401" s="23" t="str">
        <f t="shared" ca="1" si="372"/>
        <v xml:space="preserve"> </v>
      </c>
      <c r="H401" s="23" t="str">
        <f t="shared" ca="1" si="372"/>
        <v>С -9 -1
(П-)</v>
      </c>
      <c r="I401" s="23" t="str">
        <f t="shared" ca="1" si="372"/>
        <v xml:space="preserve"> </v>
      </c>
      <c r="J401" s="23" t="str">
        <f t="shared" ca="1" si="372"/>
        <v xml:space="preserve"> </v>
      </c>
      <c r="K401" s="23" t="str">
        <f t="shared" ca="1" si="372"/>
        <v xml:space="preserve"> </v>
      </c>
      <c r="L401" s="14"/>
      <c r="M401" s="14"/>
      <c r="N401" s="25"/>
      <c r="AE401" s="20" t="str">
        <f t="shared" ca="1" si="360"/>
        <v>Чт 18.06.20  8.00 П-)</v>
      </c>
      <c r="AF401" s="20" t="str">
        <f t="shared" ca="1" si="360"/>
        <v>Чт 18.06.20  9.40 П-)</v>
      </c>
      <c r="AG401" s="20" t="str">
        <f t="shared" ca="1" si="360"/>
        <v>Чт 18.06.20 11.50 П-)</v>
      </c>
      <c r="AH401" s="20" t="str">
        <f t="shared" ca="1" si="360"/>
        <v/>
      </c>
      <c r="AI401" s="20" t="str">
        <f t="shared" ca="1" si="360"/>
        <v>Чт 18.06.20 13.30 П-)</v>
      </c>
      <c r="AJ401" s="20" t="str">
        <f t="shared" ca="1" si="360"/>
        <v/>
      </c>
      <c r="AK401" s="20" t="str">
        <f t="shared" ca="1" si="360"/>
        <v/>
      </c>
      <c r="AL401" s="20" t="str">
        <f t="shared" ca="1" si="360"/>
        <v/>
      </c>
      <c r="AM401" s="20" t="str">
        <f t="shared" si="360"/>
        <v/>
      </c>
      <c r="AN401" s="20" t="str">
        <f t="shared" si="360"/>
        <v/>
      </c>
      <c r="AO401" s="11" t="str">
        <f t="shared" ca="1" si="356"/>
        <v>Тавченко</v>
      </c>
      <c r="AP401" s="10" t="str">
        <f t="shared" ca="1" si="361"/>
        <v>Чт 18.06.20  8.00 П-) Тавченко</v>
      </c>
      <c r="AQ401" s="10" t="str">
        <f t="shared" ca="1" si="361"/>
        <v>Чт 18.06.20  9.40 П-) Тавченко</v>
      </c>
      <c r="AR401" s="10" t="str">
        <f t="shared" ca="1" si="361"/>
        <v>Чт 18.06.20 11.50 П-) Тавченко</v>
      </c>
      <c r="AS401" s="10" t="str">
        <f t="shared" ca="1" si="361"/>
        <v/>
      </c>
      <c r="AT401" s="10" t="str">
        <f t="shared" ca="1" si="361"/>
        <v>Чт 18.06.20 13.30 П-) Тавченко</v>
      </c>
      <c r="AU401" s="10" t="str">
        <f t="shared" ca="1" si="357"/>
        <v/>
      </c>
      <c r="AV401" s="10" t="str">
        <f t="shared" ca="1" si="357"/>
        <v/>
      </c>
      <c r="AW401" s="10" t="str">
        <f t="shared" ca="1" si="357"/>
        <v/>
      </c>
      <c r="AX401" s="10" t="str">
        <f t="shared" si="357"/>
        <v/>
      </c>
      <c r="AY401" s="10" t="str">
        <f t="shared" si="357"/>
        <v/>
      </c>
      <c r="BA401" s="12">
        <f t="shared" ca="1" si="362"/>
        <v>401</v>
      </c>
      <c r="BB401" s="12">
        <f t="shared" ca="1" si="362"/>
        <v>401</v>
      </c>
      <c r="BC401" s="12">
        <f t="shared" ca="1" si="362"/>
        <v>401</v>
      </c>
      <c r="BD401" s="12" t="str">
        <f t="shared" ca="1" si="362"/>
        <v/>
      </c>
      <c r="BE401" s="12">
        <f t="shared" ca="1" si="362"/>
        <v>401</v>
      </c>
      <c r="BF401" s="12" t="str">
        <f t="shared" ca="1" si="358"/>
        <v/>
      </c>
      <c r="BG401" s="12" t="str">
        <f t="shared" ca="1" si="358"/>
        <v/>
      </c>
      <c r="BH401" s="12" t="str">
        <f t="shared" ca="1" si="358"/>
        <v/>
      </c>
      <c r="BI401" s="12" t="str">
        <f t="shared" si="358"/>
        <v/>
      </c>
      <c r="BJ401" s="12" t="str">
        <f t="shared" si="358"/>
        <v/>
      </c>
    </row>
    <row r="402" spans="1:62" ht="23.25" customHeight="1">
      <c r="A402" s="1">
        <f ca="1">IF(COUNTIF($D402:$M402," ")=10,"",IF(VLOOKUP(MAX($A$1:A401),$A$1:C401,3,FALSE)=0,"",MAX($A$1:A401)+1))</f>
        <v>402</v>
      </c>
      <c r="B402" s="13" t="str">
        <f>$B397</f>
        <v>Тавченко В.Ю.</v>
      </c>
      <c r="C402" s="2" t="str">
        <f ca="1">IF($B402="","",$S$6)</f>
        <v>Пт 19.06.20</v>
      </c>
      <c r="D402" s="23" t="str">
        <f t="shared" ref="D402:K402" ca="1" si="373">IF($B402&gt;"",IF(ISERROR(SEARCH($B402,T$6))," ",MID(T$6,FIND("%курс ",T$6,FIND($B402,T$6))+6,7)&amp;"
("&amp;MID(T$6,FIND("ауд.",T$6,FIND($B402,T$6))+4,FIND("№",T$6,FIND("ауд.",T$6,FIND($B402,T$6)))-(FIND("ауд.",T$6,FIND($B402,T$6))+4))&amp;")"),"")</f>
        <v>С -9 -1
(П-)</v>
      </c>
      <c r="E402" s="23" t="str">
        <f t="shared" ca="1" si="373"/>
        <v>СА -9-1
(П-)</v>
      </c>
      <c r="F402" s="23" t="str">
        <f t="shared" ca="1" si="373"/>
        <v>С -9 -1
(П-)</v>
      </c>
      <c r="G402" s="23" t="str">
        <f t="shared" ca="1" si="373"/>
        <v xml:space="preserve"> </v>
      </c>
      <c r="H402" s="23" t="str">
        <f t="shared" ca="1" si="373"/>
        <v>СА -9-1
(П-)</v>
      </c>
      <c r="I402" s="23" t="str">
        <f t="shared" ca="1" si="373"/>
        <v xml:space="preserve"> </v>
      </c>
      <c r="J402" s="23" t="str">
        <f t="shared" ca="1" si="373"/>
        <v xml:space="preserve"> </v>
      </c>
      <c r="K402" s="23" t="str">
        <f t="shared" ca="1" si="373"/>
        <v xml:space="preserve"> </v>
      </c>
      <c r="L402" s="23"/>
      <c r="M402" s="23"/>
      <c r="N402" s="17"/>
      <c r="AE402" s="20" t="str">
        <f t="shared" ca="1" si="360"/>
        <v>Пт 19.06.20  8.00 П-)</v>
      </c>
      <c r="AF402" s="20" t="str">
        <f t="shared" ca="1" si="360"/>
        <v>Пт 19.06.20  9.40 П-)</v>
      </c>
      <c r="AG402" s="20" t="str">
        <f t="shared" ca="1" si="360"/>
        <v>Пт 19.06.20 11.50 П-)</v>
      </c>
      <c r="AH402" s="20" t="str">
        <f t="shared" ca="1" si="360"/>
        <v/>
      </c>
      <c r="AI402" s="20" t="str">
        <f t="shared" ca="1" si="360"/>
        <v>Пт 19.06.20 13.30 П-)</v>
      </c>
      <c r="AJ402" s="20" t="str">
        <f t="shared" ca="1" si="360"/>
        <v/>
      </c>
      <c r="AK402" s="20" t="str">
        <f t="shared" ca="1" si="360"/>
        <v/>
      </c>
      <c r="AL402" s="20" t="str">
        <f t="shared" ca="1" si="360"/>
        <v/>
      </c>
      <c r="AM402" s="20" t="str">
        <f t="shared" si="360"/>
        <v/>
      </c>
      <c r="AN402" s="20" t="str">
        <f t="shared" si="360"/>
        <v/>
      </c>
      <c r="AO402" s="11" t="str">
        <f t="shared" ca="1" si="356"/>
        <v>Тавченко</v>
      </c>
      <c r="AP402" s="10" t="str">
        <f t="shared" ca="1" si="361"/>
        <v>Пт 19.06.20  8.00 П-) Тавченко</v>
      </c>
      <c r="AQ402" s="10" t="str">
        <f t="shared" ca="1" si="361"/>
        <v>Пт 19.06.20  9.40 П-) Тавченко</v>
      </c>
      <c r="AR402" s="10" t="str">
        <f t="shared" ca="1" si="361"/>
        <v>Пт 19.06.20 11.50 П-) Тавченко</v>
      </c>
      <c r="AS402" s="10" t="str">
        <f t="shared" ca="1" si="361"/>
        <v/>
      </c>
      <c r="AT402" s="10" t="str">
        <f t="shared" ca="1" si="361"/>
        <v>Пт 19.06.20 13.30 П-) Тавченко</v>
      </c>
      <c r="AU402" s="10" t="str">
        <f t="shared" ca="1" si="357"/>
        <v/>
      </c>
      <c r="AV402" s="10" t="str">
        <f t="shared" ca="1" si="357"/>
        <v/>
      </c>
      <c r="AW402" s="10" t="str">
        <f t="shared" ca="1" si="357"/>
        <v/>
      </c>
      <c r="AX402" s="10" t="str">
        <f t="shared" si="357"/>
        <v/>
      </c>
      <c r="AY402" s="10" t="str">
        <f t="shared" si="357"/>
        <v/>
      </c>
      <c r="BA402" s="12">
        <f t="shared" ca="1" si="362"/>
        <v>402</v>
      </c>
      <c r="BB402" s="12">
        <f t="shared" ca="1" si="362"/>
        <v>402</v>
      </c>
      <c r="BC402" s="12">
        <f t="shared" ca="1" si="362"/>
        <v>402</v>
      </c>
      <c r="BD402" s="12" t="str">
        <f t="shared" ca="1" si="362"/>
        <v/>
      </c>
      <c r="BE402" s="12">
        <f t="shared" ca="1" si="362"/>
        <v>402</v>
      </c>
      <c r="BF402" s="12" t="str">
        <f t="shared" ca="1" si="358"/>
        <v/>
      </c>
      <c r="BG402" s="12" t="str">
        <f t="shared" ca="1" si="358"/>
        <v/>
      </c>
      <c r="BH402" s="12" t="str">
        <f t="shared" ca="1" si="358"/>
        <v/>
      </c>
      <c r="BI402" s="12" t="str">
        <f t="shared" si="358"/>
        <v/>
      </c>
      <c r="BJ402" s="12" t="str">
        <f t="shared" si="358"/>
        <v/>
      </c>
    </row>
    <row r="403" spans="1:62" ht="23.25" customHeight="1">
      <c r="A403" s="1">
        <f ca="1">IF(COUNTIF($D403:$M403," ")=10,"",IF(VLOOKUP(MAX($A$1:A402),$A$1:C402,3,FALSE)=0,"",MAX($A$1:A402)+1))</f>
        <v>403</v>
      </c>
      <c r="B403" s="13" t="str">
        <f>$B397</f>
        <v>Тавченко В.Ю.</v>
      </c>
      <c r="C403" s="2" t="str">
        <f ca="1">IF($B403="","",$S$7)</f>
        <v>Сб 20.06.20</v>
      </c>
      <c r="D403" s="23" t="str">
        <f t="shared" ref="D403:K403" ca="1" si="374">IF($B403&gt;"",IF(ISERROR(SEARCH($B403,T$7))," ",MID(T$7,FIND("%курс ",T$7,FIND($B403,T$7))+6,7)&amp;"
("&amp;MID(T$7,FIND("ауд.",T$7,FIND($B403,T$7))+4,FIND("№",T$7,FIND("ауд.",T$7,FIND($B403,T$7)))-(FIND("ауд.",T$7,FIND($B403,T$7))+4))&amp;")"),"")</f>
        <v>СА -9-1
(П-)</v>
      </c>
      <c r="E403" s="23" t="str">
        <f t="shared" ca="1" si="374"/>
        <v>С -9 -1
(П-)</v>
      </c>
      <c r="F403" s="23" t="str">
        <f t="shared" ca="1" si="374"/>
        <v xml:space="preserve"> </v>
      </c>
      <c r="G403" s="23" t="str">
        <f t="shared" ca="1" si="374"/>
        <v xml:space="preserve"> </v>
      </c>
      <c r="H403" s="23" t="str">
        <f t="shared" ca="1" si="374"/>
        <v xml:space="preserve"> </v>
      </c>
      <c r="I403" s="23" t="str">
        <f t="shared" ca="1" si="374"/>
        <v xml:space="preserve"> </v>
      </c>
      <c r="J403" s="23" t="str">
        <f t="shared" ca="1" si="374"/>
        <v xml:space="preserve"> </v>
      </c>
      <c r="K403" s="23" t="str">
        <f t="shared" ca="1" si="374"/>
        <v xml:space="preserve"> </v>
      </c>
      <c r="L403" s="23"/>
      <c r="M403" s="23"/>
      <c r="N403" s="25"/>
      <c r="AE403" s="20" t="str">
        <f t="shared" ca="1" si="360"/>
        <v>Сб 20.06.20  8.00 П-)</v>
      </c>
      <c r="AF403" s="20" t="str">
        <f t="shared" ca="1" si="360"/>
        <v>Сб 20.06.20  9.40 П-)</v>
      </c>
      <c r="AG403" s="20" t="str">
        <f t="shared" ca="1" si="360"/>
        <v/>
      </c>
      <c r="AH403" s="20" t="str">
        <f t="shared" ca="1" si="360"/>
        <v/>
      </c>
      <c r="AI403" s="20" t="str">
        <f t="shared" ca="1" si="360"/>
        <v/>
      </c>
      <c r="AJ403" s="20" t="str">
        <f t="shared" ca="1" si="360"/>
        <v/>
      </c>
      <c r="AK403" s="20" t="str">
        <f t="shared" ca="1" si="360"/>
        <v/>
      </c>
      <c r="AL403" s="20" t="str">
        <f t="shared" ca="1" si="360"/>
        <v/>
      </c>
      <c r="AM403" s="20" t="str">
        <f t="shared" si="360"/>
        <v/>
      </c>
      <c r="AN403" s="20" t="str">
        <f t="shared" si="360"/>
        <v/>
      </c>
      <c r="AO403" s="11" t="str">
        <f t="shared" ca="1" si="356"/>
        <v>Тавченко</v>
      </c>
      <c r="AP403" s="10" t="str">
        <f t="shared" ca="1" si="361"/>
        <v>Сб 20.06.20  8.00 П-) Тавченко</v>
      </c>
      <c r="AQ403" s="10" t="str">
        <f t="shared" ca="1" si="361"/>
        <v>Сб 20.06.20  9.40 П-) Тавченко</v>
      </c>
      <c r="AR403" s="10" t="str">
        <f t="shared" ca="1" si="361"/>
        <v/>
      </c>
      <c r="AS403" s="10" t="str">
        <f t="shared" ca="1" si="361"/>
        <v/>
      </c>
      <c r="AT403" s="10" t="str">
        <f t="shared" ca="1" si="361"/>
        <v/>
      </c>
      <c r="AU403" s="10" t="str">
        <f t="shared" ca="1" si="357"/>
        <v/>
      </c>
      <c r="AV403" s="10" t="str">
        <f t="shared" ca="1" si="357"/>
        <v/>
      </c>
      <c r="AW403" s="10" t="str">
        <f t="shared" ca="1" si="357"/>
        <v/>
      </c>
      <c r="AX403" s="10" t="str">
        <f t="shared" si="357"/>
        <v/>
      </c>
      <c r="AY403" s="10" t="str">
        <f t="shared" si="357"/>
        <v/>
      </c>
      <c r="BA403" s="12">
        <f t="shared" ca="1" si="362"/>
        <v>403</v>
      </c>
      <c r="BB403" s="12">
        <f t="shared" ca="1" si="362"/>
        <v>403</v>
      </c>
      <c r="BC403" s="12" t="str">
        <f t="shared" ca="1" si="362"/>
        <v/>
      </c>
      <c r="BD403" s="12" t="str">
        <f t="shared" ca="1" si="362"/>
        <v/>
      </c>
      <c r="BE403" s="12" t="str">
        <f t="shared" ca="1" si="362"/>
        <v/>
      </c>
      <c r="BF403" s="12" t="str">
        <f t="shared" ca="1" si="358"/>
        <v/>
      </c>
      <c r="BG403" s="12" t="str">
        <f t="shared" ca="1" si="358"/>
        <v/>
      </c>
      <c r="BH403" s="12" t="str">
        <f t="shared" ca="1" si="358"/>
        <v/>
      </c>
      <c r="BI403" s="12" t="str">
        <f t="shared" si="358"/>
        <v/>
      </c>
      <c r="BJ403" s="12" t="str">
        <f t="shared" si="358"/>
        <v/>
      </c>
    </row>
    <row r="404" spans="1:62" ht="23.25" customHeight="1">
      <c r="A404" s="1">
        <f ca="1">IF(COUNTIF($D404:$M404," ")=10,"",IF(VLOOKUP(MAX($A$1:A403),$A$1:C403,3,FALSE)=0,"",MAX($A$1:A403)+1))</f>
        <v>404</v>
      </c>
      <c r="B404" s="13" t="str">
        <f>$B397</f>
        <v>Тавченко В.Ю.</v>
      </c>
      <c r="C404" s="2" t="str">
        <f ca="1">IF($B404="","",$S$8)</f>
        <v>Вс 21.06.20</v>
      </c>
      <c r="D404" s="23" t="str">
        <f t="shared" ref="D404:K404" ca="1" si="375">IF($B404&gt;"",IF(ISERROR(SEARCH($B404,T$8))," ",MID(T$8,FIND("%курс ",T$8,FIND($B404,T$8))+6,7)&amp;"
("&amp;MID(T$8,FIND("ауд.",T$8,FIND($B404,T$8))+4,FIND("№",T$8,FIND("ауд.",T$8,FIND($B404,T$8)))-(FIND("ауд.",T$8,FIND($B404,T$8))+4))&amp;")"),"")</f>
        <v xml:space="preserve"> </v>
      </c>
      <c r="E404" s="23" t="str">
        <f t="shared" ca="1" si="375"/>
        <v xml:space="preserve"> </v>
      </c>
      <c r="F404" s="23" t="str">
        <f t="shared" ca="1" si="375"/>
        <v xml:space="preserve"> </v>
      </c>
      <c r="G404" s="23" t="str">
        <f t="shared" ca="1" si="375"/>
        <v xml:space="preserve"> </v>
      </c>
      <c r="H404" s="23" t="str">
        <f t="shared" ca="1" si="375"/>
        <v xml:space="preserve"> </v>
      </c>
      <c r="I404" s="23" t="str">
        <f t="shared" ca="1" si="375"/>
        <v xml:space="preserve"> </v>
      </c>
      <c r="J404" s="23" t="str">
        <f t="shared" ca="1" si="375"/>
        <v xml:space="preserve"> </v>
      </c>
      <c r="K404" s="23" t="str">
        <f t="shared" ca="1" si="375"/>
        <v xml:space="preserve"> </v>
      </c>
      <c r="L404" s="23"/>
      <c r="M404" s="23"/>
      <c r="N404" s="25"/>
      <c r="AE404" s="20" t="str">
        <f t="shared" ca="1" si="360"/>
        <v/>
      </c>
      <c r="AF404" s="20" t="str">
        <f t="shared" ca="1" si="360"/>
        <v/>
      </c>
      <c r="AG404" s="20" t="str">
        <f t="shared" ca="1" si="360"/>
        <v/>
      </c>
      <c r="AH404" s="20" t="str">
        <f t="shared" ca="1" si="360"/>
        <v/>
      </c>
      <c r="AI404" s="20" t="str">
        <f t="shared" ca="1" si="360"/>
        <v/>
      </c>
      <c r="AJ404" s="20" t="str">
        <f t="shared" ca="1" si="360"/>
        <v/>
      </c>
      <c r="AK404" s="20" t="str">
        <f t="shared" ca="1" si="360"/>
        <v/>
      </c>
      <c r="AL404" s="20" t="str">
        <f t="shared" ca="1" si="360"/>
        <v/>
      </c>
      <c r="AM404" s="20" t="str">
        <f t="shared" si="360"/>
        <v/>
      </c>
      <c r="AN404" s="20" t="str">
        <f t="shared" si="360"/>
        <v/>
      </c>
      <c r="AO404" s="11" t="str">
        <f t="shared" ca="1" si="356"/>
        <v/>
      </c>
      <c r="AP404" s="10" t="str">
        <f t="shared" ca="1" si="361"/>
        <v/>
      </c>
      <c r="AQ404" s="10" t="str">
        <f t="shared" ca="1" si="361"/>
        <v/>
      </c>
      <c r="AR404" s="10" t="str">
        <f t="shared" ca="1" si="361"/>
        <v/>
      </c>
      <c r="AS404" s="10" t="str">
        <f t="shared" ca="1" si="361"/>
        <v/>
      </c>
      <c r="AT404" s="10" t="str">
        <f t="shared" ca="1" si="361"/>
        <v/>
      </c>
      <c r="AU404" s="10" t="str">
        <f t="shared" ca="1" si="357"/>
        <v/>
      </c>
      <c r="AV404" s="10" t="str">
        <f t="shared" ca="1" si="357"/>
        <v/>
      </c>
      <c r="AW404" s="10" t="str">
        <f t="shared" ca="1" si="357"/>
        <v/>
      </c>
      <c r="AX404" s="10" t="str">
        <f t="shared" si="357"/>
        <v/>
      </c>
      <c r="AY404" s="10" t="str">
        <f t="shared" si="357"/>
        <v/>
      </c>
      <c r="BA404" s="12" t="str">
        <f t="shared" ca="1" si="362"/>
        <v/>
      </c>
      <c r="BB404" s="12" t="str">
        <f t="shared" ca="1" si="362"/>
        <v/>
      </c>
      <c r="BC404" s="12" t="str">
        <f t="shared" ca="1" si="362"/>
        <v/>
      </c>
      <c r="BD404" s="12" t="str">
        <f t="shared" ca="1" si="362"/>
        <v/>
      </c>
      <c r="BE404" s="12" t="str">
        <f t="shared" ca="1" si="362"/>
        <v/>
      </c>
      <c r="BF404" s="12" t="str">
        <f t="shared" ca="1" si="358"/>
        <v/>
      </c>
      <c r="BG404" s="12" t="str">
        <f t="shared" ca="1" si="358"/>
        <v/>
      </c>
      <c r="BH404" s="12" t="str">
        <f t="shared" ca="1" si="358"/>
        <v/>
      </c>
      <c r="BI404" s="12" t="str">
        <f t="shared" si="358"/>
        <v/>
      </c>
      <c r="BJ404" s="12" t="str">
        <f t="shared" si="358"/>
        <v/>
      </c>
    </row>
    <row r="405" spans="1:62" ht="23.25" customHeight="1">
      <c r="A405" s="1">
        <f ca="1">IF(COUNTIF($D405:$M405," ")=10,"",IF(VLOOKUP(MAX($A$1:A404),$A$1:C404,3,FALSE)=0,"",MAX($A$1:A404)+1))</f>
        <v>405</v>
      </c>
      <c r="C405" s="2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5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11" t="str">
        <f t="shared" si="356"/>
        <v/>
      </c>
      <c r="AP405" s="10" t="str">
        <f t="shared" si="361"/>
        <v/>
      </c>
      <c r="AQ405" s="10" t="str">
        <f t="shared" si="361"/>
        <v/>
      </c>
      <c r="AR405" s="10" t="str">
        <f t="shared" si="361"/>
        <v/>
      </c>
      <c r="AS405" s="10" t="str">
        <f t="shared" si="361"/>
        <v/>
      </c>
      <c r="AT405" s="10" t="str">
        <f t="shared" si="361"/>
        <v/>
      </c>
      <c r="AU405" s="10" t="str">
        <f t="shared" si="357"/>
        <v/>
      </c>
      <c r="AV405" s="10" t="str">
        <f t="shared" si="357"/>
        <v/>
      </c>
      <c r="AW405" s="10" t="str">
        <f t="shared" si="357"/>
        <v/>
      </c>
      <c r="AX405" s="10" t="str">
        <f t="shared" si="357"/>
        <v/>
      </c>
      <c r="AY405" s="10" t="str">
        <f t="shared" si="357"/>
        <v/>
      </c>
      <c r="BA405" s="12" t="str">
        <f t="shared" si="362"/>
        <v/>
      </c>
      <c r="BB405" s="12" t="str">
        <f t="shared" si="362"/>
        <v/>
      </c>
      <c r="BC405" s="12" t="str">
        <f t="shared" si="362"/>
        <v/>
      </c>
      <c r="BD405" s="12" t="str">
        <f t="shared" si="362"/>
        <v/>
      </c>
      <c r="BE405" s="12" t="str">
        <f t="shared" si="362"/>
        <v/>
      </c>
      <c r="BF405" s="12" t="str">
        <f t="shared" si="358"/>
        <v/>
      </c>
      <c r="BG405" s="12" t="str">
        <f t="shared" si="358"/>
        <v/>
      </c>
      <c r="BH405" s="12" t="str">
        <f t="shared" si="358"/>
        <v/>
      </c>
      <c r="BI405" s="12" t="str">
        <f t="shared" si="358"/>
        <v/>
      </c>
      <c r="BJ405" s="12" t="str">
        <f t="shared" si="358"/>
        <v/>
      </c>
    </row>
    <row r="406" spans="1:62" ht="23.25" customHeight="1">
      <c r="A406" s="1">
        <f ca="1">IF(COUNTIF($D407:$M413," ")=70,"",MAX($A$1:A405)+1)</f>
        <v>406</v>
      </c>
      <c r="B406" s="2" t="str">
        <f>IF($C406="","",$C406)</f>
        <v>Третьякова Н.С.</v>
      </c>
      <c r="C406" s="3" t="str">
        <f>IF(ISERROR(VLOOKUP((ROW()-1)/9+1,'[1]Преподавательский состав'!$A$2:$B$180,2,FALSE)),"",VLOOKUP((ROW()-1)/9+1,'[1]Преподавательский состав'!$A$2:$B$180,2,FALSE))</f>
        <v>Третьякова Н.С.</v>
      </c>
      <c r="D406" s="3" t="str">
        <f>IF($C406="","",T(" 8.00"))</f>
        <v xml:space="preserve"> 8.00</v>
      </c>
      <c r="E406" s="3" t="str">
        <f>IF($C406="","",T(" 9.40"))</f>
        <v xml:space="preserve"> 9.40</v>
      </c>
      <c r="F406" s="3" t="str">
        <f>IF($C406="","",T("11.50"))</f>
        <v>11.50</v>
      </c>
      <c r="G406" s="4" t="str">
        <f>IF($C406="","",T(""))</f>
        <v/>
      </c>
      <c r="H406" s="4" t="str">
        <f>IF($C406="","",T("13.30"))</f>
        <v>13.30</v>
      </c>
      <c r="I406" s="4" t="str">
        <f>IF($C406="","",T("15.10"))</f>
        <v>15.10</v>
      </c>
      <c r="J406" s="3" t="str">
        <f>IF($C406="","",T("17.00"))</f>
        <v>17.00</v>
      </c>
      <c r="K406" s="3" t="str">
        <f>IF($C406="","",T("18.40"))</f>
        <v>18.40</v>
      </c>
      <c r="L406" s="3"/>
      <c r="M406" s="3"/>
      <c r="N406" s="25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11" t="str">
        <f t="shared" si="356"/>
        <v/>
      </c>
      <c r="AP406" s="10" t="str">
        <f t="shared" si="361"/>
        <v/>
      </c>
      <c r="AQ406" s="10" t="str">
        <f t="shared" si="361"/>
        <v/>
      </c>
      <c r="AR406" s="10" t="str">
        <f t="shared" si="361"/>
        <v/>
      </c>
      <c r="AS406" s="10" t="str">
        <f t="shared" si="361"/>
        <v/>
      </c>
      <c r="AT406" s="10" t="str">
        <f t="shared" si="361"/>
        <v/>
      </c>
      <c r="AU406" s="10" t="str">
        <f t="shared" si="357"/>
        <v/>
      </c>
      <c r="AV406" s="10" t="str">
        <f t="shared" si="357"/>
        <v/>
      </c>
      <c r="AW406" s="10" t="str">
        <f t="shared" si="357"/>
        <v/>
      </c>
      <c r="AX406" s="10" t="str">
        <f t="shared" si="357"/>
        <v/>
      </c>
      <c r="AY406" s="10" t="str">
        <f t="shared" si="357"/>
        <v/>
      </c>
      <c r="BA406" s="12" t="str">
        <f t="shared" si="362"/>
        <v/>
      </c>
      <c r="BB406" s="12" t="str">
        <f t="shared" si="362"/>
        <v/>
      </c>
      <c r="BC406" s="12" t="str">
        <f t="shared" si="362"/>
        <v/>
      </c>
      <c r="BD406" s="12" t="str">
        <f t="shared" si="362"/>
        <v/>
      </c>
      <c r="BE406" s="12" t="str">
        <f t="shared" si="362"/>
        <v/>
      </c>
      <c r="BF406" s="12" t="str">
        <f t="shared" si="358"/>
        <v/>
      </c>
      <c r="BG406" s="12" t="str">
        <f t="shared" si="358"/>
        <v/>
      </c>
      <c r="BH406" s="12" t="str">
        <f t="shared" si="358"/>
        <v/>
      </c>
      <c r="BI406" s="12" t="str">
        <f t="shared" si="358"/>
        <v/>
      </c>
      <c r="BJ406" s="12" t="str">
        <f t="shared" si="358"/>
        <v/>
      </c>
    </row>
    <row r="407" spans="1:62" ht="23.25" customHeight="1">
      <c r="A407" s="1">
        <f ca="1">IF(COUNTIF($D407:$M407," ")=10,"",IF(VLOOKUP(MAX($A$1:A406),$A$1:C406,3,FALSE)=0,"",MAX($A$1:A406)+1))</f>
        <v>407</v>
      </c>
      <c r="B407" s="13" t="str">
        <f>$B406</f>
        <v>Третьякова Н.С.</v>
      </c>
      <c r="C407" s="2" t="str">
        <f ca="1">IF($B407="","",$S$2)</f>
        <v>Пн 15.06.20</v>
      </c>
      <c r="D407" s="14" t="str">
        <f t="shared" ref="D407:K407" ca="1" si="376">IF($B407&gt;"",IF(ISERROR(SEARCH($B407,T$2))," ",MID(T$2,FIND("%курс ",T$2,FIND($B407,T$2))+6,7)&amp;"
("&amp;MID(T$2,FIND("ауд.",T$2,FIND($B407,T$2))+4,FIND("№",T$2,FIND("ауд.",T$2,FIND($B407,T$2)))-(FIND("ауд.",T$2,FIND($B407,T$2))+4))&amp;")"),"")</f>
        <v>С -9 -1
(П-206)</v>
      </c>
      <c r="E407" s="14" t="str">
        <f t="shared" ca="1" si="376"/>
        <v>С -9 -1
(П-206)</v>
      </c>
      <c r="F407" s="14" t="str">
        <f t="shared" ca="1" si="376"/>
        <v>С -9 -1
(П-)</v>
      </c>
      <c r="G407" s="14" t="str">
        <f t="shared" ca="1" si="376"/>
        <v xml:space="preserve"> </v>
      </c>
      <c r="H407" s="14" t="str">
        <f t="shared" ca="1" si="376"/>
        <v>П -9 -1
(П-206)</v>
      </c>
      <c r="I407" s="14" t="str">
        <f t="shared" ca="1" si="376"/>
        <v>СА -9-2
(П-)</v>
      </c>
      <c r="J407" s="14" t="str">
        <f t="shared" ca="1" si="376"/>
        <v xml:space="preserve"> </v>
      </c>
      <c r="K407" s="14" t="str">
        <f t="shared" ca="1" si="376"/>
        <v xml:space="preserve"> </v>
      </c>
      <c r="L407" s="14"/>
      <c r="M407" s="14"/>
      <c r="N407" s="25"/>
      <c r="AE407" s="20" t="str">
        <f t="shared" ca="1" si="360"/>
        <v>Пн 15.06.20  8.00 П-206</v>
      </c>
      <c r="AF407" s="20" t="str">
        <f t="shared" ca="1" si="360"/>
        <v>Пн 15.06.20  9.40 П-206</v>
      </c>
      <c r="AG407" s="20" t="str">
        <f t="shared" ca="1" si="360"/>
        <v>Пн 15.06.20 11.50 П-)</v>
      </c>
      <c r="AH407" s="20" t="str">
        <f t="shared" ca="1" si="360"/>
        <v/>
      </c>
      <c r="AI407" s="20" t="str">
        <f t="shared" ca="1" si="360"/>
        <v>Пн 15.06.20 13.30 П-206</v>
      </c>
      <c r="AJ407" s="20" t="str">
        <f t="shared" ca="1" si="360"/>
        <v>Пн 15.06.20 15.10 П-)</v>
      </c>
      <c r="AK407" s="20" t="str">
        <f t="shared" ca="1" si="360"/>
        <v/>
      </c>
      <c r="AL407" s="20" t="str">
        <f t="shared" ca="1" si="360"/>
        <v/>
      </c>
      <c r="AM407" s="20" t="str">
        <f t="shared" si="360"/>
        <v/>
      </c>
      <c r="AN407" s="20" t="str">
        <f t="shared" si="360"/>
        <v/>
      </c>
      <c r="AO407" s="11" t="str">
        <f t="shared" ca="1" si="356"/>
        <v>Третьякова</v>
      </c>
      <c r="AP407" s="10" t="str">
        <f t="shared" ca="1" si="361"/>
        <v>Пн 15.06.20  8.00 П-206 Третьякова</v>
      </c>
      <c r="AQ407" s="10" t="str">
        <f t="shared" ca="1" si="361"/>
        <v>Пн 15.06.20  9.40 П-206 Третьякова</v>
      </c>
      <c r="AR407" s="10" t="str">
        <f t="shared" ca="1" si="361"/>
        <v>Пн 15.06.20 11.50 П-) Третьякова</v>
      </c>
      <c r="AS407" s="10" t="str">
        <f t="shared" ca="1" si="361"/>
        <v/>
      </c>
      <c r="AT407" s="10" t="str">
        <f t="shared" ca="1" si="361"/>
        <v>Пн 15.06.20 13.30 П-206 Третьякова</v>
      </c>
      <c r="AU407" s="10" t="str">
        <f t="shared" ca="1" si="357"/>
        <v>Пн 15.06.20 15.10 П-) Третьякова</v>
      </c>
      <c r="AV407" s="10" t="str">
        <f t="shared" ca="1" si="357"/>
        <v/>
      </c>
      <c r="AW407" s="10" t="str">
        <f t="shared" ca="1" si="357"/>
        <v/>
      </c>
      <c r="AX407" s="10" t="str">
        <f t="shared" si="357"/>
        <v/>
      </c>
      <c r="AY407" s="10" t="str">
        <f t="shared" si="357"/>
        <v/>
      </c>
      <c r="BA407" s="12">
        <f t="shared" ca="1" si="362"/>
        <v>407</v>
      </c>
      <c r="BB407" s="12">
        <f t="shared" ca="1" si="362"/>
        <v>407</v>
      </c>
      <c r="BC407" s="12">
        <f t="shared" ca="1" si="362"/>
        <v>407</v>
      </c>
      <c r="BD407" s="12" t="str">
        <f t="shared" ca="1" si="362"/>
        <v/>
      </c>
      <c r="BE407" s="12">
        <f t="shared" ca="1" si="362"/>
        <v>407</v>
      </c>
      <c r="BF407" s="12">
        <f t="shared" ca="1" si="358"/>
        <v>407</v>
      </c>
      <c r="BG407" s="12" t="str">
        <f t="shared" ca="1" si="358"/>
        <v/>
      </c>
      <c r="BH407" s="12" t="str">
        <f t="shared" ca="1" si="358"/>
        <v/>
      </c>
      <c r="BI407" s="12" t="str">
        <f t="shared" si="358"/>
        <v/>
      </c>
      <c r="BJ407" s="12" t="str">
        <f t="shared" si="358"/>
        <v/>
      </c>
    </row>
    <row r="408" spans="1:62" ht="23.25" customHeight="1">
      <c r="A408" s="1">
        <f ca="1">IF(COUNTIF($D408:$M408," ")=10,"",IF(VLOOKUP(MAX($A$1:A407),$A$1:C407,3,FALSE)=0,"",MAX($A$1:A407)+1))</f>
        <v>408</v>
      </c>
      <c r="B408" s="13" t="str">
        <f>$B406</f>
        <v>Третьякова Н.С.</v>
      </c>
      <c r="C408" s="2" t="str">
        <f ca="1">IF($B408="","",$S$3)</f>
        <v>Вт 16.06.20</v>
      </c>
      <c r="D408" s="14" t="str">
        <f t="shared" ref="D408:K408" ca="1" si="377">IF($B408&gt;"",IF(ISERROR(SEARCH($B408,T$3))," ",MID(T$3,FIND("%курс ",T$3,FIND($B408,T$3))+6,7)&amp;"
("&amp;MID(T$3,FIND("ауд.",T$3,FIND($B408,T$3))+4,FIND("№",T$3,FIND("ауд.",T$3,FIND($B408,T$3)))-(FIND("ауд.",T$3,FIND($B408,T$3))+4))&amp;")"),"")</f>
        <v>П -9 -1
(П-401)</v>
      </c>
      <c r="E408" s="14" t="str">
        <f t="shared" ca="1" si="377"/>
        <v>П -9 -1
(П-206)</v>
      </c>
      <c r="F408" s="14" t="str">
        <f t="shared" ca="1" si="377"/>
        <v>П -9 -1
(П-206)</v>
      </c>
      <c r="G408" s="14" t="str">
        <f t="shared" ca="1" si="377"/>
        <v xml:space="preserve"> </v>
      </c>
      <c r="H408" s="14" t="str">
        <f t="shared" ca="1" si="377"/>
        <v>СА -9-1
(П-)</v>
      </c>
      <c r="I408" s="14" t="str">
        <f t="shared" ca="1" si="377"/>
        <v>СА -9-2
(П-)</v>
      </c>
      <c r="J408" s="14" t="str">
        <f t="shared" ca="1" si="377"/>
        <v xml:space="preserve"> </v>
      </c>
      <c r="K408" s="14" t="str">
        <f t="shared" ca="1" si="377"/>
        <v xml:space="preserve"> </v>
      </c>
      <c r="L408" s="14"/>
      <c r="M408" s="14"/>
      <c r="N408" s="25"/>
      <c r="AE408" s="20" t="str">
        <f t="shared" ca="1" si="360"/>
        <v>Вт 16.06.20  8.00 П-401</v>
      </c>
      <c r="AF408" s="20" t="str">
        <f t="shared" ca="1" si="360"/>
        <v>Вт 16.06.20  9.40 П-206</v>
      </c>
      <c r="AG408" s="20" t="str">
        <f t="shared" ca="1" si="360"/>
        <v>Вт 16.06.20 11.50 П-206</v>
      </c>
      <c r="AH408" s="20" t="str">
        <f t="shared" ca="1" si="360"/>
        <v/>
      </c>
      <c r="AI408" s="20" t="str">
        <f t="shared" ca="1" si="360"/>
        <v>Вт 16.06.20 13.30 П-)</v>
      </c>
      <c r="AJ408" s="20" t="str">
        <f t="shared" ca="1" si="360"/>
        <v>Вт 16.06.20 15.10 П-)</v>
      </c>
      <c r="AK408" s="20" t="str">
        <f t="shared" ca="1" si="360"/>
        <v/>
      </c>
      <c r="AL408" s="20" t="str">
        <f t="shared" ca="1" si="360"/>
        <v/>
      </c>
      <c r="AM408" s="20" t="str">
        <f t="shared" si="360"/>
        <v/>
      </c>
      <c r="AN408" s="20" t="str">
        <f t="shared" si="360"/>
        <v/>
      </c>
      <c r="AO408" s="11" t="str">
        <f t="shared" ca="1" si="356"/>
        <v>Третьякова</v>
      </c>
      <c r="AP408" s="10" t="str">
        <f t="shared" ca="1" si="361"/>
        <v>Вт 16.06.20  8.00 П-401 Третьякова</v>
      </c>
      <c r="AQ408" s="10" t="str">
        <f t="shared" ca="1" si="361"/>
        <v>Вт 16.06.20  9.40 П-206 Третьякова</v>
      </c>
      <c r="AR408" s="10" t="str">
        <f t="shared" ca="1" si="361"/>
        <v>Вт 16.06.20 11.50 П-206 Третьякова</v>
      </c>
      <c r="AS408" s="10" t="str">
        <f t="shared" ca="1" si="361"/>
        <v/>
      </c>
      <c r="AT408" s="10" t="str">
        <f t="shared" ca="1" si="361"/>
        <v>Вт 16.06.20 13.30 П-) Третьякова</v>
      </c>
      <c r="AU408" s="10" t="str">
        <f t="shared" ca="1" si="357"/>
        <v>Вт 16.06.20 15.10 П-) Третьякова</v>
      </c>
      <c r="AV408" s="10" t="str">
        <f t="shared" ca="1" si="357"/>
        <v/>
      </c>
      <c r="AW408" s="10" t="str">
        <f t="shared" ca="1" si="357"/>
        <v/>
      </c>
      <c r="AX408" s="10" t="str">
        <f t="shared" si="357"/>
        <v/>
      </c>
      <c r="AY408" s="10" t="str">
        <f t="shared" si="357"/>
        <v/>
      </c>
      <c r="BA408" s="12">
        <f t="shared" ca="1" si="362"/>
        <v>408</v>
      </c>
      <c r="BB408" s="12">
        <f t="shared" ca="1" si="362"/>
        <v>408</v>
      </c>
      <c r="BC408" s="12">
        <f t="shared" ca="1" si="362"/>
        <v>408</v>
      </c>
      <c r="BD408" s="12" t="str">
        <f t="shared" ca="1" si="362"/>
        <v/>
      </c>
      <c r="BE408" s="12">
        <f t="shared" ca="1" si="362"/>
        <v>408</v>
      </c>
      <c r="BF408" s="12">
        <f t="shared" ca="1" si="358"/>
        <v>408</v>
      </c>
      <c r="BG408" s="12" t="str">
        <f t="shared" ca="1" si="358"/>
        <v/>
      </c>
      <c r="BH408" s="12" t="str">
        <f t="shared" ca="1" si="358"/>
        <v/>
      </c>
      <c r="BI408" s="12" t="str">
        <f t="shared" si="358"/>
        <v/>
      </c>
      <c r="BJ408" s="12" t="str">
        <f t="shared" si="358"/>
        <v/>
      </c>
    </row>
    <row r="409" spans="1:62" ht="23.25" customHeight="1">
      <c r="A409" s="1">
        <f ca="1">IF(COUNTIF($D409:$M409," ")=10,"",IF(VLOOKUP(MAX($A$1:A408),$A$1:C408,3,FALSE)=0,"",MAX($A$1:A408)+1))</f>
        <v>409</v>
      </c>
      <c r="B409" s="13" t="str">
        <f>$B406</f>
        <v>Третьякова Н.С.</v>
      </c>
      <c r="C409" s="2" t="str">
        <f ca="1">IF($B409="","",$S$4)</f>
        <v>Ср 17.06.20</v>
      </c>
      <c r="D409" s="14" t="str">
        <f t="shared" ref="D409:K409" ca="1" si="378">IF($B409&gt;"",IF(ISERROR(SEARCH($B409,T$4))," ",MID(T$4,FIND("%курс ",T$4,FIND($B409,T$4))+6,7)&amp;"
("&amp;MID(T$4,FIND("ауд.",T$4,FIND($B409,T$4))+4,FIND("№",T$4,FIND("ауд.",T$4,FIND($B409,T$4)))-(FIND("ауд.",T$4,FIND($B409,T$4))+4))&amp;")"),"")</f>
        <v>ЗИ-9-18
(П-)</v>
      </c>
      <c r="E409" s="14" t="str">
        <f t="shared" ca="1" si="378"/>
        <v>СА -9-1
(П-206)</v>
      </c>
      <c r="F409" s="14" t="str">
        <f t="shared" ca="1" si="378"/>
        <v>СА -9-1
(П-)</v>
      </c>
      <c r="G409" s="14" t="str">
        <f t="shared" ca="1" si="378"/>
        <v xml:space="preserve"> </v>
      </c>
      <c r="H409" s="14" t="str">
        <f t="shared" ca="1" si="378"/>
        <v>С -9 -1
(П-)</v>
      </c>
      <c r="I409" s="14" t="str">
        <f t="shared" ca="1" si="378"/>
        <v xml:space="preserve"> </v>
      </c>
      <c r="J409" s="14" t="str">
        <f t="shared" ca="1" si="378"/>
        <v xml:space="preserve"> </v>
      </c>
      <c r="K409" s="14" t="str">
        <f t="shared" ca="1" si="378"/>
        <v xml:space="preserve"> </v>
      </c>
      <c r="L409" s="14"/>
      <c r="M409" s="14"/>
      <c r="N409" s="25"/>
      <c r="AE409" s="20" t="str">
        <f t="shared" ca="1" si="360"/>
        <v>Ср 17.06.20  8.00 П-)</v>
      </c>
      <c r="AF409" s="20" t="str">
        <f t="shared" ca="1" si="360"/>
        <v>Ср 17.06.20  9.40 П-206</v>
      </c>
      <c r="AG409" s="20" t="str">
        <f t="shared" ca="1" si="360"/>
        <v>Ср 17.06.20 11.50 П-)</v>
      </c>
      <c r="AH409" s="20" t="str">
        <f t="shared" ca="1" si="360"/>
        <v/>
      </c>
      <c r="AI409" s="20" t="str">
        <f t="shared" ca="1" si="360"/>
        <v>Ср 17.06.20 13.30 П-)</v>
      </c>
      <c r="AJ409" s="20" t="str">
        <f t="shared" ca="1" si="360"/>
        <v/>
      </c>
      <c r="AK409" s="20" t="str">
        <f t="shared" ca="1" si="360"/>
        <v/>
      </c>
      <c r="AL409" s="20" t="str">
        <f t="shared" ca="1" si="360"/>
        <v/>
      </c>
      <c r="AM409" s="20" t="str">
        <f t="shared" si="360"/>
        <v/>
      </c>
      <c r="AN409" s="20" t="str">
        <f t="shared" si="360"/>
        <v/>
      </c>
      <c r="AO409" s="11" t="str">
        <f t="shared" ca="1" si="356"/>
        <v>Третьякова</v>
      </c>
      <c r="AP409" s="10" t="str">
        <f t="shared" ca="1" si="361"/>
        <v>Ср 17.06.20  8.00 П-) Третьякова</v>
      </c>
      <c r="AQ409" s="10" t="str">
        <f t="shared" ca="1" si="361"/>
        <v>Ср 17.06.20  9.40 П-206 Третьякова</v>
      </c>
      <c r="AR409" s="10" t="str">
        <f t="shared" ca="1" si="361"/>
        <v>Ср 17.06.20 11.50 П-) Третьякова</v>
      </c>
      <c r="AS409" s="10" t="str">
        <f t="shared" ca="1" si="361"/>
        <v/>
      </c>
      <c r="AT409" s="10" t="str">
        <f t="shared" ca="1" si="361"/>
        <v>Ср 17.06.20 13.30 П-) Третьякова</v>
      </c>
      <c r="AU409" s="10" t="str">
        <f t="shared" ca="1" si="357"/>
        <v/>
      </c>
      <c r="AV409" s="10" t="str">
        <f t="shared" ca="1" si="357"/>
        <v/>
      </c>
      <c r="AW409" s="10" t="str">
        <f t="shared" ca="1" si="357"/>
        <v/>
      </c>
      <c r="AX409" s="10" t="str">
        <f t="shared" si="357"/>
        <v/>
      </c>
      <c r="AY409" s="10" t="str">
        <f t="shared" si="357"/>
        <v/>
      </c>
      <c r="BA409" s="12">
        <f t="shared" ca="1" si="362"/>
        <v>409</v>
      </c>
      <c r="BB409" s="12">
        <f t="shared" ca="1" si="362"/>
        <v>409</v>
      </c>
      <c r="BC409" s="12">
        <f t="shared" ca="1" si="362"/>
        <v>409</v>
      </c>
      <c r="BD409" s="12" t="str">
        <f t="shared" ca="1" si="362"/>
        <v/>
      </c>
      <c r="BE409" s="12">
        <f t="shared" ca="1" si="362"/>
        <v>409</v>
      </c>
      <c r="BF409" s="12" t="str">
        <f t="shared" ca="1" si="358"/>
        <v/>
      </c>
      <c r="BG409" s="12" t="str">
        <f t="shared" ca="1" si="358"/>
        <v/>
      </c>
      <c r="BH409" s="12" t="str">
        <f t="shared" ca="1" si="358"/>
        <v/>
      </c>
      <c r="BI409" s="12" t="str">
        <f t="shared" si="358"/>
        <v/>
      </c>
      <c r="BJ409" s="12" t="str">
        <f t="shared" si="358"/>
        <v/>
      </c>
    </row>
    <row r="410" spans="1:62" ht="23.25" customHeight="1">
      <c r="A410" s="1">
        <f ca="1">IF(COUNTIF($D410:$M410," ")=10,"",IF(VLOOKUP(MAX($A$1:A409),$A$1:C409,3,FALSE)=0,"",MAX($A$1:A409)+1))</f>
        <v>410</v>
      </c>
      <c r="B410" s="13" t="str">
        <f>$B406</f>
        <v>Третьякова Н.С.</v>
      </c>
      <c r="C410" s="2" t="str">
        <f ca="1">IF($B410="","",$S$5)</f>
        <v>Чт 18.06.20</v>
      </c>
      <c r="D410" s="23" t="str">
        <f t="shared" ref="D410:K410" ca="1" si="379">IF($B410&gt;"",IF(ISERROR(SEARCH($B410,T$5))," ",MID(T$5,FIND("%курс ",T$5,FIND($B410,T$5))+6,7)&amp;"
("&amp;MID(T$5,FIND("ауд.",T$5,FIND($B410,T$5))+4,FIND("№",T$5,FIND("ауд.",T$5,FIND($B410,T$5)))-(FIND("ауд.",T$5,FIND($B410,T$5))+4))&amp;")"),"")</f>
        <v>П -9 -1
(П-206)</v>
      </c>
      <c r="E410" s="23" t="str">
        <f t="shared" ca="1" si="379"/>
        <v>СА -9-1
(П-206)</v>
      </c>
      <c r="F410" s="23" t="str">
        <f t="shared" ca="1" si="379"/>
        <v>П -9 -1
(П-401)</v>
      </c>
      <c r="G410" s="23" t="str">
        <f t="shared" ca="1" si="379"/>
        <v xml:space="preserve"> </v>
      </c>
      <c r="H410" s="23" t="str">
        <f t="shared" ca="1" si="379"/>
        <v>П -9 -1
(П-206)</v>
      </c>
      <c r="I410" s="23" t="str">
        <f t="shared" ca="1" si="379"/>
        <v xml:space="preserve"> </v>
      </c>
      <c r="J410" s="23" t="str">
        <f t="shared" ca="1" si="379"/>
        <v xml:space="preserve"> </v>
      </c>
      <c r="K410" s="23" t="str">
        <f t="shared" ca="1" si="379"/>
        <v xml:space="preserve"> </v>
      </c>
      <c r="L410" s="23"/>
      <c r="M410" s="23"/>
      <c r="N410" s="17"/>
      <c r="AE410" s="20" t="str">
        <f t="shared" ca="1" si="360"/>
        <v>Чт 18.06.20  8.00 П-206</v>
      </c>
      <c r="AF410" s="20" t="str">
        <f t="shared" ca="1" si="360"/>
        <v>Чт 18.06.20  9.40 П-206</v>
      </c>
      <c r="AG410" s="20" t="str">
        <f t="shared" ca="1" si="360"/>
        <v>Чт 18.06.20 11.50 П-401</v>
      </c>
      <c r="AH410" s="20" t="str">
        <f t="shared" ca="1" si="360"/>
        <v/>
      </c>
      <c r="AI410" s="20" t="str">
        <f t="shared" ca="1" si="360"/>
        <v>Чт 18.06.20 13.30 П-206</v>
      </c>
      <c r="AJ410" s="20" t="str">
        <f t="shared" ca="1" si="360"/>
        <v/>
      </c>
      <c r="AK410" s="20" t="str">
        <f t="shared" ca="1" si="360"/>
        <v/>
      </c>
      <c r="AL410" s="20" t="str">
        <f t="shared" ca="1" si="360"/>
        <v/>
      </c>
      <c r="AM410" s="20" t="str">
        <f t="shared" si="360"/>
        <v/>
      </c>
      <c r="AN410" s="20" t="str">
        <f t="shared" si="360"/>
        <v/>
      </c>
      <c r="AO410" s="11" t="str">
        <f t="shared" ca="1" si="356"/>
        <v>Третьякова</v>
      </c>
      <c r="AP410" s="10" t="str">
        <f t="shared" ca="1" si="361"/>
        <v>Чт 18.06.20  8.00 П-206 Третьякова</v>
      </c>
      <c r="AQ410" s="10" t="str">
        <f t="shared" ca="1" si="361"/>
        <v>Чт 18.06.20  9.40 П-206 Третьякова</v>
      </c>
      <c r="AR410" s="10" t="str">
        <f t="shared" ca="1" si="361"/>
        <v>Чт 18.06.20 11.50 П-401 Третьякова</v>
      </c>
      <c r="AS410" s="10" t="str">
        <f t="shared" ca="1" si="361"/>
        <v/>
      </c>
      <c r="AT410" s="10" t="str">
        <f t="shared" ca="1" si="361"/>
        <v>Чт 18.06.20 13.30 П-206 Третьякова</v>
      </c>
      <c r="AU410" s="10" t="str">
        <f t="shared" ca="1" si="357"/>
        <v/>
      </c>
      <c r="AV410" s="10" t="str">
        <f t="shared" ca="1" si="357"/>
        <v/>
      </c>
      <c r="AW410" s="10" t="str">
        <f t="shared" ca="1" si="357"/>
        <v/>
      </c>
      <c r="AX410" s="10" t="str">
        <f t="shared" si="357"/>
        <v/>
      </c>
      <c r="AY410" s="10" t="str">
        <f t="shared" si="357"/>
        <v/>
      </c>
      <c r="BA410" s="12">
        <f t="shared" ca="1" si="362"/>
        <v>410</v>
      </c>
      <c r="BB410" s="12">
        <f t="shared" ca="1" si="362"/>
        <v>410</v>
      </c>
      <c r="BC410" s="12">
        <f t="shared" ca="1" si="362"/>
        <v>410</v>
      </c>
      <c r="BD410" s="12" t="str">
        <f t="shared" ca="1" si="362"/>
        <v/>
      </c>
      <c r="BE410" s="12">
        <f t="shared" ca="1" si="362"/>
        <v>410</v>
      </c>
      <c r="BF410" s="12" t="str">
        <f t="shared" ca="1" si="358"/>
        <v/>
      </c>
      <c r="BG410" s="12" t="str">
        <f t="shared" ca="1" si="358"/>
        <v/>
      </c>
      <c r="BH410" s="12" t="str">
        <f t="shared" ca="1" si="358"/>
        <v/>
      </c>
      <c r="BI410" s="12" t="str">
        <f t="shared" si="358"/>
        <v/>
      </c>
      <c r="BJ410" s="12" t="str">
        <f t="shared" si="358"/>
        <v/>
      </c>
    </row>
    <row r="411" spans="1:62" ht="23.25" customHeight="1">
      <c r="A411" s="1">
        <f ca="1">IF(COUNTIF($D411:$M411," ")=10,"",IF(VLOOKUP(MAX($A$1:A410),$A$1:C410,3,FALSE)=0,"",MAX($A$1:A410)+1))</f>
        <v>411</v>
      </c>
      <c r="B411" s="13" t="str">
        <f>$B406</f>
        <v>Третьякова Н.С.</v>
      </c>
      <c r="C411" s="2" t="str">
        <f ca="1">IF($B411="","",$S$6)</f>
        <v>Пт 19.06.20</v>
      </c>
      <c r="D411" s="23" t="str">
        <f t="shared" ref="D411:K411" ca="1" si="380">IF($B411&gt;"",IF(ISERROR(SEARCH($B411,T$6))," ",MID(T$6,FIND("%курс ",T$6,FIND($B411,T$6))+6,7)&amp;"
("&amp;MID(T$6,FIND("ауд.",T$6,FIND($B411,T$6))+4,FIND("№",T$6,FIND("ауд.",T$6,FIND($B411,T$6)))-(FIND("ауд.",T$6,FIND($B411,T$6))+4))&amp;")"),"")</f>
        <v>С -9 -1
(П-)</v>
      </c>
      <c r="E411" s="23" t="str">
        <f t="shared" ca="1" si="380"/>
        <v>С -9 -1
(П-206)</v>
      </c>
      <c r="F411" s="23" t="str">
        <f t="shared" ca="1" si="380"/>
        <v>С -9 -1
(П-)</v>
      </c>
      <c r="G411" s="23" t="str">
        <f t="shared" ca="1" si="380"/>
        <v xml:space="preserve"> </v>
      </c>
      <c r="H411" s="23" t="str">
        <f t="shared" ca="1" si="380"/>
        <v>П -9 -1
(П-206)</v>
      </c>
      <c r="I411" s="23" t="str">
        <f t="shared" ca="1" si="380"/>
        <v xml:space="preserve"> </v>
      </c>
      <c r="J411" s="23" t="str">
        <f t="shared" ca="1" si="380"/>
        <v xml:space="preserve"> </v>
      </c>
      <c r="K411" s="23" t="str">
        <f t="shared" ca="1" si="380"/>
        <v xml:space="preserve"> </v>
      </c>
      <c r="L411" s="23"/>
      <c r="M411" s="23"/>
      <c r="N411" s="25"/>
      <c r="AE411" s="20" t="str">
        <f t="shared" ca="1" si="360"/>
        <v>Пт 19.06.20  8.00 П-)</v>
      </c>
      <c r="AF411" s="20" t="str">
        <f t="shared" ca="1" si="360"/>
        <v>Пт 19.06.20  9.40 П-206</v>
      </c>
      <c r="AG411" s="20" t="str">
        <f t="shared" ca="1" si="360"/>
        <v>Пт 19.06.20 11.50 П-)</v>
      </c>
      <c r="AH411" s="20" t="str">
        <f t="shared" ca="1" si="360"/>
        <v/>
      </c>
      <c r="AI411" s="20" t="str">
        <f t="shared" ca="1" si="360"/>
        <v>Пт 19.06.20 13.30 П-206</v>
      </c>
      <c r="AJ411" s="20" t="str">
        <f t="shared" ca="1" si="360"/>
        <v/>
      </c>
      <c r="AK411" s="20" t="str">
        <f t="shared" ca="1" si="360"/>
        <v/>
      </c>
      <c r="AL411" s="20" t="str">
        <f t="shared" ca="1" si="360"/>
        <v/>
      </c>
      <c r="AM411" s="20" t="str">
        <f t="shared" si="360"/>
        <v/>
      </c>
      <c r="AN411" s="20" t="str">
        <f t="shared" si="360"/>
        <v/>
      </c>
      <c r="AO411" s="11" t="str">
        <f t="shared" ca="1" si="356"/>
        <v>Третьякова</v>
      </c>
      <c r="AP411" s="10" t="str">
        <f t="shared" ca="1" si="361"/>
        <v>Пт 19.06.20  8.00 П-) Третьякова</v>
      </c>
      <c r="AQ411" s="10" t="str">
        <f t="shared" ca="1" si="361"/>
        <v>Пт 19.06.20  9.40 П-206 Третьякова</v>
      </c>
      <c r="AR411" s="10" t="str">
        <f t="shared" ca="1" si="361"/>
        <v>Пт 19.06.20 11.50 П-) Третьякова</v>
      </c>
      <c r="AS411" s="10" t="str">
        <f t="shared" ca="1" si="361"/>
        <v/>
      </c>
      <c r="AT411" s="10" t="str">
        <f t="shared" ca="1" si="361"/>
        <v>Пт 19.06.20 13.30 П-206 Третьякова</v>
      </c>
      <c r="AU411" s="10" t="str">
        <f t="shared" ca="1" si="357"/>
        <v/>
      </c>
      <c r="AV411" s="10" t="str">
        <f t="shared" ca="1" si="357"/>
        <v/>
      </c>
      <c r="AW411" s="10" t="str">
        <f t="shared" ca="1" si="357"/>
        <v/>
      </c>
      <c r="AX411" s="10" t="str">
        <f t="shared" si="357"/>
        <v/>
      </c>
      <c r="AY411" s="10" t="str">
        <f t="shared" si="357"/>
        <v/>
      </c>
      <c r="BA411" s="12">
        <f t="shared" ca="1" si="362"/>
        <v>411</v>
      </c>
      <c r="BB411" s="12">
        <f t="shared" ca="1" si="362"/>
        <v>411</v>
      </c>
      <c r="BC411" s="12">
        <f t="shared" ca="1" si="362"/>
        <v>411</v>
      </c>
      <c r="BD411" s="12" t="str">
        <f t="shared" ca="1" si="362"/>
        <v/>
      </c>
      <c r="BE411" s="12">
        <f t="shared" ca="1" si="362"/>
        <v>411</v>
      </c>
      <c r="BF411" s="12" t="str">
        <f t="shared" ca="1" si="358"/>
        <v/>
      </c>
      <c r="BG411" s="12" t="str">
        <f t="shared" ca="1" si="358"/>
        <v/>
      </c>
      <c r="BH411" s="12" t="str">
        <f t="shared" ca="1" si="358"/>
        <v/>
      </c>
      <c r="BI411" s="12" t="str">
        <f t="shared" si="358"/>
        <v/>
      </c>
      <c r="BJ411" s="12" t="str">
        <f t="shared" si="358"/>
        <v/>
      </c>
    </row>
    <row r="412" spans="1:62" ht="23.25" customHeight="1">
      <c r="A412" s="1">
        <f ca="1">IF(COUNTIF($D412:$M412," ")=10,"",IF(VLOOKUP(MAX($A$1:A411),$A$1:C411,3,FALSE)=0,"",MAX($A$1:A411)+1))</f>
        <v>412</v>
      </c>
      <c r="B412" s="13" t="str">
        <f>$B406</f>
        <v>Третьякова Н.С.</v>
      </c>
      <c r="C412" s="2" t="str">
        <f ca="1">IF($B412="","",$S$7)</f>
        <v>Сб 20.06.20</v>
      </c>
      <c r="D412" s="23" t="str">
        <f t="shared" ref="D412:K412" ca="1" si="381">IF($B412&gt;"",IF(ISERROR(SEARCH($B412,T$7))," ",MID(T$7,FIND("%курс ",T$7,FIND($B412,T$7))+6,7)&amp;"
("&amp;MID(T$7,FIND("ауд.",T$7,FIND($B412,T$7))+4,FIND("№",T$7,FIND("ауд.",T$7,FIND($B412,T$7)))-(FIND("ауд.",T$7,FIND($B412,T$7))+4))&amp;")"),"")</f>
        <v>СА -9-1
(П-)</v>
      </c>
      <c r="E412" s="23" t="str">
        <f t="shared" ca="1" si="381"/>
        <v>СА -9-1
(П-)</v>
      </c>
      <c r="F412" s="23" t="str">
        <f t="shared" ca="1" si="381"/>
        <v>СА -9-1
(П-)</v>
      </c>
      <c r="G412" s="23" t="str">
        <f t="shared" ca="1" si="381"/>
        <v xml:space="preserve"> </v>
      </c>
      <c r="H412" s="23" t="str">
        <f t="shared" ca="1" si="381"/>
        <v xml:space="preserve"> </v>
      </c>
      <c r="I412" s="23" t="str">
        <f t="shared" ca="1" si="381"/>
        <v xml:space="preserve"> </v>
      </c>
      <c r="J412" s="23" t="str">
        <f t="shared" ca="1" si="381"/>
        <v xml:space="preserve"> </v>
      </c>
      <c r="K412" s="23" t="str">
        <f t="shared" ca="1" si="381"/>
        <v xml:space="preserve"> </v>
      </c>
      <c r="L412" s="23"/>
      <c r="M412" s="23"/>
      <c r="N412" s="25"/>
      <c r="AE412" s="20" t="str">
        <f t="shared" ca="1" si="360"/>
        <v>Сб 20.06.20  8.00 П-)</v>
      </c>
      <c r="AF412" s="20" t="str">
        <f t="shared" ca="1" si="360"/>
        <v>Сб 20.06.20  9.40 П-)</v>
      </c>
      <c r="AG412" s="20" t="str">
        <f t="shared" ca="1" si="360"/>
        <v>Сб 20.06.20 11.50 П-)</v>
      </c>
      <c r="AH412" s="20" t="str">
        <f t="shared" ca="1" si="360"/>
        <v/>
      </c>
      <c r="AI412" s="20" t="str">
        <f t="shared" ca="1" si="360"/>
        <v/>
      </c>
      <c r="AJ412" s="20" t="str">
        <f t="shared" ca="1" si="360"/>
        <v/>
      </c>
      <c r="AK412" s="20" t="str">
        <f t="shared" ca="1" si="360"/>
        <v/>
      </c>
      <c r="AL412" s="20" t="str">
        <f t="shared" ca="1" si="360"/>
        <v/>
      </c>
      <c r="AM412" s="20" t="str">
        <f t="shared" si="360"/>
        <v/>
      </c>
      <c r="AN412" s="20" t="str">
        <f t="shared" si="360"/>
        <v/>
      </c>
      <c r="AO412" s="11" t="str">
        <f t="shared" ca="1" si="356"/>
        <v>Третьякова</v>
      </c>
      <c r="AP412" s="10" t="str">
        <f t="shared" ca="1" si="361"/>
        <v>Сб 20.06.20  8.00 П-) Третьякова</v>
      </c>
      <c r="AQ412" s="10" t="str">
        <f t="shared" ca="1" si="361"/>
        <v>Сб 20.06.20  9.40 П-) Третьякова</v>
      </c>
      <c r="AR412" s="10" t="str">
        <f t="shared" ca="1" si="361"/>
        <v>Сб 20.06.20 11.50 П-) Третьякова</v>
      </c>
      <c r="AS412" s="10" t="str">
        <f t="shared" ca="1" si="361"/>
        <v/>
      </c>
      <c r="AT412" s="10" t="str">
        <f t="shared" ca="1" si="361"/>
        <v/>
      </c>
      <c r="AU412" s="10" t="str">
        <f t="shared" ca="1" si="357"/>
        <v/>
      </c>
      <c r="AV412" s="10" t="str">
        <f t="shared" ca="1" si="357"/>
        <v/>
      </c>
      <c r="AW412" s="10" t="str">
        <f t="shared" ca="1" si="357"/>
        <v/>
      </c>
      <c r="AX412" s="10" t="str">
        <f t="shared" si="357"/>
        <v/>
      </c>
      <c r="AY412" s="10" t="str">
        <f t="shared" si="357"/>
        <v/>
      </c>
      <c r="BA412" s="12">
        <f t="shared" ca="1" si="362"/>
        <v>412</v>
      </c>
      <c r="BB412" s="12">
        <f t="shared" ca="1" si="362"/>
        <v>412</v>
      </c>
      <c r="BC412" s="12">
        <f t="shared" ca="1" si="362"/>
        <v>412</v>
      </c>
      <c r="BD412" s="12" t="str">
        <f t="shared" ca="1" si="362"/>
        <v/>
      </c>
      <c r="BE412" s="12" t="str">
        <f t="shared" ca="1" si="362"/>
        <v/>
      </c>
      <c r="BF412" s="12" t="str">
        <f t="shared" ca="1" si="358"/>
        <v/>
      </c>
      <c r="BG412" s="12" t="str">
        <f t="shared" ca="1" si="358"/>
        <v/>
      </c>
      <c r="BH412" s="12" t="str">
        <f t="shared" ca="1" si="358"/>
        <v/>
      </c>
      <c r="BI412" s="12" t="str">
        <f t="shared" si="358"/>
        <v/>
      </c>
      <c r="BJ412" s="12" t="str">
        <f t="shared" si="358"/>
        <v/>
      </c>
    </row>
    <row r="413" spans="1:62" ht="23.25" customHeight="1">
      <c r="A413" s="1">
        <f ca="1">IF(COUNTIF($D413:$M413," ")=10,"",IF(VLOOKUP(MAX($A$1:A412),$A$1:C412,3,FALSE)=0,"",MAX($A$1:A412)+1))</f>
        <v>413</v>
      </c>
      <c r="B413" s="13" t="str">
        <f>$B406</f>
        <v>Третьякова Н.С.</v>
      </c>
      <c r="C413" s="2" t="str">
        <f ca="1">IF($B413="","",$S$8)</f>
        <v>Вс 21.06.20</v>
      </c>
      <c r="D413" s="23" t="str">
        <f t="shared" ref="D413:K413" ca="1" si="382">IF($B413&gt;"",IF(ISERROR(SEARCH($B413,T$8))," ",MID(T$8,FIND("%курс ",T$8,FIND($B413,T$8))+6,7)&amp;"
("&amp;MID(T$8,FIND("ауд.",T$8,FIND($B413,T$8))+4,FIND("№",T$8,FIND("ауд.",T$8,FIND($B413,T$8)))-(FIND("ауд.",T$8,FIND($B413,T$8))+4))&amp;")"),"")</f>
        <v xml:space="preserve"> </v>
      </c>
      <c r="E413" s="23" t="str">
        <f t="shared" ca="1" si="382"/>
        <v xml:space="preserve"> </v>
      </c>
      <c r="F413" s="23" t="str">
        <f t="shared" ca="1" si="382"/>
        <v xml:space="preserve"> </v>
      </c>
      <c r="G413" s="23" t="str">
        <f t="shared" ca="1" si="382"/>
        <v xml:space="preserve"> </v>
      </c>
      <c r="H413" s="23" t="str">
        <f t="shared" ca="1" si="382"/>
        <v xml:space="preserve"> </v>
      </c>
      <c r="I413" s="23" t="str">
        <f t="shared" ca="1" si="382"/>
        <v xml:space="preserve"> </v>
      </c>
      <c r="J413" s="23" t="str">
        <f t="shared" ca="1" si="382"/>
        <v xml:space="preserve"> </v>
      </c>
      <c r="K413" s="23" t="str">
        <f t="shared" ca="1" si="382"/>
        <v xml:space="preserve"> </v>
      </c>
      <c r="L413" s="23"/>
      <c r="M413" s="23"/>
      <c r="N413" s="25"/>
      <c r="AE413" s="20" t="str">
        <f t="shared" ca="1" si="360"/>
        <v/>
      </c>
      <c r="AF413" s="20" t="str">
        <f t="shared" ca="1" si="360"/>
        <v/>
      </c>
      <c r="AG413" s="20" t="str">
        <f t="shared" ca="1" si="360"/>
        <v/>
      </c>
      <c r="AH413" s="20" t="str">
        <f t="shared" ca="1" si="360"/>
        <v/>
      </c>
      <c r="AI413" s="20" t="str">
        <f t="shared" ca="1" si="360"/>
        <v/>
      </c>
      <c r="AJ413" s="20" t="str">
        <f t="shared" ca="1" si="360"/>
        <v/>
      </c>
      <c r="AK413" s="20" t="str">
        <f t="shared" ca="1" si="360"/>
        <v/>
      </c>
      <c r="AL413" s="20" t="str">
        <f t="shared" ca="1" si="360"/>
        <v/>
      </c>
      <c r="AM413" s="20" t="str">
        <f t="shared" si="360"/>
        <v/>
      </c>
      <c r="AN413" s="20" t="str">
        <f t="shared" si="360"/>
        <v/>
      </c>
      <c r="AO413" s="11" t="str">
        <f t="shared" ca="1" si="356"/>
        <v/>
      </c>
      <c r="AP413" s="10" t="str">
        <f t="shared" ca="1" si="361"/>
        <v/>
      </c>
      <c r="AQ413" s="10" t="str">
        <f t="shared" ca="1" si="361"/>
        <v/>
      </c>
      <c r="AR413" s="10" t="str">
        <f t="shared" ca="1" si="361"/>
        <v/>
      </c>
      <c r="AS413" s="10" t="str">
        <f t="shared" ca="1" si="361"/>
        <v/>
      </c>
      <c r="AT413" s="10" t="str">
        <f t="shared" ca="1" si="361"/>
        <v/>
      </c>
      <c r="AU413" s="10" t="str">
        <f t="shared" ca="1" si="357"/>
        <v/>
      </c>
      <c r="AV413" s="10" t="str">
        <f t="shared" ca="1" si="357"/>
        <v/>
      </c>
      <c r="AW413" s="10" t="str">
        <f t="shared" ca="1" si="357"/>
        <v/>
      </c>
      <c r="AX413" s="10" t="str">
        <f t="shared" si="357"/>
        <v/>
      </c>
      <c r="AY413" s="10" t="str">
        <f t="shared" si="357"/>
        <v/>
      </c>
      <c r="BA413" s="12" t="str">
        <f t="shared" ca="1" si="362"/>
        <v/>
      </c>
      <c r="BB413" s="12" t="str">
        <f t="shared" ca="1" si="362"/>
        <v/>
      </c>
      <c r="BC413" s="12" t="str">
        <f t="shared" ca="1" si="362"/>
        <v/>
      </c>
      <c r="BD413" s="12" t="str">
        <f t="shared" ca="1" si="362"/>
        <v/>
      </c>
      <c r="BE413" s="12" t="str">
        <f t="shared" ca="1" si="362"/>
        <v/>
      </c>
      <c r="BF413" s="12" t="str">
        <f t="shared" ca="1" si="358"/>
        <v/>
      </c>
      <c r="BG413" s="12" t="str">
        <f t="shared" ca="1" si="358"/>
        <v/>
      </c>
      <c r="BH413" s="12" t="str">
        <f t="shared" ca="1" si="358"/>
        <v/>
      </c>
      <c r="BI413" s="12" t="str">
        <f t="shared" si="358"/>
        <v/>
      </c>
      <c r="BJ413" s="12" t="str">
        <f t="shared" si="358"/>
        <v/>
      </c>
    </row>
    <row r="414" spans="1:62" ht="23.25" customHeight="1">
      <c r="A414" s="1">
        <f ca="1">IF(COUNTIF($D414:$M414," ")=10,"",IF(VLOOKUP(MAX($A$1:A413),$A$1:C413,3,FALSE)=0,"",MAX($A$1:A413)+1))</f>
        <v>414</v>
      </c>
      <c r="C414" s="2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5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11" t="str">
        <f t="shared" si="356"/>
        <v/>
      </c>
      <c r="AP414" s="10" t="str">
        <f t="shared" si="361"/>
        <v/>
      </c>
      <c r="AQ414" s="10" t="str">
        <f t="shared" si="361"/>
        <v/>
      </c>
      <c r="AR414" s="10" t="str">
        <f t="shared" si="361"/>
        <v/>
      </c>
      <c r="AS414" s="10" t="str">
        <f t="shared" si="361"/>
        <v/>
      </c>
      <c r="AT414" s="10" t="str">
        <f t="shared" si="361"/>
        <v/>
      </c>
      <c r="AU414" s="10" t="str">
        <f t="shared" si="357"/>
        <v/>
      </c>
      <c r="AV414" s="10" t="str">
        <f t="shared" si="357"/>
        <v/>
      </c>
      <c r="AW414" s="10" t="str">
        <f t="shared" si="357"/>
        <v/>
      </c>
      <c r="AX414" s="10" t="str">
        <f t="shared" si="357"/>
        <v/>
      </c>
      <c r="AY414" s="10" t="str">
        <f t="shared" si="357"/>
        <v/>
      </c>
      <c r="BA414" s="12" t="str">
        <f t="shared" si="362"/>
        <v/>
      </c>
      <c r="BB414" s="12" t="str">
        <f t="shared" si="362"/>
        <v/>
      </c>
      <c r="BC414" s="12" t="str">
        <f t="shared" si="362"/>
        <v/>
      </c>
      <c r="BD414" s="12" t="str">
        <f t="shared" si="362"/>
        <v/>
      </c>
      <c r="BE414" s="12" t="str">
        <f t="shared" si="362"/>
        <v/>
      </c>
      <c r="BF414" s="12" t="str">
        <f t="shared" si="358"/>
        <v/>
      </c>
      <c r="BG414" s="12" t="str">
        <f t="shared" si="358"/>
        <v/>
      </c>
      <c r="BH414" s="12" t="str">
        <f t="shared" si="358"/>
        <v/>
      </c>
      <c r="BI414" s="12" t="str">
        <f t="shared" si="358"/>
        <v/>
      </c>
      <c r="BJ414" s="12" t="str">
        <f t="shared" si="358"/>
        <v/>
      </c>
    </row>
    <row r="415" spans="1:62" ht="23.25" customHeight="1">
      <c r="A415" s="1">
        <f ca="1">IF(COUNTIF($D416:$M422," ")=70,"",MAX($A$1:A414)+1)</f>
        <v>415</v>
      </c>
      <c r="B415" s="2" t="str">
        <f>IF($C415="","",$C415)</f>
        <v>Трещилова Е.А.</v>
      </c>
      <c r="C415" s="3" t="str">
        <f>IF(ISERROR(VLOOKUP((ROW()-1)/9+1,'[1]Преподавательский состав'!$A$2:$B$180,2,FALSE)),"",VLOOKUP((ROW()-1)/9+1,'[1]Преподавательский состав'!$A$2:$B$180,2,FALSE))</f>
        <v>Трещилова Е.А.</v>
      </c>
      <c r="D415" s="3" t="str">
        <f>IF($C415="","",T(" 8.00"))</f>
        <v xml:space="preserve"> 8.00</v>
      </c>
      <c r="E415" s="3" t="str">
        <f>IF($C415="","",T(" 9.40"))</f>
        <v xml:space="preserve"> 9.40</v>
      </c>
      <c r="F415" s="3" t="str">
        <f>IF($C415="","",T("11.50"))</f>
        <v>11.50</v>
      </c>
      <c r="G415" s="4" t="str">
        <f>IF($C415="","",T(""))</f>
        <v/>
      </c>
      <c r="H415" s="4" t="str">
        <f>IF($C415="","",T("13.30"))</f>
        <v>13.30</v>
      </c>
      <c r="I415" s="4" t="str">
        <f>IF($C415="","",T("15.10"))</f>
        <v>15.10</v>
      </c>
      <c r="J415" s="3" t="str">
        <f>IF($C415="","",T("17.00"))</f>
        <v>17.00</v>
      </c>
      <c r="K415" s="3" t="str">
        <f>IF($C415="","",T("18.40"))</f>
        <v>18.40</v>
      </c>
      <c r="L415" s="3"/>
      <c r="M415" s="3"/>
      <c r="N415" s="25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11" t="str">
        <f t="shared" si="356"/>
        <v/>
      </c>
      <c r="AP415" s="10" t="str">
        <f t="shared" si="361"/>
        <v/>
      </c>
      <c r="AQ415" s="10" t="str">
        <f t="shared" si="361"/>
        <v/>
      </c>
      <c r="AR415" s="10" t="str">
        <f t="shared" si="361"/>
        <v/>
      </c>
      <c r="AS415" s="10" t="str">
        <f t="shared" si="361"/>
        <v/>
      </c>
      <c r="AT415" s="10" t="str">
        <f t="shared" si="361"/>
        <v/>
      </c>
      <c r="AU415" s="10" t="str">
        <f t="shared" si="357"/>
        <v/>
      </c>
      <c r="AV415" s="10" t="str">
        <f t="shared" si="357"/>
        <v/>
      </c>
      <c r="AW415" s="10" t="str">
        <f t="shared" si="357"/>
        <v/>
      </c>
      <c r="AX415" s="10" t="str">
        <f t="shared" si="357"/>
        <v/>
      </c>
      <c r="AY415" s="10" t="str">
        <f t="shared" si="357"/>
        <v/>
      </c>
      <c r="BA415" s="12" t="str">
        <f t="shared" si="362"/>
        <v/>
      </c>
      <c r="BB415" s="12" t="str">
        <f t="shared" si="362"/>
        <v/>
      </c>
      <c r="BC415" s="12" t="str">
        <f t="shared" si="362"/>
        <v/>
      </c>
      <c r="BD415" s="12" t="str">
        <f t="shared" si="362"/>
        <v/>
      </c>
      <c r="BE415" s="12" t="str">
        <f t="shared" si="362"/>
        <v/>
      </c>
      <c r="BF415" s="12" t="str">
        <f t="shared" si="358"/>
        <v/>
      </c>
      <c r="BG415" s="12" t="str">
        <f t="shared" si="358"/>
        <v/>
      </c>
      <c r="BH415" s="12" t="str">
        <f t="shared" si="358"/>
        <v/>
      </c>
      <c r="BI415" s="12" t="str">
        <f t="shared" si="358"/>
        <v/>
      </c>
      <c r="BJ415" s="12" t="str">
        <f t="shared" si="358"/>
        <v/>
      </c>
    </row>
    <row r="416" spans="1:62" ht="23.25" customHeight="1">
      <c r="A416" s="1">
        <f ca="1">IF(COUNTIF($D416:$M416," ")=10,"",IF(VLOOKUP(MAX($A$1:A415),$A$1:C415,3,FALSE)=0,"",MAX($A$1:A415)+1))</f>
        <v>416</v>
      </c>
      <c r="B416" s="13" t="str">
        <f>$B415</f>
        <v>Трещилова Е.А.</v>
      </c>
      <c r="C416" s="2" t="str">
        <f ca="1">IF($B416="","",$S$2)</f>
        <v>Пн 15.06.20</v>
      </c>
      <c r="D416" s="14" t="str">
        <f t="shared" ref="D416:K416" ca="1" si="383">IF($B416&gt;"",IF(ISERROR(SEARCH($B416,T$2))," ",MID(T$2,FIND("%курс ",T$2,FIND($B416,T$2))+6,7)&amp;"
("&amp;MID(T$2,FIND("ауд.",T$2,FIND($B416,T$2))+4,FIND("№",T$2,FIND("ауд.",T$2,FIND($B416,T$2)))-(FIND("ауд.",T$2,FIND($B416,T$2))+4))&amp;")"),"")</f>
        <v xml:space="preserve"> </v>
      </c>
      <c r="E416" s="14" t="str">
        <f t="shared" ca="1" si="383"/>
        <v xml:space="preserve"> </v>
      </c>
      <c r="F416" s="14" t="str">
        <f t="shared" ca="1" si="383"/>
        <v xml:space="preserve"> </v>
      </c>
      <c r="G416" s="14" t="str">
        <f t="shared" ca="1" si="383"/>
        <v xml:space="preserve"> </v>
      </c>
      <c r="H416" s="14" t="str">
        <f t="shared" ca="1" si="383"/>
        <v xml:space="preserve"> </v>
      </c>
      <c r="I416" s="14" t="str">
        <f t="shared" ca="1" si="383"/>
        <v xml:space="preserve"> </v>
      </c>
      <c r="J416" s="14" t="str">
        <f t="shared" ca="1" si="383"/>
        <v xml:space="preserve"> </v>
      </c>
      <c r="K416" s="14" t="str">
        <f t="shared" ca="1" si="383"/>
        <v xml:space="preserve"> </v>
      </c>
      <c r="L416" s="14"/>
      <c r="M416" s="14"/>
      <c r="N416" s="25"/>
      <c r="AE416" s="20" t="str">
        <f t="shared" ca="1" si="360"/>
        <v/>
      </c>
      <c r="AF416" s="20" t="str">
        <f t="shared" ca="1" si="360"/>
        <v/>
      </c>
      <c r="AG416" s="20" t="str">
        <f t="shared" ca="1" si="360"/>
        <v/>
      </c>
      <c r="AH416" s="20" t="str">
        <f t="shared" ca="1" si="360"/>
        <v/>
      </c>
      <c r="AI416" s="20" t="str">
        <f t="shared" ca="1" si="360"/>
        <v/>
      </c>
      <c r="AJ416" s="20" t="str">
        <f t="shared" ca="1" si="360"/>
        <v/>
      </c>
      <c r="AK416" s="20" t="str">
        <f t="shared" ca="1" si="360"/>
        <v/>
      </c>
      <c r="AL416" s="20" t="str">
        <f t="shared" ca="1" si="360"/>
        <v/>
      </c>
      <c r="AM416" s="20" t="str">
        <f t="shared" si="360"/>
        <v/>
      </c>
      <c r="AN416" s="20" t="str">
        <f t="shared" si="360"/>
        <v/>
      </c>
      <c r="AO416" s="11" t="str">
        <f t="shared" ca="1" si="356"/>
        <v/>
      </c>
      <c r="AP416" s="10" t="str">
        <f t="shared" ca="1" si="361"/>
        <v/>
      </c>
      <c r="AQ416" s="10" t="str">
        <f t="shared" ca="1" si="361"/>
        <v/>
      </c>
      <c r="AR416" s="10" t="str">
        <f t="shared" ca="1" si="361"/>
        <v/>
      </c>
      <c r="AS416" s="10" t="str">
        <f t="shared" ca="1" si="361"/>
        <v/>
      </c>
      <c r="AT416" s="10" t="str">
        <f t="shared" ca="1" si="361"/>
        <v/>
      </c>
      <c r="AU416" s="10" t="str">
        <f t="shared" ca="1" si="357"/>
        <v/>
      </c>
      <c r="AV416" s="10" t="str">
        <f t="shared" ca="1" si="357"/>
        <v/>
      </c>
      <c r="AW416" s="10" t="str">
        <f t="shared" ca="1" si="357"/>
        <v/>
      </c>
      <c r="AX416" s="10" t="str">
        <f t="shared" si="357"/>
        <v/>
      </c>
      <c r="AY416" s="10" t="str">
        <f t="shared" si="357"/>
        <v/>
      </c>
      <c r="BA416" s="12" t="str">
        <f t="shared" ca="1" si="362"/>
        <v/>
      </c>
      <c r="BB416" s="12" t="str">
        <f t="shared" ca="1" si="362"/>
        <v/>
      </c>
      <c r="BC416" s="12" t="str">
        <f t="shared" ca="1" si="362"/>
        <v/>
      </c>
      <c r="BD416" s="12" t="str">
        <f t="shared" ca="1" si="362"/>
        <v/>
      </c>
      <c r="BE416" s="12" t="str">
        <f t="shared" ca="1" si="362"/>
        <v/>
      </c>
      <c r="BF416" s="12" t="str">
        <f t="shared" ca="1" si="358"/>
        <v/>
      </c>
      <c r="BG416" s="12" t="str">
        <f t="shared" ca="1" si="358"/>
        <v/>
      </c>
      <c r="BH416" s="12" t="str">
        <f t="shared" ca="1" si="358"/>
        <v/>
      </c>
      <c r="BI416" s="12" t="str">
        <f t="shared" si="358"/>
        <v/>
      </c>
      <c r="BJ416" s="12" t="str">
        <f t="shared" si="358"/>
        <v/>
      </c>
    </row>
    <row r="417" spans="1:62" ht="23.25" customHeight="1">
      <c r="A417" s="1">
        <f ca="1">IF(COUNTIF($D417:$M417," ")=10,"",IF(VLOOKUP(MAX($A$1:A416),$A$1:C416,3,FALSE)=0,"",MAX($A$1:A416)+1))</f>
        <v>417</v>
      </c>
      <c r="B417" s="13" t="str">
        <f>$B415</f>
        <v>Трещилова Е.А.</v>
      </c>
      <c r="C417" s="2" t="str">
        <f ca="1">IF($B417="","",$S$3)</f>
        <v>Вт 16.06.20</v>
      </c>
      <c r="D417" s="14" t="str">
        <f t="shared" ref="D417:K417" ca="1" si="384">IF($B417&gt;"",IF(ISERROR(SEARCH($B417,T$3))," ",MID(T$3,FIND("%курс ",T$3,FIND($B417,T$3))+6,7)&amp;"
("&amp;MID(T$3,FIND("ауд.",T$3,FIND($B417,T$3))+4,FIND("№",T$3,FIND("ауд.",T$3,FIND($B417,T$3)))-(FIND("ауд.",T$3,FIND($B417,T$3))+4))&amp;")"),"")</f>
        <v xml:space="preserve"> </v>
      </c>
      <c r="E417" s="14" t="str">
        <f t="shared" ca="1" si="384"/>
        <v xml:space="preserve"> </v>
      </c>
      <c r="F417" s="14" t="str">
        <f t="shared" ca="1" si="384"/>
        <v xml:space="preserve"> </v>
      </c>
      <c r="G417" s="14" t="str">
        <f t="shared" ca="1" si="384"/>
        <v xml:space="preserve"> </v>
      </c>
      <c r="H417" s="14" t="str">
        <f t="shared" ca="1" si="384"/>
        <v xml:space="preserve"> </v>
      </c>
      <c r="I417" s="14" t="str">
        <f t="shared" ca="1" si="384"/>
        <v xml:space="preserve"> </v>
      </c>
      <c r="J417" s="14" t="str">
        <f t="shared" ca="1" si="384"/>
        <v xml:space="preserve"> </v>
      </c>
      <c r="K417" s="14" t="str">
        <f t="shared" ca="1" si="384"/>
        <v xml:space="preserve"> </v>
      </c>
      <c r="L417" s="14"/>
      <c r="M417" s="14"/>
      <c r="N417" s="25"/>
      <c r="AE417" s="20" t="str">
        <f t="shared" ca="1" si="360"/>
        <v/>
      </c>
      <c r="AF417" s="20" t="str">
        <f t="shared" ca="1" si="360"/>
        <v/>
      </c>
      <c r="AG417" s="20" t="str">
        <f t="shared" ca="1" si="360"/>
        <v/>
      </c>
      <c r="AH417" s="20" t="str">
        <f t="shared" ca="1" si="360"/>
        <v/>
      </c>
      <c r="AI417" s="20" t="str">
        <f t="shared" ca="1" si="360"/>
        <v/>
      </c>
      <c r="AJ417" s="20" t="str">
        <f t="shared" ca="1" si="360"/>
        <v/>
      </c>
      <c r="AK417" s="20" t="str">
        <f t="shared" ca="1" si="360"/>
        <v/>
      </c>
      <c r="AL417" s="20" t="str">
        <f t="shared" ca="1" si="360"/>
        <v/>
      </c>
      <c r="AM417" s="20" t="str">
        <f t="shared" si="360"/>
        <v/>
      </c>
      <c r="AN417" s="20" t="str">
        <f t="shared" si="360"/>
        <v/>
      </c>
      <c r="AO417" s="11" t="str">
        <f t="shared" ca="1" si="356"/>
        <v/>
      </c>
      <c r="AP417" s="10" t="str">
        <f t="shared" ca="1" si="361"/>
        <v/>
      </c>
      <c r="AQ417" s="10" t="str">
        <f t="shared" ca="1" si="361"/>
        <v/>
      </c>
      <c r="AR417" s="10" t="str">
        <f t="shared" ca="1" si="361"/>
        <v/>
      </c>
      <c r="AS417" s="10" t="str">
        <f t="shared" ca="1" si="361"/>
        <v/>
      </c>
      <c r="AT417" s="10" t="str">
        <f t="shared" ca="1" si="361"/>
        <v/>
      </c>
      <c r="AU417" s="10" t="str">
        <f t="shared" ca="1" si="357"/>
        <v/>
      </c>
      <c r="AV417" s="10" t="str">
        <f t="shared" ca="1" si="357"/>
        <v/>
      </c>
      <c r="AW417" s="10" t="str">
        <f t="shared" ca="1" si="357"/>
        <v/>
      </c>
      <c r="AX417" s="10" t="str">
        <f t="shared" si="357"/>
        <v/>
      </c>
      <c r="AY417" s="10" t="str">
        <f t="shared" si="357"/>
        <v/>
      </c>
      <c r="BA417" s="12" t="str">
        <f t="shared" ca="1" si="362"/>
        <v/>
      </c>
      <c r="BB417" s="12" t="str">
        <f t="shared" ca="1" si="362"/>
        <v/>
      </c>
      <c r="BC417" s="12" t="str">
        <f t="shared" ca="1" si="362"/>
        <v/>
      </c>
      <c r="BD417" s="12" t="str">
        <f t="shared" ca="1" si="362"/>
        <v/>
      </c>
      <c r="BE417" s="12" t="str">
        <f t="shared" ca="1" si="362"/>
        <v/>
      </c>
      <c r="BF417" s="12" t="str">
        <f t="shared" ca="1" si="358"/>
        <v/>
      </c>
      <c r="BG417" s="12" t="str">
        <f t="shared" ca="1" si="358"/>
        <v/>
      </c>
      <c r="BH417" s="12" t="str">
        <f t="shared" ca="1" si="358"/>
        <v/>
      </c>
      <c r="BI417" s="12" t="str">
        <f t="shared" si="358"/>
        <v/>
      </c>
      <c r="BJ417" s="12" t="str">
        <f t="shared" si="358"/>
        <v/>
      </c>
    </row>
    <row r="418" spans="1:62" ht="23.25" customHeight="1">
      <c r="A418" s="1">
        <f ca="1">IF(COUNTIF($D418:$M418," ")=10,"",IF(VLOOKUP(MAX($A$1:A417),$A$1:C417,3,FALSE)=0,"",MAX($A$1:A417)+1))</f>
        <v>418</v>
      </c>
      <c r="B418" s="13" t="str">
        <f>$B415</f>
        <v>Трещилова Е.А.</v>
      </c>
      <c r="C418" s="2" t="str">
        <f ca="1">IF($B418="","",$S$4)</f>
        <v>Ср 17.06.20</v>
      </c>
      <c r="D418" s="14" t="str">
        <f t="shared" ref="D418:K418" ca="1" si="385">IF($B418&gt;"",IF(ISERROR(SEARCH($B418,T$4))," ",MID(T$4,FIND("%курс ",T$4,FIND($B418,T$4))+6,7)&amp;"
("&amp;MID(T$4,FIND("ауд.",T$4,FIND($B418,T$4))+4,FIND("№",T$4,FIND("ауд.",T$4,FIND($B418,T$4)))-(FIND("ауд.",T$4,FIND($B418,T$4))+4))&amp;")"),"")</f>
        <v xml:space="preserve"> </v>
      </c>
      <c r="E418" s="14" t="str">
        <f t="shared" ca="1" si="385"/>
        <v xml:space="preserve"> </v>
      </c>
      <c r="F418" s="14" t="str">
        <f t="shared" ca="1" si="385"/>
        <v xml:space="preserve"> </v>
      </c>
      <c r="G418" s="14" t="str">
        <f t="shared" ca="1" si="385"/>
        <v xml:space="preserve"> </v>
      </c>
      <c r="H418" s="14" t="str">
        <f t="shared" ca="1" si="385"/>
        <v xml:space="preserve"> </v>
      </c>
      <c r="I418" s="14" t="str">
        <f t="shared" ca="1" si="385"/>
        <v xml:space="preserve"> </v>
      </c>
      <c r="J418" s="14" t="str">
        <f t="shared" ca="1" si="385"/>
        <v xml:space="preserve"> </v>
      </c>
      <c r="K418" s="14" t="str">
        <f t="shared" ca="1" si="385"/>
        <v xml:space="preserve"> </v>
      </c>
      <c r="L418" s="14"/>
      <c r="M418" s="14"/>
      <c r="N418" s="17"/>
      <c r="AE418" s="20" t="str">
        <f t="shared" ca="1" si="360"/>
        <v/>
      </c>
      <c r="AF418" s="20" t="str">
        <f t="shared" ca="1" si="360"/>
        <v/>
      </c>
      <c r="AG418" s="20" t="str">
        <f t="shared" ca="1" si="360"/>
        <v/>
      </c>
      <c r="AH418" s="20" t="str">
        <f t="shared" ca="1" si="360"/>
        <v/>
      </c>
      <c r="AI418" s="20" t="str">
        <f t="shared" ca="1" si="360"/>
        <v/>
      </c>
      <c r="AJ418" s="20" t="str">
        <f t="shared" ca="1" si="360"/>
        <v/>
      </c>
      <c r="AK418" s="20" t="str">
        <f t="shared" ca="1" si="360"/>
        <v/>
      </c>
      <c r="AL418" s="20" t="str">
        <f t="shared" ca="1" si="360"/>
        <v/>
      </c>
      <c r="AM418" s="20" t="str">
        <f t="shared" si="360"/>
        <v/>
      </c>
      <c r="AN418" s="20" t="str">
        <f t="shared" si="360"/>
        <v/>
      </c>
      <c r="AO418" s="11" t="str">
        <f t="shared" ca="1" si="356"/>
        <v/>
      </c>
      <c r="AP418" s="10" t="str">
        <f t="shared" ca="1" si="361"/>
        <v/>
      </c>
      <c r="AQ418" s="10" t="str">
        <f t="shared" ca="1" si="361"/>
        <v/>
      </c>
      <c r="AR418" s="10" t="str">
        <f t="shared" ca="1" si="361"/>
        <v/>
      </c>
      <c r="AS418" s="10" t="str">
        <f t="shared" ca="1" si="361"/>
        <v/>
      </c>
      <c r="AT418" s="10" t="str">
        <f t="shared" ca="1" si="361"/>
        <v/>
      </c>
      <c r="AU418" s="10" t="str">
        <f t="shared" ca="1" si="357"/>
        <v/>
      </c>
      <c r="AV418" s="10" t="str">
        <f t="shared" ca="1" si="357"/>
        <v/>
      </c>
      <c r="AW418" s="10" t="str">
        <f t="shared" ca="1" si="357"/>
        <v/>
      </c>
      <c r="AX418" s="10" t="str">
        <f t="shared" si="357"/>
        <v/>
      </c>
      <c r="AY418" s="10" t="str">
        <f t="shared" si="357"/>
        <v/>
      </c>
      <c r="BA418" s="12" t="str">
        <f t="shared" ca="1" si="362"/>
        <v/>
      </c>
      <c r="BB418" s="12" t="str">
        <f t="shared" ca="1" si="362"/>
        <v/>
      </c>
      <c r="BC418" s="12" t="str">
        <f t="shared" ca="1" si="362"/>
        <v/>
      </c>
      <c r="BD418" s="12" t="str">
        <f t="shared" ca="1" si="362"/>
        <v/>
      </c>
      <c r="BE418" s="12" t="str">
        <f t="shared" ca="1" si="362"/>
        <v/>
      </c>
      <c r="BF418" s="12" t="str">
        <f t="shared" ca="1" si="358"/>
        <v/>
      </c>
      <c r="BG418" s="12" t="str">
        <f t="shared" ca="1" si="358"/>
        <v/>
      </c>
      <c r="BH418" s="12" t="str">
        <f t="shared" ca="1" si="358"/>
        <v/>
      </c>
      <c r="BI418" s="12" t="str">
        <f t="shared" si="358"/>
        <v/>
      </c>
      <c r="BJ418" s="12" t="str">
        <f t="shared" si="358"/>
        <v/>
      </c>
    </row>
    <row r="419" spans="1:62" ht="23.25" customHeight="1">
      <c r="A419" s="1">
        <f ca="1">IF(COUNTIF($D419:$M419," ")=10,"",IF(VLOOKUP(MAX($A$1:A418),$A$1:C418,3,FALSE)=0,"",MAX($A$1:A418)+1))</f>
        <v>419</v>
      </c>
      <c r="B419" s="13" t="str">
        <f>$B415</f>
        <v>Трещилова Е.А.</v>
      </c>
      <c r="C419" s="2" t="str">
        <f ca="1">IF($B419="","",$S$5)</f>
        <v>Чт 18.06.20</v>
      </c>
      <c r="D419" s="23" t="str">
        <f t="shared" ref="D419:K419" ca="1" si="386">IF($B419&gt;"",IF(ISERROR(SEARCH($B419,T$5))," ",MID(T$5,FIND("%курс ",T$5,FIND($B419,T$5))+6,7)&amp;"
("&amp;MID(T$5,FIND("ауд.",T$5,FIND($B419,T$5))+4,FIND("№",T$5,FIND("ауд.",T$5,FIND($B419,T$5)))-(FIND("ауд.",T$5,FIND($B419,T$5))+4))&amp;")"),"")</f>
        <v xml:space="preserve"> </v>
      </c>
      <c r="E419" s="23" t="str">
        <f t="shared" ca="1" si="386"/>
        <v xml:space="preserve"> </v>
      </c>
      <c r="F419" s="23" t="str">
        <f t="shared" ca="1" si="386"/>
        <v xml:space="preserve"> </v>
      </c>
      <c r="G419" s="23" t="str">
        <f t="shared" ca="1" si="386"/>
        <v xml:space="preserve"> </v>
      </c>
      <c r="H419" s="23" t="str">
        <f t="shared" ca="1" si="386"/>
        <v xml:space="preserve"> </v>
      </c>
      <c r="I419" s="23" t="str">
        <f t="shared" ca="1" si="386"/>
        <v xml:space="preserve"> </v>
      </c>
      <c r="J419" s="23" t="str">
        <f t="shared" ca="1" si="386"/>
        <v xml:space="preserve"> </v>
      </c>
      <c r="K419" s="23" t="str">
        <f t="shared" ca="1" si="386"/>
        <v xml:space="preserve"> </v>
      </c>
      <c r="L419" s="23"/>
      <c r="M419" s="23"/>
      <c r="N419" s="25"/>
      <c r="AE419" s="20" t="str">
        <f t="shared" ca="1" si="360"/>
        <v/>
      </c>
      <c r="AF419" s="20" t="str">
        <f t="shared" ca="1" si="360"/>
        <v/>
      </c>
      <c r="AG419" s="20" t="str">
        <f t="shared" ca="1" si="360"/>
        <v/>
      </c>
      <c r="AH419" s="20" t="str">
        <f t="shared" ca="1" si="360"/>
        <v/>
      </c>
      <c r="AI419" s="20" t="str">
        <f t="shared" ca="1" si="360"/>
        <v/>
      </c>
      <c r="AJ419" s="20" t="str">
        <f t="shared" ca="1" si="360"/>
        <v/>
      </c>
      <c r="AK419" s="20" t="str">
        <f t="shared" ca="1" si="360"/>
        <v/>
      </c>
      <c r="AL419" s="20" t="str">
        <f t="shared" ca="1" si="360"/>
        <v/>
      </c>
      <c r="AM419" s="20" t="str">
        <f t="shared" si="360"/>
        <v/>
      </c>
      <c r="AN419" s="20" t="str">
        <f t="shared" si="360"/>
        <v/>
      </c>
      <c r="AO419" s="11" t="str">
        <f t="shared" ca="1" si="356"/>
        <v/>
      </c>
      <c r="AP419" s="10" t="str">
        <f t="shared" ca="1" si="361"/>
        <v/>
      </c>
      <c r="AQ419" s="10" t="str">
        <f t="shared" ca="1" si="361"/>
        <v/>
      </c>
      <c r="AR419" s="10" t="str">
        <f t="shared" ca="1" si="361"/>
        <v/>
      </c>
      <c r="AS419" s="10" t="str">
        <f t="shared" ca="1" si="361"/>
        <v/>
      </c>
      <c r="AT419" s="10" t="str">
        <f t="shared" ca="1" si="361"/>
        <v/>
      </c>
      <c r="AU419" s="10" t="str">
        <f t="shared" ca="1" si="357"/>
        <v/>
      </c>
      <c r="AV419" s="10" t="str">
        <f t="shared" ca="1" si="357"/>
        <v/>
      </c>
      <c r="AW419" s="10" t="str">
        <f t="shared" ca="1" si="357"/>
        <v/>
      </c>
      <c r="AX419" s="10" t="str">
        <f t="shared" si="357"/>
        <v/>
      </c>
      <c r="AY419" s="10" t="str">
        <f t="shared" si="357"/>
        <v/>
      </c>
      <c r="BA419" s="12" t="str">
        <f t="shared" ca="1" si="362"/>
        <v/>
      </c>
      <c r="BB419" s="12" t="str">
        <f t="shared" ca="1" si="362"/>
        <v/>
      </c>
      <c r="BC419" s="12" t="str">
        <f t="shared" ca="1" si="362"/>
        <v/>
      </c>
      <c r="BD419" s="12" t="str">
        <f t="shared" ca="1" si="362"/>
        <v/>
      </c>
      <c r="BE419" s="12" t="str">
        <f t="shared" ca="1" si="362"/>
        <v/>
      </c>
      <c r="BF419" s="12" t="str">
        <f t="shared" ca="1" si="358"/>
        <v/>
      </c>
      <c r="BG419" s="12" t="str">
        <f t="shared" ca="1" si="358"/>
        <v/>
      </c>
      <c r="BH419" s="12" t="str">
        <f t="shared" ca="1" si="358"/>
        <v/>
      </c>
      <c r="BI419" s="12" t="str">
        <f t="shared" si="358"/>
        <v/>
      </c>
      <c r="BJ419" s="12" t="str">
        <f t="shared" si="358"/>
        <v/>
      </c>
    </row>
    <row r="420" spans="1:62" ht="23.25" customHeight="1">
      <c r="A420" s="1">
        <f ca="1">IF(COUNTIF($D420:$M420," ")=10,"",IF(VLOOKUP(MAX($A$1:A419),$A$1:C419,3,FALSE)=0,"",MAX($A$1:A419)+1))</f>
        <v>420</v>
      </c>
      <c r="B420" s="13" t="str">
        <f>$B415</f>
        <v>Трещилова Е.А.</v>
      </c>
      <c r="C420" s="2" t="str">
        <f ca="1">IF($B420="","",$S$6)</f>
        <v>Пт 19.06.20</v>
      </c>
      <c r="D420" s="23" t="str">
        <f t="shared" ref="D420:K420" ca="1" si="387">IF($B420&gt;"",IF(ISERROR(SEARCH($B420,T$6))," ",MID(T$6,FIND("%курс ",T$6,FIND($B420,T$6))+6,7)&amp;"
("&amp;MID(T$6,FIND("ауд.",T$6,FIND($B420,T$6))+4,FIND("№",T$6,FIND("ауд.",T$6,FIND($B420,T$6)))-(FIND("ауд.",T$6,FIND($B420,T$6))+4))&amp;")"),"")</f>
        <v xml:space="preserve"> </v>
      </c>
      <c r="E420" s="23" t="str">
        <f t="shared" ca="1" si="387"/>
        <v xml:space="preserve"> </v>
      </c>
      <c r="F420" s="23" t="str">
        <f t="shared" ca="1" si="387"/>
        <v xml:space="preserve"> </v>
      </c>
      <c r="G420" s="23" t="str">
        <f t="shared" ca="1" si="387"/>
        <v xml:space="preserve"> </v>
      </c>
      <c r="H420" s="23" t="str">
        <f t="shared" ca="1" si="387"/>
        <v xml:space="preserve"> </v>
      </c>
      <c r="I420" s="23" t="str">
        <f t="shared" ca="1" si="387"/>
        <v xml:space="preserve"> </v>
      </c>
      <c r="J420" s="23" t="str">
        <f t="shared" ca="1" si="387"/>
        <v xml:space="preserve"> </v>
      </c>
      <c r="K420" s="23" t="str">
        <f t="shared" ca="1" si="387"/>
        <v xml:space="preserve"> </v>
      </c>
      <c r="L420" s="23"/>
      <c r="M420" s="23"/>
      <c r="N420" s="25"/>
      <c r="AE420" s="20" t="str">
        <f t="shared" ca="1" si="360"/>
        <v/>
      </c>
      <c r="AF420" s="20" t="str">
        <f t="shared" ca="1" si="360"/>
        <v/>
      </c>
      <c r="AG420" s="20" t="str">
        <f t="shared" ca="1" si="360"/>
        <v/>
      </c>
      <c r="AH420" s="20" t="str">
        <f t="shared" ca="1" si="360"/>
        <v/>
      </c>
      <c r="AI420" s="20" t="str">
        <f t="shared" ca="1" si="360"/>
        <v/>
      </c>
      <c r="AJ420" s="20" t="str">
        <f t="shared" ref="AJ420:AN480" ca="1" si="388">IF(I420=" ","",IF(I420="","",CONCATENATE($C420," ",I$1," ",MID(I420,10,5))))</f>
        <v/>
      </c>
      <c r="AK420" s="20" t="str">
        <f t="shared" ca="1" si="388"/>
        <v/>
      </c>
      <c r="AL420" s="20" t="str">
        <f t="shared" ca="1" si="388"/>
        <v/>
      </c>
      <c r="AM420" s="20" t="str">
        <f t="shared" si="388"/>
        <v/>
      </c>
      <c r="AN420" s="20" t="str">
        <f t="shared" si="388"/>
        <v/>
      </c>
      <c r="AO420" s="11" t="str">
        <f t="shared" ca="1" si="356"/>
        <v/>
      </c>
      <c r="AP420" s="10" t="str">
        <f t="shared" ca="1" si="361"/>
        <v/>
      </c>
      <c r="AQ420" s="10" t="str">
        <f t="shared" ca="1" si="361"/>
        <v/>
      </c>
      <c r="AR420" s="10" t="str">
        <f t="shared" ca="1" si="361"/>
        <v/>
      </c>
      <c r="AS420" s="10" t="str">
        <f t="shared" ca="1" si="361"/>
        <v/>
      </c>
      <c r="AT420" s="10" t="str">
        <f t="shared" ca="1" si="361"/>
        <v/>
      </c>
      <c r="AU420" s="10" t="str">
        <f t="shared" ca="1" si="357"/>
        <v/>
      </c>
      <c r="AV420" s="10" t="str">
        <f t="shared" ca="1" si="357"/>
        <v/>
      </c>
      <c r="AW420" s="10" t="str">
        <f t="shared" ca="1" si="357"/>
        <v/>
      </c>
      <c r="AX420" s="10" t="str">
        <f t="shared" si="357"/>
        <v/>
      </c>
      <c r="AY420" s="10" t="str">
        <f t="shared" si="357"/>
        <v/>
      </c>
      <c r="BA420" s="12" t="str">
        <f t="shared" ca="1" si="362"/>
        <v/>
      </c>
      <c r="BB420" s="12" t="str">
        <f t="shared" ca="1" si="362"/>
        <v/>
      </c>
      <c r="BC420" s="12" t="str">
        <f t="shared" ca="1" si="362"/>
        <v/>
      </c>
      <c r="BD420" s="12" t="str">
        <f t="shared" ca="1" si="362"/>
        <v/>
      </c>
      <c r="BE420" s="12" t="str">
        <f t="shared" ca="1" si="362"/>
        <v/>
      </c>
      <c r="BF420" s="12" t="str">
        <f t="shared" ca="1" si="358"/>
        <v/>
      </c>
      <c r="BG420" s="12" t="str">
        <f t="shared" ca="1" si="358"/>
        <v/>
      </c>
      <c r="BH420" s="12" t="str">
        <f t="shared" ca="1" si="358"/>
        <v/>
      </c>
      <c r="BI420" s="12" t="str">
        <f t="shared" si="358"/>
        <v/>
      </c>
      <c r="BJ420" s="12" t="str">
        <f t="shared" si="358"/>
        <v/>
      </c>
    </row>
    <row r="421" spans="1:62" ht="23.25" customHeight="1">
      <c r="A421" s="1">
        <f ca="1">IF(COUNTIF($D421:$M421," ")=10,"",IF(VLOOKUP(MAX($A$1:A420),$A$1:C420,3,FALSE)=0,"",MAX($A$1:A420)+1))</f>
        <v>421</v>
      </c>
      <c r="B421" s="13" t="str">
        <f>$B415</f>
        <v>Трещилова Е.А.</v>
      </c>
      <c r="C421" s="2" t="str">
        <f ca="1">IF($B421="","",$S$7)</f>
        <v>Сб 20.06.20</v>
      </c>
      <c r="D421" s="23" t="str">
        <f t="shared" ref="D421:K421" ca="1" si="389">IF($B421&gt;"",IF(ISERROR(SEARCH($B421,T$7))," ",MID(T$7,FIND("%курс ",T$7,FIND($B421,T$7))+6,7)&amp;"
("&amp;MID(T$7,FIND("ауд.",T$7,FIND($B421,T$7))+4,FIND("№",T$7,FIND("ауд.",T$7,FIND($B421,T$7)))-(FIND("ауд.",T$7,FIND($B421,T$7))+4))&amp;")"),"")</f>
        <v xml:space="preserve"> </v>
      </c>
      <c r="E421" s="23" t="str">
        <f t="shared" ca="1" si="389"/>
        <v xml:space="preserve"> </v>
      </c>
      <c r="F421" s="23" t="str">
        <f t="shared" ca="1" si="389"/>
        <v xml:space="preserve"> </v>
      </c>
      <c r="G421" s="23" t="str">
        <f t="shared" ca="1" si="389"/>
        <v xml:space="preserve"> </v>
      </c>
      <c r="H421" s="23" t="str">
        <f t="shared" ca="1" si="389"/>
        <v xml:space="preserve"> </v>
      </c>
      <c r="I421" s="23" t="str">
        <f t="shared" ca="1" si="389"/>
        <v xml:space="preserve"> </v>
      </c>
      <c r="J421" s="23" t="str">
        <f t="shared" ca="1" si="389"/>
        <v xml:space="preserve"> </v>
      </c>
      <c r="K421" s="23" t="str">
        <f t="shared" ca="1" si="389"/>
        <v xml:space="preserve"> </v>
      </c>
      <c r="L421" s="23"/>
      <c r="M421" s="23"/>
      <c r="N421" s="25"/>
      <c r="AE421" s="20" t="str">
        <f t="shared" ref="AE421:AI481" ca="1" si="390">IF(D421=" ","",IF(D421="","",CONCATENATE($C421," ",D$1," ",MID(D421,10,5))))</f>
        <v/>
      </c>
      <c r="AF421" s="20" t="str">
        <f t="shared" ca="1" si="390"/>
        <v/>
      </c>
      <c r="AG421" s="20" t="str">
        <f t="shared" ca="1" si="390"/>
        <v/>
      </c>
      <c r="AH421" s="20" t="str">
        <f t="shared" ca="1" si="390"/>
        <v/>
      </c>
      <c r="AI421" s="20" t="str">
        <f t="shared" ca="1" si="390"/>
        <v/>
      </c>
      <c r="AJ421" s="20" t="str">
        <f t="shared" ca="1" si="388"/>
        <v/>
      </c>
      <c r="AK421" s="20" t="str">
        <f t="shared" ca="1" si="388"/>
        <v/>
      </c>
      <c r="AL421" s="20" t="str">
        <f t="shared" ca="1" si="388"/>
        <v/>
      </c>
      <c r="AM421" s="20" t="str">
        <f t="shared" si="388"/>
        <v/>
      </c>
      <c r="AN421" s="20" t="str">
        <f t="shared" si="388"/>
        <v/>
      </c>
      <c r="AO421" s="11" t="str">
        <f t="shared" ca="1" si="356"/>
        <v/>
      </c>
      <c r="AP421" s="10" t="str">
        <f t="shared" ca="1" si="361"/>
        <v/>
      </c>
      <c r="AQ421" s="10" t="str">
        <f t="shared" ca="1" si="361"/>
        <v/>
      </c>
      <c r="AR421" s="10" t="str">
        <f t="shared" ca="1" si="361"/>
        <v/>
      </c>
      <c r="AS421" s="10" t="str">
        <f t="shared" ca="1" si="361"/>
        <v/>
      </c>
      <c r="AT421" s="10" t="str">
        <f t="shared" ca="1" si="361"/>
        <v/>
      </c>
      <c r="AU421" s="10" t="str">
        <f t="shared" ca="1" si="357"/>
        <v/>
      </c>
      <c r="AV421" s="10" t="str">
        <f t="shared" ca="1" si="357"/>
        <v/>
      </c>
      <c r="AW421" s="10" t="str">
        <f t="shared" ca="1" si="357"/>
        <v/>
      </c>
      <c r="AX421" s="10" t="str">
        <f t="shared" si="357"/>
        <v/>
      </c>
      <c r="AY421" s="10" t="str">
        <f t="shared" si="357"/>
        <v/>
      </c>
      <c r="BA421" s="12" t="str">
        <f t="shared" ca="1" si="362"/>
        <v/>
      </c>
      <c r="BB421" s="12" t="str">
        <f t="shared" ca="1" si="362"/>
        <v/>
      </c>
      <c r="BC421" s="12" t="str">
        <f t="shared" ca="1" si="362"/>
        <v/>
      </c>
      <c r="BD421" s="12" t="str">
        <f t="shared" ca="1" si="362"/>
        <v/>
      </c>
      <c r="BE421" s="12" t="str">
        <f t="shared" ca="1" si="362"/>
        <v/>
      </c>
      <c r="BF421" s="12" t="str">
        <f t="shared" ca="1" si="358"/>
        <v/>
      </c>
      <c r="BG421" s="12" t="str">
        <f t="shared" ca="1" si="358"/>
        <v/>
      </c>
      <c r="BH421" s="12" t="str">
        <f t="shared" ca="1" si="358"/>
        <v/>
      </c>
      <c r="BI421" s="12" t="str">
        <f t="shared" si="358"/>
        <v/>
      </c>
      <c r="BJ421" s="12" t="str">
        <f t="shared" si="358"/>
        <v/>
      </c>
    </row>
    <row r="422" spans="1:62" ht="23.25" customHeight="1">
      <c r="A422" s="1">
        <f ca="1">IF(COUNTIF($D422:$M422," ")=10,"",IF(VLOOKUP(MAX($A$1:A421),$A$1:C421,3,FALSE)=0,"",MAX($A$1:A421)+1))</f>
        <v>422</v>
      </c>
      <c r="B422" s="13" t="str">
        <f>$B415</f>
        <v>Трещилова Е.А.</v>
      </c>
      <c r="C422" s="2" t="str">
        <f ca="1">IF($B422="","",$S$8)</f>
        <v>Вс 21.06.20</v>
      </c>
      <c r="D422" s="23" t="str">
        <f t="shared" ref="D422:K422" ca="1" si="391">IF($B422&gt;"",IF(ISERROR(SEARCH($B422,T$8))," ",MID(T$8,FIND("%курс ",T$8,FIND($B422,T$8))+6,7)&amp;"
("&amp;MID(T$8,FIND("ауд.",T$8,FIND($B422,T$8))+4,FIND("№",T$8,FIND("ауд.",T$8,FIND($B422,T$8)))-(FIND("ауд.",T$8,FIND($B422,T$8))+4))&amp;")"),"")</f>
        <v xml:space="preserve"> </v>
      </c>
      <c r="E422" s="23" t="str">
        <f t="shared" ca="1" si="391"/>
        <v xml:space="preserve"> </v>
      </c>
      <c r="F422" s="23" t="str">
        <f t="shared" ca="1" si="391"/>
        <v xml:space="preserve"> </v>
      </c>
      <c r="G422" s="23" t="str">
        <f t="shared" ca="1" si="391"/>
        <v xml:space="preserve"> </v>
      </c>
      <c r="H422" s="23" t="str">
        <f t="shared" ca="1" si="391"/>
        <v xml:space="preserve"> </v>
      </c>
      <c r="I422" s="23" t="str">
        <f t="shared" ca="1" si="391"/>
        <v xml:space="preserve"> </v>
      </c>
      <c r="J422" s="23" t="str">
        <f t="shared" ca="1" si="391"/>
        <v xml:space="preserve"> </v>
      </c>
      <c r="K422" s="23" t="str">
        <f t="shared" ca="1" si="391"/>
        <v xml:space="preserve"> </v>
      </c>
      <c r="L422" s="23"/>
      <c r="M422" s="23"/>
      <c r="N422" s="25"/>
      <c r="AE422" s="20" t="str">
        <f t="shared" ca="1" si="390"/>
        <v/>
      </c>
      <c r="AF422" s="20" t="str">
        <f t="shared" ca="1" si="390"/>
        <v/>
      </c>
      <c r="AG422" s="20" t="str">
        <f t="shared" ca="1" si="390"/>
        <v/>
      </c>
      <c r="AH422" s="20" t="str">
        <f t="shared" ca="1" si="390"/>
        <v/>
      </c>
      <c r="AI422" s="20" t="str">
        <f t="shared" ca="1" si="390"/>
        <v/>
      </c>
      <c r="AJ422" s="20" t="str">
        <f t="shared" ca="1" si="388"/>
        <v/>
      </c>
      <c r="AK422" s="20" t="str">
        <f t="shared" ca="1" si="388"/>
        <v/>
      </c>
      <c r="AL422" s="20" t="str">
        <f t="shared" ca="1" si="388"/>
        <v/>
      </c>
      <c r="AM422" s="20" t="str">
        <f t="shared" si="388"/>
        <v/>
      </c>
      <c r="AN422" s="20" t="str">
        <f t="shared" si="388"/>
        <v/>
      </c>
      <c r="AO422" s="11" t="str">
        <f t="shared" ca="1" si="356"/>
        <v/>
      </c>
      <c r="AP422" s="10" t="str">
        <f t="shared" ca="1" si="361"/>
        <v/>
      </c>
      <c r="AQ422" s="10" t="str">
        <f t="shared" ca="1" si="361"/>
        <v/>
      </c>
      <c r="AR422" s="10" t="str">
        <f t="shared" ca="1" si="361"/>
        <v/>
      </c>
      <c r="AS422" s="10" t="str">
        <f t="shared" ca="1" si="361"/>
        <v/>
      </c>
      <c r="AT422" s="10" t="str">
        <f t="shared" ca="1" si="361"/>
        <v/>
      </c>
      <c r="AU422" s="10" t="str">
        <f t="shared" ca="1" si="357"/>
        <v/>
      </c>
      <c r="AV422" s="10" t="str">
        <f t="shared" ca="1" si="357"/>
        <v/>
      </c>
      <c r="AW422" s="10" t="str">
        <f t="shared" ca="1" si="357"/>
        <v/>
      </c>
      <c r="AX422" s="10" t="str">
        <f t="shared" si="357"/>
        <v/>
      </c>
      <c r="AY422" s="10" t="str">
        <f t="shared" si="357"/>
        <v/>
      </c>
      <c r="BA422" s="12" t="str">
        <f t="shared" ca="1" si="362"/>
        <v/>
      </c>
      <c r="BB422" s="12" t="str">
        <f t="shared" ca="1" si="362"/>
        <v/>
      </c>
      <c r="BC422" s="12" t="str">
        <f t="shared" ca="1" si="362"/>
        <v/>
      </c>
      <c r="BD422" s="12" t="str">
        <f t="shared" ca="1" si="362"/>
        <v/>
      </c>
      <c r="BE422" s="12" t="str">
        <f t="shared" ca="1" si="362"/>
        <v/>
      </c>
      <c r="BF422" s="12" t="str">
        <f t="shared" ca="1" si="358"/>
        <v/>
      </c>
      <c r="BG422" s="12" t="str">
        <f t="shared" ca="1" si="358"/>
        <v/>
      </c>
      <c r="BH422" s="12" t="str">
        <f t="shared" ca="1" si="358"/>
        <v/>
      </c>
      <c r="BI422" s="12" t="str">
        <f t="shared" si="358"/>
        <v/>
      </c>
      <c r="BJ422" s="12" t="str">
        <f t="shared" si="358"/>
        <v/>
      </c>
    </row>
    <row r="423" spans="1:62" ht="23.25" customHeight="1">
      <c r="A423" s="1">
        <f ca="1">IF(COUNTIF($D423:$M423," ")=10,"",IF(VLOOKUP(MAX($A$1:A422),$A$1:C422,3,FALSE)=0,"",MAX($A$1:A422)+1))</f>
        <v>423</v>
      </c>
      <c r="C423" s="2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5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11" t="str">
        <f t="shared" si="356"/>
        <v/>
      </c>
      <c r="AP423" s="10" t="str">
        <f t="shared" si="361"/>
        <v/>
      </c>
      <c r="AQ423" s="10" t="str">
        <f t="shared" si="361"/>
        <v/>
      </c>
      <c r="AR423" s="10" t="str">
        <f t="shared" si="361"/>
        <v/>
      </c>
      <c r="AS423" s="10" t="str">
        <f t="shared" si="361"/>
        <v/>
      </c>
      <c r="AT423" s="10" t="str">
        <f t="shared" si="361"/>
        <v/>
      </c>
      <c r="AU423" s="10" t="str">
        <f t="shared" si="357"/>
        <v/>
      </c>
      <c r="AV423" s="10" t="str">
        <f t="shared" si="357"/>
        <v/>
      </c>
      <c r="AW423" s="10" t="str">
        <f t="shared" si="357"/>
        <v/>
      </c>
      <c r="AX423" s="10" t="str">
        <f t="shared" si="357"/>
        <v/>
      </c>
      <c r="AY423" s="10" t="str">
        <f t="shared" si="357"/>
        <v/>
      </c>
      <c r="BA423" s="12" t="str">
        <f t="shared" si="362"/>
        <v/>
      </c>
      <c r="BB423" s="12" t="str">
        <f t="shared" si="362"/>
        <v/>
      </c>
      <c r="BC423" s="12" t="str">
        <f t="shared" si="362"/>
        <v/>
      </c>
      <c r="BD423" s="12" t="str">
        <f t="shared" si="362"/>
        <v/>
      </c>
      <c r="BE423" s="12" t="str">
        <f t="shared" si="362"/>
        <v/>
      </c>
      <c r="BF423" s="12" t="str">
        <f t="shared" si="358"/>
        <v/>
      </c>
      <c r="BG423" s="12" t="str">
        <f t="shared" si="358"/>
        <v/>
      </c>
      <c r="BH423" s="12" t="str">
        <f t="shared" si="358"/>
        <v/>
      </c>
      <c r="BI423" s="12" t="str">
        <f t="shared" si="358"/>
        <v/>
      </c>
      <c r="BJ423" s="12" t="str">
        <f t="shared" si="358"/>
        <v/>
      </c>
    </row>
    <row r="424" spans="1:62" ht="23.25" customHeight="1">
      <c r="A424" s="1">
        <f ca="1">IF(COUNTIF($D425:$M431," ")=70,"",MAX($A$1:A423)+1)</f>
        <v>424</v>
      </c>
      <c r="B424" s="2" t="str">
        <f>IF($C424="","",$C424)</f>
        <v>Трушкин И.Е.</v>
      </c>
      <c r="C424" s="3" t="str">
        <f>IF(ISERROR(VLOOKUP((ROW()-1)/9+1,'[1]Преподавательский состав'!$A$2:$B$180,2,FALSE)),"",VLOOKUP((ROW()-1)/9+1,'[1]Преподавательский состав'!$A$2:$B$180,2,FALSE))</f>
        <v>Трушкин И.Е.</v>
      </c>
      <c r="D424" s="3" t="str">
        <f>IF($C424="","",T(" 8.00"))</f>
        <v xml:space="preserve"> 8.00</v>
      </c>
      <c r="E424" s="3" t="str">
        <f>IF($C424="","",T(" 9.40"))</f>
        <v xml:space="preserve"> 9.40</v>
      </c>
      <c r="F424" s="3" t="str">
        <f>IF($C424="","",T("11.50"))</f>
        <v>11.50</v>
      </c>
      <c r="G424" s="4" t="str">
        <f>IF($C424="","",T(""))</f>
        <v/>
      </c>
      <c r="H424" s="4" t="str">
        <f>IF($C424="","",T("13.30"))</f>
        <v>13.30</v>
      </c>
      <c r="I424" s="4" t="str">
        <f>IF($C424="","",T("15.10"))</f>
        <v>15.10</v>
      </c>
      <c r="J424" s="3" t="str">
        <f>IF($C424="","",T("17.00"))</f>
        <v>17.00</v>
      </c>
      <c r="K424" s="3" t="str">
        <f>IF($C424="","",T("18.40"))</f>
        <v>18.40</v>
      </c>
      <c r="L424" s="3"/>
      <c r="M424" s="3"/>
      <c r="N424" s="25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11" t="str">
        <f t="shared" si="356"/>
        <v/>
      </c>
      <c r="AP424" s="10" t="str">
        <f t="shared" si="361"/>
        <v/>
      </c>
      <c r="AQ424" s="10" t="str">
        <f t="shared" si="361"/>
        <v/>
      </c>
      <c r="AR424" s="10" t="str">
        <f t="shared" si="361"/>
        <v/>
      </c>
      <c r="AS424" s="10" t="str">
        <f t="shared" si="361"/>
        <v/>
      </c>
      <c r="AT424" s="10" t="str">
        <f t="shared" si="361"/>
        <v/>
      </c>
      <c r="AU424" s="10" t="str">
        <f t="shared" si="357"/>
        <v/>
      </c>
      <c r="AV424" s="10" t="str">
        <f t="shared" si="357"/>
        <v/>
      </c>
      <c r="AW424" s="10" t="str">
        <f t="shared" si="357"/>
        <v/>
      </c>
      <c r="AX424" s="10" t="str">
        <f t="shared" si="357"/>
        <v/>
      </c>
      <c r="AY424" s="10" t="str">
        <f t="shared" si="357"/>
        <v/>
      </c>
      <c r="BA424" s="12" t="str">
        <f t="shared" si="362"/>
        <v/>
      </c>
      <c r="BB424" s="12" t="str">
        <f t="shared" si="362"/>
        <v/>
      </c>
      <c r="BC424" s="12" t="str">
        <f t="shared" si="362"/>
        <v/>
      </c>
      <c r="BD424" s="12" t="str">
        <f t="shared" si="362"/>
        <v/>
      </c>
      <c r="BE424" s="12" t="str">
        <f t="shared" si="362"/>
        <v/>
      </c>
      <c r="BF424" s="12" t="str">
        <f t="shared" si="358"/>
        <v/>
      </c>
      <c r="BG424" s="12" t="str">
        <f t="shared" si="358"/>
        <v/>
      </c>
      <c r="BH424" s="12" t="str">
        <f t="shared" si="358"/>
        <v/>
      </c>
      <c r="BI424" s="12" t="str">
        <f t="shared" si="358"/>
        <v/>
      </c>
      <c r="BJ424" s="12" t="str">
        <f t="shared" si="358"/>
        <v/>
      </c>
    </row>
    <row r="425" spans="1:62" ht="23.25" customHeight="1">
      <c r="A425" s="1">
        <f ca="1">IF(COUNTIF($D425:$M425," ")=10,"",IF(VLOOKUP(MAX($A$1:A424),$A$1:C424,3,FALSE)=0,"",MAX($A$1:A424)+1))</f>
        <v>425</v>
      </c>
      <c r="B425" s="13" t="str">
        <f>$B424</f>
        <v>Трушкин И.Е.</v>
      </c>
      <c r="C425" s="2" t="str">
        <f ca="1">IF($B425="","",$S$2)</f>
        <v>Пн 15.06.20</v>
      </c>
      <c r="D425" s="14" t="str">
        <f t="shared" ref="D425:K425" ca="1" si="392">IF($B425&gt;"",IF(ISERROR(SEARCH($B425,T$2))," ",MID(T$2,FIND("%курс ",T$2,FIND($B425,T$2))+6,7)&amp;"
("&amp;MID(T$2,FIND("ауд.",T$2,FIND($B425,T$2))+4,FIND("№",T$2,FIND("ауд.",T$2,FIND($B425,T$2)))-(FIND("ауд.",T$2,FIND($B425,T$2))+4))&amp;")"),"")</f>
        <v>СА-11-1
(П-)</v>
      </c>
      <c r="E425" s="14" t="str">
        <f t="shared" ca="1" si="392"/>
        <v xml:space="preserve"> </v>
      </c>
      <c r="F425" s="14" t="str">
        <f t="shared" ca="1" si="392"/>
        <v>СА-11-1
(П-)</v>
      </c>
      <c r="G425" s="14" t="str">
        <f t="shared" ca="1" si="392"/>
        <v xml:space="preserve"> </v>
      </c>
      <c r="H425" s="14" t="str">
        <f t="shared" ca="1" si="392"/>
        <v xml:space="preserve"> </v>
      </c>
      <c r="I425" s="14" t="str">
        <f t="shared" ca="1" si="392"/>
        <v xml:space="preserve"> </v>
      </c>
      <c r="J425" s="14" t="str">
        <f t="shared" ca="1" si="392"/>
        <v xml:space="preserve"> </v>
      </c>
      <c r="K425" s="14" t="str">
        <f t="shared" ca="1" si="392"/>
        <v xml:space="preserve"> </v>
      </c>
      <c r="L425" s="14"/>
      <c r="M425" s="14"/>
      <c r="N425" s="25"/>
      <c r="AE425" s="20" t="str">
        <f t="shared" ca="1" si="390"/>
        <v>Пн 15.06.20  8.00 П-)</v>
      </c>
      <c r="AF425" s="20" t="str">
        <f t="shared" ca="1" si="390"/>
        <v/>
      </c>
      <c r="AG425" s="20" t="str">
        <f t="shared" ca="1" si="390"/>
        <v>Пн 15.06.20 11.50 П-)</v>
      </c>
      <c r="AH425" s="20" t="str">
        <f t="shared" ca="1" si="390"/>
        <v/>
      </c>
      <c r="AI425" s="20" t="str">
        <f t="shared" ca="1" si="390"/>
        <v/>
      </c>
      <c r="AJ425" s="20" t="str">
        <f t="shared" ca="1" si="388"/>
        <v/>
      </c>
      <c r="AK425" s="20" t="str">
        <f t="shared" ca="1" si="388"/>
        <v/>
      </c>
      <c r="AL425" s="20" t="str">
        <f t="shared" ca="1" si="388"/>
        <v/>
      </c>
      <c r="AM425" s="20" t="str">
        <f t="shared" si="388"/>
        <v/>
      </c>
      <c r="AN425" s="20" t="str">
        <f t="shared" si="388"/>
        <v/>
      </c>
      <c r="AO425" s="11" t="str">
        <f t="shared" ca="1" si="356"/>
        <v>Трушкин</v>
      </c>
      <c r="AP425" s="10" t="str">
        <f t="shared" ca="1" si="361"/>
        <v>Пн 15.06.20  8.00 П-) Трушкин</v>
      </c>
      <c r="AQ425" s="10" t="str">
        <f t="shared" ca="1" si="361"/>
        <v/>
      </c>
      <c r="AR425" s="10" t="str">
        <f t="shared" ca="1" si="361"/>
        <v>Пн 15.06.20 11.50 П-) Трушкин</v>
      </c>
      <c r="AS425" s="10" t="str">
        <f t="shared" ca="1" si="361"/>
        <v/>
      </c>
      <c r="AT425" s="10" t="str">
        <f t="shared" ca="1" si="361"/>
        <v/>
      </c>
      <c r="AU425" s="10" t="str">
        <f t="shared" ca="1" si="357"/>
        <v/>
      </c>
      <c r="AV425" s="10" t="str">
        <f t="shared" ca="1" si="357"/>
        <v/>
      </c>
      <c r="AW425" s="10" t="str">
        <f t="shared" ca="1" si="357"/>
        <v/>
      </c>
      <c r="AX425" s="10" t="str">
        <f t="shared" si="357"/>
        <v/>
      </c>
      <c r="AY425" s="10" t="str">
        <f t="shared" si="357"/>
        <v/>
      </c>
      <c r="BA425" s="12">
        <f t="shared" ca="1" si="362"/>
        <v>425</v>
      </c>
      <c r="BB425" s="12" t="str">
        <f t="shared" ca="1" si="362"/>
        <v/>
      </c>
      <c r="BC425" s="12">
        <f t="shared" ca="1" si="362"/>
        <v>425</v>
      </c>
      <c r="BD425" s="12" t="str">
        <f t="shared" ca="1" si="362"/>
        <v/>
      </c>
      <c r="BE425" s="12" t="str">
        <f t="shared" ca="1" si="362"/>
        <v/>
      </c>
      <c r="BF425" s="12" t="str">
        <f t="shared" ca="1" si="358"/>
        <v/>
      </c>
      <c r="BG425" s="12" t="str">
        <f t="shared" ca="1" si="358"/>
        <v/>
      </c>
      <c r="BH425" s="12" t="str">
        <f t="shared" ca="1" si="358"/>
        <v/>
      </c>
      <c r="BI425" s="12" t="str">
        <f t="shared" si="358"/>
        <v/>
      </c>
      <c r="BJ425" s="12" t="str">
        <f t="shared" si="358"/>
        <v/>
      </c>
    </row>
    <row r="426" spans="1:62" ht="23.25" customHeight="1">
      <c r="A426" s="1">
        <f ca="1">IF(COUNTIF($D426:$M426," ")=10,"",IF(VLOOKUP(MAX($A$1:A425),$A$1:C425,3,FALSE)=0,"",MAX($A$1:A425)+1))</f>
        <v>426</v>
      </c>
      <c r="B426" s="13" t="str">
        <f>$B424</f>
        <v>Трушкин И.Е.</v>
      </c>
      <c r="C426" s="2" t="str">
        <f ca="1">IF($B426="","",$S$3)</f>
        <v>Вт 16.06.20</v>
      </c>
      <c r="D426" s="14" t="str">
        <f t="shared" ref="D426:K426" ca="1" si="393">IF($B426&gt;"",IF(ISERROR(SEARCH($B426,T$3))," ",MID(T$3,FIND("%курс ",T$3,FIND($B426,T$3))+6,7)&amp;"
("&amp;MID(T$3,FIND("ауд.",T$3,FIND($B426,T$3))+4,FIND("№",T$3,FIND("ауд.",T$3,FIND($B426,T$3)))-(FIND("ауд.",T$3,FIND($B426,T$3))+4))&amp;")"),"")</f>
        <v xml:space="preserve"> </v>
      </c>
      <c r="E426" s="14" t="str">
        <f t="shared" ca="1" si="393"/>
        <v xml:space="preserve"> </v>
      </c>
      <c r="F426" s="14" t="str">
        <f t="shared" ca="1" si="393"/>
        <v xml:space="preserve"> </v>
      </c>
      <c r="G426" s="14" t="str">
        <f t="shared" ca="1" si="393"/>
        <v xml:space="preserve"> </v>
      </c>
      <c r="H426" s="14" t="str">
        <f t="shared" ca="1" si="393"/>
        <v xml:space="preserve"> </v>
      </c>
      <c r="I426" s="14" t="str">
        <f t="shared" ca="1" si="393"/>
        <v xml:space="preserve"> </v>
      </c>
      <c r="J426" s="14" t="str">
        <f t="shared" ca="1" si="393"/>
        <v xml:space="preserve"> </v>
      </c>
      <c r="K426" s="14" t="str">
        <f t="shared" ca="1" si="393"/>
        <v xml:space="preserve"> </v>
      </c>
      <c r="L426" s="14"/>
      <c r="M426" s="14"/>
      <c r="N426" s="17"/>
      <c r="AE426" s="20" t="str">
        <f t="shared" ca="1" si="390"/>
        <v/>
      </c>
      <c r="AF426" s="20" t="str">
        <f t="shared" ca="1" si="390"/>
        <v/>
      </c>
      <c r="AG426" s="20" t="str">
        <f t="shared" ca="1" si="390"/>
        <v/>
      </c>
      <c r="AH426" s="20" t="str">
        <f t="shared" ca="1" si="390"/>
        <v/>
      </c>
      <c r="AI426" s="20" t="str">
        <f t="shared" ca="1" si="390"/>
        <v/>
      </c>
      <c r="AJ426" s="20" t="str">
        <f t="shared" ca="1" si="388"/>
        <v/>
      </c>
      <c r="AK426" s="20" t="str">
        <f t="shared" ca="1" si="388"/>
        <v/>
      </c>
      <c r="AL426" s="20" t="str">
        <f t="shared" ca="1" si="388"/>
        <v/>
      </c>
      <c r="AM426" s="20" t="str">
        <f t="shared" si="388"/>
        <v/>
      </c>
      <c r="AN426" s="20" t="str">
        <f t="shared" si="388"/>
        <v/>
      </c>
      <c r="AO426" s="11" t="str">
        <f t="shared" ca="1" si="356"/>
        <v/>
      </c>
      <c r="AP426" s="10" t="str">
        <f t="shared" ca="1" si="361"/>
        <v/>
      </c>
      <c r="AQ426" s="10" t="str">
        <f t="shared" ca="1" si="361"/>
        <v/>
      </c>
      <c r="AR426" s="10" t="str">
        <f t="shared" ca="1" si="361"/>
        <v/>
      </c>
      <c r="AS426" s="10" t="str">
        <f t="shared" ca="1" si="361"/>
        <v/>
      </c>
      <c r="AT426" s="10" t="str">
        <f t="shared" ca="1" si="361"/>
        <v/>
      </c>
      <c r="AU426" s="10" t="str">
        <f t="shared" ca="1" si="357"/>
        <v/>
      </c>
      <c r="AV426" s="10" t="str">
        <f t="shared" ca="1" si="357"/>
        <v/>
      </c>
      <c r="AW426" s="10" t="str">
        <f t="shared" ca="1" si="357"/>
        <v/>
      </c>
      <c r="AX426" s="10" t="str">
        <f t="shared" si="357"/>
        <v/>
      </c>
      <c r="AY426" s="10" t="str">
        <f t="shared" si="357"/>
        <v/>
      </c>
      <c r="BA426" s="12" t="str">
        <f t="shared" ca="1" si="362"/>
        <v/>
      </c>
      <c r="BB426" s="12" t="str">
        <f t="shared" ca="1" si="362"/>
        <v/>
      </c>
      <c r="BC426" s="12" t="str">
        <f t="shared" ca="1" si="362"/>
        <v/>
      </c>
      <c r="BD426" s="12" t="str">
        <f t="shared" ca="1" si="362"/>
        <v/>
      </c>
      <c r="BE426" s="12" t="str">
        <f t="shared" ca="1" si="362"/>
        <v/>
      </c>
      <c r="BF426" s="12" t="str">
        <f t="shared" ca="1" si="358"/>
        <v/>
      </c>
      <c r="BG426" s="12" t="str">
        <f t="shared" ca="1" si="358"/>
        <v/>
      </c>
      <c r="BH426" s="12" t="str">
        <f t="shared" ca="1" si="358"/>
        <v/>
      </c>
      <c r="BI426" s="12" t="str">
        <f t="shared" si="358"/>
        <v/>
      </c>
      <c r="BJ426" s="12" t="str">
        <f t="shared" si="358"/>
        <v/>
      </c>
    </row>
    <row r="427" spans="1:62" ht="23.25" customHeight="1">
      <c r="A427" s="1">
        <f ca="1">IF(COUNTIF($D427:$M427," ")=10,"",IF(VLOOKUP(MAX($A$1:A426),$A$1:C426,3,FALSE)=0,"",MAX($A$1:A426)+1))</f>
        <v>427</v>
      </c>
      <c r="B427" s="13" t="str">
        <f>$B424</f>
        <v>Трушкин И.Е.</v>
      </c>
      <c r="C427" s="2" t="str">
        <f ca="1">IF($B427="","",$S$4)</f>
        <v>Ср 17.06.20</v>
      </c>
      <c r="D427" s="14" t="str">
        <f t="shared" ref="D427:K427" ca="1" si="394">IF($B427&gt;"",IF(ISERROR(SEARCH($B427,T$4))," ",MID(T$4,FIND("%курс ",T$4,FIND($B427,T$4))+6,7)&amp;"
("&amp;MID(T$4,FIND("ауд.",T$4,FIND($B427,T$4))+4,FIND("№",T$4,FIND("ауд.",T$4,FIND($B427,T$4)))-(FIND("ауд.",T$4,FIND($B427,T$4))+4))&amp;")"),"")</f>
        <v>С -11-1
(П-)</v>
      </c>
      <c r="E427" s="14" t="str">
        <f t="shared" ca="1" si="394"/>
        <v>С -11-1
(П-)</v>
      </c>
      <c r="F427" s="14" t="str">
        <f t="shared" ca="1" si="394"/>
        <v>СА-11-1
(П-)</v>
      </c>
      <c r="G427" s="14" t="str">
        <f t="shared" ca="1" si="394"/>
        <v xml:space="preserve"> </v>
      </c>
      <c r="H427" s="14" t="str">
        <f t="shared" ca="1" si="394"/>
        <v xml:space="preserve"> </v>
      </c>
      <c r="I427" s="14" t="str">
        <f t="shared" ca="1" si="394"/>
        <v xml:space="preserve"> </v>
      </c>
      <c r="J427" s="14" t="str">
        <f t="shared" ca="1" si="394"/>
        <v xml:space="preserve"> </v>
      </c>
      <c r="K427" s="14" t="str">
        <f t="shared" ca="1" si="394"/>
        <v xml:space="preserve"> </v>
      </c>
      <c r="L427" s="14"/>
      <c r="M427" s="14"/>
      <c r="N427" s="25"/>
      <c r="AE427" s="20" t="str">
        <f t="shared" ca="1" si="390"/>
        <v>Ср 17.06.20  8.00 П-)</v>
      </c>
      <c r="AF427" s="20" t="str">
        <f t="shared" ca="1" si="390"/>
        <v>Ср 17.06.20  9.40 П-)</v>
      </c>
      <c r="AG427" s="20" t="str">
        <f t="shared" ca="1" si="390"/>
        <v>Ср 17.06.20 11.50 П-)</v>
      </c>
      <c r="AH427" s="20" t="str">
        <f t="shared" ca="1" si="390"/>
        <v/>
      </c>
      <c r="AI427" s="20" t="str">
        <f t="shared" ca="1" si="390"/>
        <v/>
      </c>
      <c r="AJ427" s="20" t="str">
        <f t="shared" ca="1" si="388"/>
        <v/>
      </c>
      <c r="AK427" s="20" t="str">
        <f t="shared" ca="1" si="388"/>
        <v/>
      </c>
      <c r="AL427" s="20" t="str">
        <f t="shared" ca="1" si="388"/>
        <v/>
      </c>
      <c r="AM427" s="20" t="str">
        <f t="shared" si="388"/>
        <v/>
      </c>
      <c r="AN427" s="20" t="str">
        <f t="shared" si="388"/>
        <v/>
      </c>
      <c r="AO427" s="11" t="str">
        <f t="shared" ca="1" si="356"/>
        <v>Трушкин</v>
      </c>
      <c r="AP427" s="10" t="str">
        <f t="shared" ca="1" si="361"/>
        <v>Ср 17.06.20  8.00 П-) Трушкин</v>
      </c>
      <c r="AQ427" s="10" t="str">
        <f t="shared" ca="1" si="361"/>
        <v>Ср 17.06.20  9.40 П-) Трушкин</v>
      </c>
      <c r="AR427" s="10" t="str">
        <f t="shared" ca="1" si="361"/>
        <v>Ср 17.06.20 11.50 П-) Трушкин</v>
      </c>
      <c r="AS427" s="10" t="str">
        <f t="shared" ca="1" si="361"/>
        <v/>
      </c>
      <c r="AT427" s="10" t="str">
        <f t="shared" ca="1" si="361"/>
        <v/>
      </c>
      <c r="AU427" s="10" t="str">
        <f t="shared" ca="1" si="357"/>
        <v/>
      </c>
      <c r="AV427" s="10" t="str">
        <f t="shared" ca="1" si="357"/>
        <v/>
      </c>
      <c r="AW427" s="10" t="str">
        <f t="shared" ca="1" si="357"/>
        <v/>
      </c>
      <c r="AX427" s="10" t="str">
        <f t="shared" si="357"/>
        <v/>
      </c>
      <c r="AY427" s="10" t="str">
        <f t="shared" si="357"/>
        <v/>
      </c>
      <c r="BA427" s="12">
        <f t="shared" ca="1" si="362"/>
        <v>427</v>
      </c>
      <c r="BB427" s="12">
        <f t="shared" ca="1" si="362"/>
        <v>427</v>
      </c>
      <c r="BC427" s="12">
        <f t="shared" ca="1" si="362"/>
        <v>427</v>
      </c>
      <c r="BD427" s="12" t="str">
        <f t="shared" ca="1" si="362"/>
        <v/>
      </c>
      <c r="BE427" s="12" t="str">
        <f t="shared" ca="1" si="362"/>
        <v/>
      </c>
      <c r="BF427" s="12" t="str">
        <f t="shared" ca="1" si="358"/>
        <v/>
      </c>
      <c r="BG427" s="12" t="str">
        <f t="shared" ca="1" si="358"/>
        <v/>
      </c>
      <c r="BH427" s="12" t="str">
        <f t="shared" ca="1" si="358"/>
        <v/>
      </c>
      <c r="BI427" s="12" t="str">
        <f t="shared" si="358"/>
        <v/>
      </c>
      <c r="BJ427" s="12" t="str">
        <f t="shared" si="358"/>
        <v/>
      </c>
    </row>
    <row r="428" spans="1:62" ht="23.25" customHeight="1">
      <c r="A428" s="1">
        <f ca="1">IF(COUNTIF($D428:$M428," ")=10,"",IF(VLOOKUP(MAX($A$1:A427),$A$1:C427,3,FALSE)=0,"",MAX($A$1:A427)+1))</f>
        <v>428</v>
      </c>
      <c r="B428" s="13" t="str">
        <f>$B424</f>
        <v>Трушкин И.Е.</v>
      </c>
      <c r="C428" s="2" t="str">
        <f ca="1">IF($B428="","",$S$5)</f>
        <v>Чт 18.06.20</v>
      </c>
      <c r="D428" s="23" t="str">
        <f t="shared" ref="D428:K428" ca="1" si="395">IF($B428&gt;"",IF(ISERROR(SEARCH($B428,T$5))," ",MID(T$5,FIND("%курс ",T$5,FIND($B428,T$5))+6,7)&amp;"
("&amp;MID(T$5,FIND("ауд.",T$5,FIND($B428,T$5))+4,FIND("№",T$5,FIND("ауд.",T$5,FIND($B428,T$5)))-(FIND("ауд.",T$5,FIND($B428,T$5))+4))&amp;")"),"")</f>
        <v>С -11-1
(П-)</v>
      </c>
      <c r="E428" s="23" t="str">
        <f t="shared" ca="1" si="395"/>
        <v>СА-11-1
(П-)</v>
      </c>
      <c r="F428" s="23" t="str">
        <f t="shared" ca="1" si="395"/>
        <v xml:space="preserve"> </v>
      </c>
      <c r="G428" s="23" t="str">
        <f t="shared" ca="1" si="395"/>
        <v xml:space="preserve"> </v>
      </c>
      <c r="H428" s="23" t="str">
        <f t="shared" ca="1" si="395"/>
        <v xml:space="preserve"> </v>
      </c>
      <c r="I428" s="23" t="str">
        <f t="shared" ca="1" si="395"/>
        <v xml:space="preserve"> </v>
      </c>
      <c r="J428" s="23" t="str">
        <f t="shared" ca="1" si="395"/>
        <v xml:space="preserve"> </v>
      </c>
      <c r="K428" s="23" t="str">
        <f t="shared" ca="1" si="395"/>
        <v xml:space="preserve"> </v>
      </c>
      <c r="L428" s="23"/>
      <c r="M428" s="23"/>
      <c r="N428" s="25"/>
      <c r="AE428" s="20" t="str">
        <f t="shared" ca="1" si="390"/>
        <v>Чт 18.06.20  8.00 П-)</v>
      </c>
      <c r="AF428" s="20" t="str">
        <f t="shared" ca="1" si="390"/>
        <v>Чт 18.06.20  9.40 П-)</v>
      </c>
      <c r="AG428" s="20" t="str">
        <f t="shared" ca="1" si="390"/>
        <v/>
      </c>
      <c r="AH428" s="20" t="str">
        <f t="shared" ca="1" si="390"/>
        <v/>
      </c>
      <c r="AI428" s="20" t="str">
        <f t="shared" ca="1" si="390"/>
        <v/>
      </c>
      <c r="AJ428" s="20" t="str">
        <f t="shared" ca="1" si="388"/>
        <v/>
      </c>
      <c r="AK428" s="20" t="str">
        <f t="shared" ca="1" si="388"/>
        <v/>
      </c>
      <c r="AL428" s="20" t="str">
        <f t="shared" ca="1" si="388"/>
        <v/>
      </c>
      <c r="AM428" s="20" t="str">
        <f t="shared" si="388"/>
        <v/>
      </c>
      <c r="AN428" s="20" t="str">
        <f t="shared" si="388"/>
        <v/>
      </c>
      <c r="AO428" s="11" t="str">
        <f t="shared" ca="1" si="356"/>
        <v>Трушкин</v>
      </c>
      <c r="AP428" s="10" t="str">
        <f t="shared" ca="1" si="361"/>
        <v>Чт 18.06.20  8.00 П-) Трушкин</v>
      </c>
      <c r="AQ428" s="10" t="str">
        <f t="shared" ca="1" si="361"/>
        <v>Чт 18.06.20  9.40 П-) Трушкин</v>
      </c>
      <c r="AR428" s="10" t="str">
        <f t="shared" ca="1" si="361"/>
        <v/>
      </c>
      <c r="AS428" s="10" t="str">
        <f t="shared" ca="1" si="361"/>
        <v/>
      </c>
      <c r="AT428" s="10" t="str">
        <f t="shared" ca="1" si="361"/>
        <v/>
      </c>
      <c r="AU428" s="10" t="str">
        <f t="shared" ca="1" si="357"/>
        <v/>
      </c>
      <c r="AV428" s="10" t="str">
        <f t="shared" ca="1" si="357"/>
        <v/>
      </c>
      <c r="AW428" s="10" t="str">
        <f t="shared" ca="1" si="357"/>
        <v/>
      </c>
      <c r="AX428" s="10" t="str">
        <f t="shared" si="357"/>
        <v/>
      </c>
      <c r="AY428" s="10" t="str">
        <f t="shared" si="357"/>
        <v/>
      </c>
      <c r="BA428" s="12">
        <f t="shared" ca="1" si="362"/>
        <v>428</v>
      </c>
      <c r="BB428" s="12">
        <f t="shared" ca="1" si="362"/>
        <v>428</v>
      </c>
      <c r="BC428" s="12" t="str">
        <f t="shared" ca="1" si="362"/>
        <v/>
      </c>
      <c r="BD428" s="12" t="str">
        <f t="shared" ca="1" si="362"/>
        <v/>
      </c>
      <c r="BE428" s="12" t="str">
        <f t="shared" ca="1" si="362"/>
        <v/>
      </c>
      <c r="BF428" s="12" t="str">
        <f t="shared" ca="1" si="358"/>
        <v/>
      </c>
      <c r="BG428" s="12" t="str">
        <f t="shared" ca="1" si="358"/>
        <v/>
      </c>
      <c r="BH428" s="12" t="str">
        <f t="shared" ca="1" si="358"/>
        <v/>
      </c>
      <c r="BI428" s="12" t="str">
        <f t="shared" si="358"/>
        <v/>
      </c>
      <c r="BJ428" s="12" t="str">
        <f t="shared" si="358"/>
        <v/>
      </c>
    </row>
    <row r="429" spans="1:62" ht="23.25" customHeight="1">
      <c r="A429" s="1">
        <f ca="1">IF(COUNTIF($D429:$M429," ")=10,"",IF(VLOOKUP(MAX($A$1:A428),$A$1:C428,3,FALSE)=0,"",MAX($A$1:A428)+1))</f>
        <v>429</v>
      </c>
      <c r="B429" s="13" t="str">
        <f>$B424</f>
        <v>Трушкин И.Е.</v>
      </c>
      <c r="C429" s="2" t="str">
        <f ca="1">IF($B429="","",$S$6)</f>
        <v>Пт 19.06.20</v>
      </c>
      <c r="D429" s="23" t="str">
        <f t="shared" ref="D429:K429" ca="1" si="396">IF($B429&gt;"",IF(ISERROR(SEARCH($B429,T$6))," ",MID(T$6,FIND("%курс ",T$6,FIND($B429,T$6))+6,7)&amp;"
("&amp;MID(T$6,FIND("ауд.",T$6,FIND($B429,T$6))+4,FIND("№",T$6,FIND("ауд.",T$6,FIND($B429,T$6)))-(FIND("ауд.",T$6,FIND($B429,T$6))+4))&amp;")"),"")</f>
        <v>СА-11-1
(П-)</v>
      </c>
      <c r="E429" s="23" t="str">
        <f t="shared" ca="1" si="396"/>
        <v xml:space="preserve"> </v>
      </c>
      <c r="F429" s="23" t="str">
        <f t="shared" ca="1" si="396"/>
        <v>СА-11-1
(П-)</v>
      </c>
      <c r="G429" s="23" t="str">
        <f t="shared" ca="1" si="396"/>
        <v xml:space="preserve"> </v>
      </c>
      <c r="H429" s="23" t="str">
        <f t="shared" ca="1" si="396"/>
        <v xml:space="preserve"> </v>
      </c>
      <c r="I429" s="23" t="str">
        <f t="shared" ca="1" si="396"/>
        <v xml:space="preserve"> </v>
      </c>
      <c r="J429" s="23" t="str">
        <f t="shared" ca="1" si="396"/>
        <v xml:space="preserve"> </v>
      </c>
      <c r="K429" s="23" t="str">
        <f t="shared" ca="1" si="396"/>
        <v xml:space="preserve"> </v>
      </c>
      <c r="L429" s="23"/>
      <c r="M429" s="23"/>
      <c r="N429" s="25"/>
      <c r="AE429" s="20" t="str">
        <f t="shared" ca="1" si="390"/>
        <v>Пт 19.06.20  8.00 П-)</v>
      </c>
      <c r="AF429" s="20" t="str">
        <f t="shared" ca="1" si="390"/>
        <v/>
      </c>
      <c r="AG429" s="20" t="str">
        <f t="shared" ca="1" si="390"/>
        <v>Пт 19.06.20 11.50 П-)</v>
      </c>
      <c r="AH429" s="20" t="str">
        <f t="shared" ca="1" si="390"/>
        <v/>
      </c>
      <c r="AI429" s="20" t="str">
        <f t="shared" ca="1" si="390"/>
        <v/>
      </c>
      <c r="AJ429" s="20" t="str">
        <f t="shared" ca="1" si="388"/>
        <v/>
      </c>
      <c r="AK429" s="20" t="str">
        <f t="shared" ca="1" si="388"/>
        <v/>
      </c>
      <c r="AL429" s="20" t="str">
        <f t="shared" ca="1" si="388"/>
        <v/>
      </c>
      <c r="AM429" s="20" t="str">
        <f t="shared" si="388"/>
        <v/>
      </c>
      <c r="AN429" s="20" t="str">
        <f t="shared" si="388"/>
        <v/>
      </c>
      <c r="AO429" s="11" t="str">
        <f t="shared" ca="1" si="356"/>
        <v>Трушкин</v>
      </c>
      <c r="AP429" s="10" t="str">
        <f t="shared" ca="1" si="361"/>
        <v>Пт 19.06.20  8.00 П-) Трушкин</v>
      </c>
      <c r="AQ429" s="10" t="str">
        <f t="shared" ca="1" si="361"/>
        <v/>
      </c>
      <c r="AR429" s="10" t="str">
        <f t="shared" ca="1" si="361"/>
        <v>Пт 19.06.20 11.50 П-) Трушкин</v>
      </c>
      <c r="AS429" s="10" t="str">
        <f t="shared" ca="1" si="361"/>
        <v/>
      </c>
      <c r="AT429" s="10" t="str">
        <f t="shared" ca="1" si="361"/>
        <v/>
      </c>
      <c r="AU429" s="10" t="str">
        <f t="shared" ca="1" si="357"/>
        <v/>
      </c>
      <c r="AV429" s="10" t="str">
        <f t="shared" ca="1" si="357"/>
        <v/>
      </c>
      <c r="AW429" s="10" t="str">
        <f t="shared" ca="1" si="357"/>
        <v/>
      </c>
      <c r="AX429" s="10" t="str">
        <f t="shared" si="357"/>
        <v/>
      </c>
      <c r="AY429" s="10" t="str">
        <f t="shared" si="357"/>
        <v/>
      </c>
      <c r="BA429" s="12">
        <f t="shared" ca="1" si="362"/>
        <v>429</v>
      </c>
      <c r="BB429" s="12" t="str">
        <f t="shared" ca="1" si="362"/>
        <v/>
      </c>
      <c r="BC429" s="12">
        <f t="shared" ca="1" si="362"/>
        <v>429</v>
      </c>
      <c r="BD429" s="12" t="str">
        <f t="shared" ca="1" si="362"/>
        <v/>
      </c>
      <c r="BE429" s="12" t="str">
        <f t="shared" ca="1" si="362"/>
        <v/>
      </c>
      <c r="BF429" s="12" t="str">
        <f t="shared" ca="1" si="358"/>
        <v/>
      </c>
      <c r="BG429" s="12" t="str">
        <f t="shared" ca="1" si="358"/>
        <v/>
      </c>
      <c r="BH429" s="12" t="str">
        <f t="shared" ca="1" si="358"/>
        <v/>
      </c>
      <c r="BI429" s="12" t="str">
        <f t="shared" si="358"/>
        <v/>
      </c>
      <c r="BJ429" s="12" t="str">
        <f t="shared" si="358"/>
        <v/>
      </c>
    </row>
    <row r="430" spans="1:62" ht="23.25" customHeight="1">
      <c r="A430" s="1">
        <f ca="1">IF(COUNTIF($D430:$M430," ")=10,"",IF(VLOOKUP(MAX($A$1:A429),$A$1:C429,3,FALSE)=0,"",MAX($A$1:A429)+1))</f>
        <v>430</v>
      </c>
      <c r="B430" s="13" t="str">
        <f>$B424</f>
        <v>Трушкин И.Е.</v>
      </c>
      <c r="C430" s="2" t="str">
        <f ca="1">IF($B430="","",$S$7)</f>
        <v>Сб 20.06.20</v>
      </c>
      <c r="D430" s="23" t="str">
        <f t="shared" ref="D430:K430" ca="1" si="397">IF($B430&gt;"",IF(ISERROR(SEARCH($B430,T$7))," ",MID(T$7,FIND("%курс ",T$7,FIND($B430,T$7))+6,7)&amp;"
("&amp;MID(T$7,FIND("ауд.",T$7,FIND($B430,T$7))+4,FIND("№",T$7,FIND("ауд.",T$7,FIND($B430,T$7)))-(FIND("ауд.",T$7,FIND($B430,T$7))+4))&amp;")"),"")</f>
        <v xml:space="preserve"> </v>
      </c>
      <c r="E430" s="23" t="str">
        <f t="shared" ca="1" si="397"/>
        <v xml:space="preserve"> </v>
      </c>
      <c r="F430" s="23" t="str">
        <f t="shared" ca="1" si="397"/>
        <v xml:space="preserve"> </v>
      </c>
      <c r="G430" s="23" t="str">
        <f t="shared" ca="1" si="397"/>
        <v xml:space="preserve"> </v>
      </c>
      <c r="H430" s="23" t="str">
        <f t="shared" ca="1" si="397"/>
        <v xml:space="preserve"> </v>
      </c>
      <c r="I430" s="23" t="str">
        <f t="shared" ca="1" si="397"/>
        <v xml:space="preserve"> </v>
      </c>
      <c r="J430" s="23" t="str">
        <f t="shared" ca="1" si="397"/>
        <v xml:space="preserve"> </v>
      </c>
      <c r="K430" s="23" t="str">
        <f t="shared" ca="1" si="397"/>
        <v xml:space="preserve"> </v>
      </c>
      <c r="L430" s="23"/>
      <c r="M430" s="23"/>
      <c r="N430" s="25"/>
      <c r="AE430" s="20" t="str">
        <f t="shared" ca="1" si="390"/>
        <v/>
      </c>
      <c r="AF430" s="20" t="str">
        <f t="shared" ca="1" si="390"/>
        <v/>
      </c>
      <c r="AG430" s="20" t="str">
        <f t="shared" ca="1" si="390"/>
        <v/>
      </c>
      <c r="AH430" s="20" t="str">
        <f t="shared" ca="1" si="390"/>
        <v/>
      </c>
      <c r="AI430" s="20" t="str">
        <f t="shared" ca="1" si="390"/>
        <v/>
      </c>
      <c r="AJ430" s="20" t="str">
        <f t="shared" ca="1" si="388"/>
        <v/>
      </c>
      <c r="AK430" s="20" t="str">
        <f t="shared" ca="1" si="388"/>
        <v/>
      </c>
      <c r="AL430" s="20" t="str">
        <f t="shared" ca="1" si="388"/>
        <v/>
      </c>
      <c r="AM430" s="20" t="str">
        <f t="shared" si="388"/>
        <v/>
      </c>
      <c r="AN430" s="20" t="str">
        <f t="shared" si="388"/>
        <v/>
      </c>
      <c r="AO430" s="11" t="str">
        <f t="shared" ca="1" si="356"/>
        <v/>
      </c>
      <c r="AP430" s="10" t="str">
        <f t="shared" ca="1" si="361"/>
        <v/>
      </c>
      <c r="AQ430" s="10" t="str">
        <f t="shared" ca="1" si="361"/>
        <v/>
      </c>
      <c r="AR430" s="10" t="str">
        <f t="shared" ca="1" si="361"/>
        <v/>
      </c>
      <c r="AS430" s="10" t="str">
        <f t="shared" ca="1" si="361"/>
        <v/>
      </c>
      <c r="AT430" s="10" t="str">
        <f t="shared" ca="1" si="361"/>
        <v/>
      </c>
      <c r="AU430" s="10" t="str">
        <f t="shared" ca="1" si="357"/>
        <v/>
      </c>
      <c r="AV430" s="10" t="str">
        <f t="shared" ca="1" si="357"/>
        <v/>
      </c>
      <c r="AW430" s="10" t="str">
        <f t="shared" ca="1" si="357"/>
        <v/>
      </c>
      <c r="AX430" s="10" t="str">
        <f t="shared" si="357"/>
        <v/>
      </c>
      <c r="AY430" s="10" t="str">
        <f t="shared" si="357"/>
        <v/>
      </c>
      <c r="BA430" s="12" t="str">
        <f t="shared" ca="1" si="362"/>
        <v/>
      </c>
      <c r="BB430" s="12" t="str">
        <f t="shared" ca="1" si="362"/>
        <v/>
      </c>
      <c r="BC430" s="12" t="str">
        <f t="shared" ca="1" si="362"/>
        <v/>
      </c>
      <c r="BD430" s="12" t="str">
        <f t="shared" ca="1" si="362"/>
        <v/>
      </c>
      <c r="BE430" s="12" t="str">
        <f t="shared" ca="1" si="362"/>
        <v/>
      </c>
      <c r="BF430" s="12" t="str">
        <f t="shared" ca="1" si="358"/>
        <v/>
      </c>
      <c r="BG430" s="12" t="str">
        <f t="shared" ca="1" si="358"/>
        <v/>
      </c>
      <c r="BH430" s="12" t="str">
        <f t="shared" ca="1" si="358"/>
        <v/>
      </c>
      <c r="BI430" s="12" t="str">
        <f t="shared" si="358"/>
        <v/>
      </c>
      <c r="BJ430" s="12" t="str">
        <f t="shared" si="358"/>
        <v/>
      </c>
    </row>
    <row r="431" spans="1:62" ht="23.25" customHeight="1">
      <c r="A431" s="1">
        <f ca="1">IF(COUNTIF($D431:$M431," ")=10,"",IF(VLOOKUP(MAX($A$1:A430),$A$1:C430,3,FALSE)=0,"",MAX($A$1:A430)+1))</f>
        <v>431</v>
      </c>
      <c r="B431" s="13" t="str">
        <f>$B424</f>
        <v>Трушкин И.Е.</v>
      </c>
      <c r="C431" s="2" t="str">
        <f ca="1">IF($B431="","",$S$8)</f>
        <v>Вс 21.06.20</v>
      </c>
      <c r="D431" s="23" t="str">
        <f t="shared" ref="D431:K431" ca="1" si="398">IF($B431&gt;"",IF(ISERROR(SEARCH($B431,T$8))," ",MID(T$8,FIND("%курс ",T$8,FIND($B431,T$8))+6,7)&amp;"
("&amp;MID(T$8,FIND("ауд.",T$8,FIND($B431,T$8))+4,FIND("№",T$8,FIND("ауд.",T$8,FIND($B431,T$8)))-(FIND("ауд.",T$8,FIND($B431,T$8))+4))&amp;")"),"")</f>
        <v xml:space="preserve"> </v>
      </c>
      <c r="E431" s="23" t="str">
        <f t="shared" ca="1" si="398"/>
        <v xml:space="preserve"> </v>
      </c>
      <c r="F431" s="23" t="str">
        <f t="shared" ca="1" si="398"/>
        <v xml:space="preserve"> </v>
      </c>
      <c r="G431" s="23" t="str">
        <f t="shared" ca="1" si="398"/>
        <v xml:space="preserve"> </v>
      </c>
      <c r="H431" s="23" t="str">
        <f t="shared" ca="1" si="398"/>
        <v xml:space="preserve"> </v>
      </c>
      <c r="I431" s="23" t="str">
        <f t="shared" ca="1" si="398"/>
        <v xml:space="preserve"> </v>
      </c>
      <c r="J431" s="23" t="str">
        <f t="shared" ca="1" si="398"/>
        <v xml:space="preserve"> </v>
      </c>
      <c r="K431" s="23" t="str">
        <f t="shared" ca="1" si="398"/>
        <v xml:space="preserve"> </v>
      </c>
      <c r="L431" s="23"/>
      <c r="M431" s="23"/>
      <c r="N431" s="25"/>
      <c r="AE431" s="20" t="str">
        <f t="shared" ca="1" si="390"/>
        <v/>
      </c>
      <c r="AF431" s="20" t="str">
        <f t="shared" ca="1" si="390"/>
        <v/>
      </c>
      <c r="AG431" s="20" t="str">
        <f t="shared" ca="1" si="390"/>
        <v/>
      </c>
      <c r="AH431" s="20" t="str">
        <f t="shared" ca="1" si="390"/>
        <v/>
      </c>
      <c r="AI431" s="20" t="str">
        <f t="shared" ca="1" si="390"/>
        <v/>
      </c>
      <c r="AJ431" s="20" t="str">
        <f t="shared" ca="1" si="388"/>
        <v/>
      </c>
      <c r="AK431" s="20" t="str">
        <f t="shared" ca="1" si="388"/>
        <v/>
      </c>
      <c r="AL431" s="20" t="str">
        <f t="shared" ca="1" si="388"/>
        <v/>
      </c>
      <c r="AM431" s="20" t="str">
        <f t="shared" si="388"/>
        <v/>
      </c>
      <c r="AN431" s="20" t="str">
        <f t="shared" si="388"/>
        <v/>
      </c>
      <c r="AO431" s="11" t="str">
        <f t="shared" ca="1" si="356"/>
        <v/>
      </c>
      <c r="AP431" s="10" t="str">
        <f t="shared" ca="1" si="361"/>
        <v/>
      </c>
      <c r="AQ431" s="10" t="str">
        <f t="shared" ca="1" si="361"/>
        <v/>
      </c>
      <c r="AR431" s="10" t="str">
        <f t="shared" ca="1" si="361"/>
        <v/>
      </c>
      <c r="AS431" s="10" t="str">
        <f t="shared" ca="1" si="361"/>
        <v/>
      </c>
      <c r="AT431" s="10" t="str">
        <f t="shared" ca="1" si="361"/>
        <v/>
      </c>
      <c r="AU431" s="10" t="str">
        <f t="shared" ca="1" si="357"/>
        <v/>
      </c>
      <c r="AV431" s="10" t="str">
        <f t="shared" ca="1" si="357"/>
        <v/>
      </c>
      <c r="AW431" s="10" t="str">
        <f t="shared" ca="1" si="357"/>
        <v/>
      </c>
      <c r="AX431" s="10" t="str">
        <f t="shared" si="357"/>
        <v/>
      </c>
      <c r="AY431" s="10" t="str">
        <f t="shared" si="357"/>
        <v/>
      </c>
      <c r="BA431" s="12" t="str">
        <f t="shared" ca="1" si="362"/>
        <v/>
      </c>
      <c r="BB431" s="12" t="str">
        <f t="shared" ca="1" si="362"/>
        <v/>
      </c>
      <c r="BC431" s="12" t="str">
        <f t="shared" ca="1" si="362"/>
        <v/>
      </c>
      <c r="BD431" s="12" t="str">
        <f t="shared" ca="1" si="362"/>
        <v/>
      </c>
      <c r="BE431" s="12" t="str">
        <f t="shared" ca="1" si="362"/>
        <v/>
      </c>
      <c r="BF431" s="12" t="str">
        <f t="shared" ca="1" si="358"/>
        <v/>
      </c>
      <c r="BG431" s="12" t="str">
        <f t="shared" ca="1" si="358"/>
        <v/>
      </c>
      <c r="BH431" s="12" t="str">
        <f t="shared" ca="1" si="358"/>
        <v/>
      </c>
      <c r="BI431" s="12" t="str">
        <f t="shared" si="358"/>
        <v/>
      </c>
      <c r="BJ431" s="12" t="str">
        <f t="shared" si="358"/>
        <v/>
      </c>
    </row>
    <row r="432" spans="1:62" ht="23.25" customHeight="1">
      <c r="A432" s="1">
        <f ca="1">IF(COUNTIF($D432:$M432," ")=10,"",IF(VLOOKUP(MAX($A$1:A431),$A$1:C431,3,FALSE)=0,"",MAX($A$1:A431)+1))</f>
        <v>432</v>
      </c>
      <c r="C432" s="2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5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11" t="str">
        <f t="shared" si="356"/>
        <v/>
      </c>
      <c r="AP432" s="10" t="str">
        <f t="shared" si="361"/>
        <v/>
      </c>
      <c r="AQ432" s="10" t="str">
        <f t="shared" si="361"/>
        <v/>
      </c>
      <c r="AR432" s="10" t="str">
        <f t="shared" si="361"/>
        <v/>
      </c>
      <c r="AS432" s="10" t="str">
        <f t="shared" si="361"/>
        <v/>
      </c>
      <c r="AT432" s="10" t="str">
        <f t="shared" si="361"/>
        <v/>
      </c>
      <c r="AU432" s="10" t="str">
        <f t="shared" si="357"/>
        <v/>
      </c>
      <c r="AV432" s="10" t="str">
        <f t="shared" si="357"/>
        <v/>
      </c>
      <c r="AW432" s="10" t="str">
        <f t="shared" si="357"/>
        <v/>
      </c>
      <c r="AX432" s="10" t="str">
        <f t="shared" si="357"/>
        <v/>
      </c>
      <c r="AY432" s="10" t="str">
        <f t="shared" si="357"/>
        <v/>
      </c>
      <c r="BA432" s="12" t="str">
        <f t="shared" si="362"/>
        <v/>
      </c>
      <c r="BB432" s="12" t="str">
        <f t="shared" si="362"/>
        <v/>
      </c>
      <c r="BC432" s="12" t="str">
        <f t="shared" si="362"/>
        <v/>
      </c>
      <c r="BD432" s="12" t="str">
        <f t="shared" si="362"/>
        <v/>
      </c>
      <c r="BE432" s="12" t="str">
        <f t="shared" si="362"/>
        <v/>
      </c>
      <c r="BF432" s="12" t="str">
        <f t="shared" si="358"/>
        <v/>
      </c>
      <c r="BG432" s="12" t="str">
        <f t="shared" si="358"/>
        <v/>
      </c>
      <c r="BH432" s="12" t="str">
        <f t="shared" si="358"/>
        <v/>
      </c>
      <c r="BI432" s="12" t="str">
        <f t="shared" si="358"/>
        <v/>
      </c>
      <c r="BJ432" s="12" t="str">
        <f t="shared" si="358"/>
        <v/>
      </c>
    </row>
    <row r="433" spans="1:62" ht="23.25" customHeight="1">
      <c r="A433" s="1">
        <f ca="1">IF(COUNTIF($D434:$M440," ")=70,"",MAX($A$1:A432)+1)</f>
        <v>433</v>
      </c>
      <c r="B433" s="2" t="str">
        <f>IF($C433="","",$C433)</f>
        <v>Трушников М.В.</v>
      </c>
      <c r="C433" s="3" t="str">
        <f>IF(ISERROR(VLOOKUP((ROW()-1)/9+1,'[1]Преподавательский состав'!$A$2:$B$180,2,FALSE)),"",VLOOKUP((ROW()-1)/9+1,'[1]Преподавательский состав'!$A$2:$B$180,2,FALSE))</f>
        <v>Трушников М.В.</v>
      </c>
      <c r="D433" s="3" t="str">
        <f>IF($C433="","",T(" 8.00"))</f>
        <v xml:space="preserve"> 8.00</v>
      </c>
      <c r="E433" s="3" t="str">
        <f>IF($C433="","",T(" 9.40"))</f>
        <v xml:space="preserve"> 9.40</v>
      </c>
      <c r="F433" s="3" t="str">
        <f>IF($C433="","",T("11.50"))</f>
        <v>11.50</v>
      </c>
      <c r="G433" s="4" t="str">
        <f>IF($C433="","",T(""))</f>
        <v/>
      </c>
      <c r="H433" s="4" t="str">
        <f>IF($C433="","",T("13.30"))</f>
        <v>13.30</v>
      </c>
      <c r="I433" s="4" t="str">
        <f>IF($C433="","",T("15.10"))</f>
        <v>15.10</v>
      </c>
      <c r="J433" s="3" t="str">
        <f>IF($C433="","",T("17.00"))</f>
        <v>17.00</v>
      </c>
      <c r="K433" s="3" t="str">
        <f>IF($C433="","",T("18.40"))</f>
        <v>18.40</v>
      </c>
      <c r="L433" s="3"/>
      <c r="M433" s="3"/>
      <c r="N433" s="25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11" t="str">
        <f t="shared" si="356"/>
        <v/>
      </c>
      <c r="AP433" s="10" t="str">
        <f t="shared" si="361"/>
        <v/>
      </c>
      <c r="AQ433" s="10" t="str">
        <f t="shared" si="361"/>
        <v/>
      </c>
      <c r="AR433" s="10" t="str">
        <f t="shared" si="361"/>
        <v/>
      </c>
      <c r="AS433" s="10" t="str">
        <f t="shared" si="361"/>
        <v/>
      </c>
      <c r="AT433" s="10" t="str">
        <f t="shared" si="361"/>
        <v/>
      </c>
      <c r="AU433" s="10" t="str">
        <f t="shared" si="357"/>
        <v/>
      </c>
      <c r="AV433" s="10" t="str">
        <f t="shared" si="357"/>
        <v/>
      </c>
      <c r="AW433" s="10" t="str">
        <f t="shared" si="357"/>
        <v/>
      </c>
      <c r="AX433" s="10" t="str">
        <f t="shared" si="357"/>
        <v/>
      </c>
      <c r="AY433" s="10" t="str">
        <f t="shared" si="357"/>
        <v/>
      </c>
      <c r="BA433" s="12" t="str">
        <f t="shared" si="362"/>
        <v/>
      </c>
      <c r="BB433" s="12" t="str">
        <f t="shared" si="362"/>
        <v/>
      </c>
      <c r="BC433" s="12" t="str">
        <f t="shared" si="362"/>
        <v/>
      </c>
      <c r="BD433" s="12" t="str">
        <f t="shared" si="362"/>
        <v/>
      </c>
      <c r="BE433" s="12" t="str">
        <f t="shared" si="362"/>
        <v/>
      </c>
      <c r="BF433" s="12" t="str">
        <f t="shared" si="358"/>
        <v/>
      </c>
      <c r="BG433" s="12" t="str">
        <f t="shared" si="358"/>
        <v/>
      </c>
      <c r="BH433" s="12" t="str">
        <f t="shared" si="358"/>
        <v/>
      </c>
      <c r="BI433" s="12" t="str">
        <f t="shared" si="358"/>
        <v/>
      </c>
      <c r="BJ433" s="12" t="str">
        <f t="shared" si="358"/>
        <v/>
      </c>
    </row>
    <row r="434" spans="1:62" ht="23.25" customHeight="1">
      <c r="A434" s="1">
        <f ca="1">IF(COUNTIF($D434:$M434," ")=10,"",IF(VLOOKUP(MAX($A$1:A433),$A$1:C433,3,FALSE)=0,"",MAX($A$1:A433)+1))</f>
        <v>434</v>
      </c>
      <c r="B434" s="13" t="str">
        <f>$B433</f>
        <v>Трушников М.В.</v>
      </c>
      <c r="C434" s="2" t="str">
        <f ca="1">IF($B434="","",$S$2)</f>
        <v>Пн 15.06.20</v>
      </c>
      <c r="D434" s="14" t="str">
        <f t="shared" ref="D434:K434" ca="1" si="399">IF($B434&gt;"",IF(ISERROR(SEARCH($B434,T$2))," ",MID(T$2,FIND("%курс ",T$2,FIND($B434,T$2))+6,7)&amp;"
("&amp;MID(T$2,FIND("ауд.",T$2,FIND($B434,T$2))+4,FIND("№",T$2,FIND("ауд.",T$2,FIND($B434,T$2)))-(FIND("ауд.",T$2,FIND($B434,T$2))+4))&amp;")"),"")</f>
        <v xml:space="preserve"> </v>
      </c>
      <c r="E434" s="14" t="str">
        <f t="shared" ca="1" si="399"/>
        <v xml:space="preserve"> </v>
      </c>
      <c r="F434" s="14" t="str">
        <f t="shared" ca="1" si="399"/>
        <v xml:space="preserve"> </v>
      </c>
      <c r="G434" s="14" t="str">
        <f t="shared" ca="1" si="399"/>
        <v xml:space="preserve"> </v>
      </c>
      <c r="H434" s="14" t="str">
        <f t="shared" ca="1" si="399"/>
        <v xml:space="preserve"> </v>
      </c>
      <c r="I434" s="14" t="str">
        <f t="shared" ca="1" si="399"/>
        <v xml:space="preserve"> </v>
      </c>
      <c r="J434" s="14" t="str">
        <f t="shared" ca="1" si="399"/>
        <v xml:space="preserve"> </v>
      </c>
      <c r="K434" s="14" t="str">
        <f t="shared" ca="1" si="399"/>
        <v xml:space="preserve"> </v>
      </c>
      <c r="L434" s="14"/>
      <c r="M434" s="14"/>
      <c r="N434" s="17"/>
      <c r="AE434" s="20" t="str">
        <f t="shared" ca="1" si="390"/>
        <v/>
      </c>
      <c r="AF434" s="20" t="str">
        <f t="shared" ca="1" si="390"/>
        <v/>
      </c>
      <c r="AG434" s="20" t="str">
        <f t="shared" ca="1" si="390"/>
        <v/>
      </c>
      <c r="AH434" s="20" t="str">
        <f t="shared" ca="1" si="390"/>
        <v/>
      </c>
      <c r="AI434" s="20" t="str">
        <f t="shared" ca="1" si="390"/>
        <v/>
      </c>
      <c r="AJ434" s="20" t="str">
        <f t="shared" ca="1" si="388"/>
        <v/>
      </c>
      <c r="AK434" s="20" t="str">
        <f t="shared" ca="1" si="388"/>
        <v/>
      </c>
      <c r="AL434" s="20" t="str">
        <f t="shared" ca="1" si="388"/>
        <v/>
      </c>
      <c r="AM434" s="20" t="str">
        <f t="shared" si="388"/>
        <v/>
      </c>
      <c r="AN434" s="20" t="str">
        <f t="shared" si="388"/>
        <v/>
      </c>
      <c r="AO434" s="11" t="str">
        <f t="shared" ca="1" si="356"/>
        <v/>
      </c>
      <c r="AP434" s="10" t="str">
        <f t="shared" ca="1" si="361"/>
        <v/>
      </c>
      <c r="AQ434" s="10" t="str">
        <f t="shared" ca="1" si="361"/>
        <v/>
      </c>
      <c r="AR434" s="10" t="str">
        <f t="shared" ca="1" si="361"/>
        <v/>
      </c>
      <c r="AS434" s="10" t="str">
        <f t="shared" ca="1" si="361"/>
        <v/>
      </c>
      <c r="AT434" s="10" t="str">
        <f t="shared" ca="1" si="361"/>
        <v/>
      </c>
      <c r="AU434" s="10" t="str">
        <f t="shared" ca="1" si="357"/>
        <v/>
      </c>
      <c r="AV434" s="10" t="str">
        <f t="shared" ca="1" si="357"/>
        <v/>
      </c>
      <c r="AW434" s="10" t="str">
        <f t="shared" ca="1" si="357"/>
        <v/>
      </c>
      <c r="AX434" s="10" t="str">
        <f t="shared" si="357"/>
        <v/>
      </c>
      <c r="AY434" s="10" t="str">
        <f t="shared" si="357"/>
        <v/>
      </c>
      <c r="BA434" s="12" t="str">
        <f t="shared" ca="1" si="362"/>
        <v/>
      </c>
      <c r="BB434" s="12" t="str">
        <f t="shared" ca="1" si="362"/>
        <v/>
      </c>
      <c r="BC434" s="12" t="str">
        <f t="shared" ca="1" si="362"/>
        <v/>
      </c>
      <c r="BD434" s="12" t="str">
        <f t="shared" ca="1" si="362"/>
        <v/>
      </c>
      <c r="BE434" s="12" t="str">
        <f t="shared" ca="1" si="362"/>
        <v/>
      </c>
      <c r="BF434" s="12" t="str">
        <f t="shared" ca="1" si="358"/>
        <v/>
      </c>
      <c r="BG434" s="12" t="str">
        <f t="shared" ca="1" si="358"/>
        <v/>
      </c>
      <c r="BH434" s="12" t="str">
        <f t="shared" ca="1" si="358"/>
        <v/>
      </c>
      <c r="BI434" s="12" t="str">
        <f t="shared" si="358"/>
        <v/>
      </c>
      <c r="BJ434" s="12" t="str">
        <f t="shared" si="358"/>
        <v/>
      </c>
    </row>
    <row r="435" spans="1:62" ht="23.25" customHeight="1">
      <c r="A435" s="1">
        <f ca="1">IF(COUNTIF($D435:$M435," ")=10,"",IF(VLOOKUP(MAX($A$1:A434),$A$1:C434,3,FALSE)=0,"",MAX($A$1:A434)+1))</f>
        <v>435</v>
      </c>
      <c r="B435" s="13" t="str">
        <f>$B433</f>
        <v>Трушников М.В.</v>
      </c>
      <c r="C435" s="2" t="str">
        <f ca="1">IF($B435="","",$S$3)</f>
        <v>Вт 16.06.20</v>
      </c>
      <c r="D435" s="14" t="str">
        <f t="shared" ref="D435:K435" ca="1" si="400">IF($B435&gt;"",IF(ISERROR(SEARCH($B435,T$3))," ",MID(T$3,FIND("%курс ",T$3,FIND($B435,T$3))+6,7)&amp;"
("&amp;MID(T$3,FIND("ауд.",T$3,FIND($B435,T$3))+4,FIND("№",T$3,FIND("ауд.",T$3,FIND($B435,T$3)))-(FIND("ауд.",T$3,FIND($B435,T$3))+4))&amp;")"),"")</f>
        <v xml:space="preserve"> </v>
      </c>
      <c r="E435" s="14" t="str">
        <f t="shared" ca="1" si="400"/>
        <v>ЗИ-9-19
(П-)</v>
      </c>
      <c r="F435" s="14" t="str">
        <f t="shared" ca="1" si="400"/>
        <v xml:space="preserve"> </v>
      </c>
      <c r="G435" s="14" t="str">
        <f t="shared" ca="1" si="400"/>
        <v xml:space="preserve"> </v>
      </c>
      <c r="H435" s="14" t="str">
        <f t="shared" ca="1" si="400"/>
        <v xml:space="preserve"> </v>
      </c>
      <c r="I435" s="14" t="str">
        <f t="shared" ca="1" si="400"/>
        <v xml:space="preserve"> </v>
      </c>
      <c r="J435" s="14" t="str">
        <f t="shared" ca="1" si="400"/>
        <v xml:space="preserve"> </v>
      </c>
      <c r="K435" s="14" t="str">
        <f t="shared" ca="1" si="400"/>
        <v xml:space="preserve"> </v>
      </c>
      <c r="L435" s="14"/>
      <c r="M435" s="14"/>
      <c r="N435" s="25"/>
      <c r="AE435" s="20" t="str">
        <f t="shared" ca="1" si="390"/>
        <v/>
      </c>
      <c r="AF435" s="20" t="str">
        <f t="shared" ca="1" si="390"/>
        <v>Вт 16.06.20  9.40 П-)</v>
      </c>
      <c r="AG435" s="20" t="str">
        <f t="shared" ca="1" si="390"/>
        <v/>
      </c>
      <c r="AH435" s="20" t="str">
        <f t="shared" ca="1" si="390"/>
        <v/>
      </c>
      <c r="AI435" s="20" t="str">
        <f t="shared" ca="1" si="390"/>
        <v/>
      </c>
      <c r="AJ435" s="20" t="str">
        <f t="shared" ca="1" si="388"/>
        <v/>
      </c>
      <c r="AK435" s="20" t="str">
        <f t="shared" ca="1" si="388"/>
        <v/>
      </c>
      <c r="AL435" s="20" t="str">
        <f t="shared" ca="1" si="388"/>
        <v/>
      </c>
      <c r="AM435" s="20" t="str">
        <f t="shared" si="388"/>
        <v/>
      </c>
      <c r="AN435" s="20" t="str">
        <f t="shared" si="388"/>
        <v/>
      </c>
      <c r="AO435" s="11" t="str">
        <f t="shared" ca="1" si="356"/>
        <v>Трушников</v>
      </c>
      <c r="AP435" s="10" t="str">
        <f t="shared" ca="1" si="361"/>
        <v/>
      </c>
      <c r="AQ435" s="10" t="str">
        <f t="shared" ca="1" si="361"/>
        <v>Вт 16.06.20  9.40 П-) Трушников</v>
      </c>
      <c r="AR435" s="10" t="str">
        <f t="shared" ca="1" si="361"/>
        <v/>
      </c>
      <c r="AS435" s="10" t="str">
        <f t="shared" ca="1" si="361"/>
        <v/>
      </c>
      <c r="AT435" s="10" t="str">
        <f t="shared" ca="1" si="361"/>
        <v/>
      </c>
      <c r="AU435" s="10" t="str">
        <f t="shared" ca="1" si="357"/>
        <v/>
      </c>
      <c r="AV435" s="10" t="str">
        <f t="shared" ca="1" si="357"/>
        <v/>
      </c>
      <c r="AW435" s="10" t="str">
        <f t="shared" ca="1" si="357"/>
        <v/>
      </c>
      <c r="AX435" s="10" t="str">
        <f t="shared" si="357"/>
        <v/>
      </c>
      <c r="AY435" s="10" t="str">
        <f t="shared" si="357"/>
        <v/>
      </c>
      <c r="BA435" s="12" t="str">
        <f t="shared" ca="1" si="362"/>
        <v/>
      </c>
      <c r="BB435" s="12">
        <f t="shared" ca="1" si="362"/>
        <v>435</v>
      </c>
      <c r="BC435" s="12" t="str">
        <f t="shared" ca="1" si="362"/>
        <v/>
      </c>
      <c r="BD435" s="12" t="str">
        <f t="shared" ca="1" si="362"/>
        <v/>
      </c>
      <c r="BE435" s="12" t="str">
        <f t="shared" ca="1" si="362"/>
        <v/>
      </c>
      <c r="BF435" s="12" t="str">
        <f t="shared" ca="1" si="358"/>
        <v/>
      </c>
      <c r="BG435" s="12" t="str">
        <f t="shared" ca="1" si="358"/>
        <v/>
      </c>
      <c r="BH435" s="12" t="str">
        <f t="shared" ca="1" si="358"/>
        <v/>
      </c>
      <c r="BI435" s="12" t="str">
        <f t="shared" si="358"/>
        <v/>
      </c>
      <c r="BJ435" s="12" t="str">
        <f t="shared" si="358"/>
        <v/>
      </c>
    </row>
    <row r="436" spans="1:62" ht="23.25" customHeight="1">
      <c r="A436" s="1">
        <f ca="1">IF(COUNTIF($D436:$M436," ")=10,"",IF(VLOOKUP(MAX($A$1:A435),$A$1:C435,3,FALSE)=0,"",MAX($A$1:A435)+1))</f>
        <v>436</v>
      </c>
      <c r="B436" s="13" t="str">
        <f>$B433</f>
        <v>Трушников М.В.</v>
      </c>
      <c r="C436" s="2" t="str">
        <f ca="1">IF($B436="","",$S$4)</f>
        <v>Ср 17.06.20</v>
      </c>
      <c r="D436" s="14" t="str">
        <f t="shared" ref="D436:K436" ca="1" si="401">IF($B436&gt;"",IF(ISERROR(SEARCH($B436,T$4))," ",MID(T$4,FIND("%курс ",T$4,FIND($B436,T$4))+6,7)&amp;"
("&amp;MID(T$4,FIND("ауд.",T$4,FIND($B436,T$4))+4,FIND("№",T$4,FIND("ауд.",T$4,FIND($B436,T$4)))-(FIND("ауд.",T$4,FIND($B436,T$4))+4))&amp;")"),"")</f>
        <v>С -9 -1
(П-)</v>
      </c>
      <c r="E436" s="14" t="str">
        <f t="shared" ca="1" si="401"/>
        <v>С -9 -1
(П-)</v>
      </c>
      <c r="F436" s="14" t="str">
        <f t="shared" ca="1" si="401"/>
        <v xml:space="preserve"> </v>
      </c>
      <c r="G436" s="14" t="str">
        <f t="shared" ca="1" si="401"/>
        <v xml:space="preserve"> </v>
      </c>
      <c r="H436" s="14" t="str">
        <f t="shared" ca="1" si="401"/>
        <v xml:space="preserve"> </v>
      </c>
      <c r="I436" s="14" t="str">
        <f t="shared" ca="1" si="401"/>
        <v xml:space="preserve"> </v>
      </c>
      <c r="J436" s="14" t="str">
        <f t="shared" ca="1" si="401"/>
        <v xml:space="preserve"> </v>
      </c>
      <c r="K436" s="14" t="str">
        <f t="shared" ca="1" si="401"/>
        <v xml:space="preserve"> </v>
      </c>
      <c r="L436" s="14"/>
      <c r="M436" s="14"/>
      <c r="N436" s="25"/>
      <c r="AE436" s="20" t="str">
        <f t="shared" ca="1" si="390"/>
        <v>Ср 17.06.20  8.00 П-)</v>
      </c>
      <c r="AF436" s="20" t="str">
        <f t="shared" ca="1" si="390"/>
        <v>Ср 17.06.20  9.40 П-)</v>
      </c>
      <c r="AG436" s="20" t="str">
        <f t="shared" ca="1" si="390"/>
        <v/>
      </c>
      <c r="AH436" s="20" t="str">
        <f t="shared" ca="1" si="390"/>
        <v/>
      </c>
      <c r="AI436" s="20" t="str">
        <f t="shared" ca="1" si="390"/>
        <v/>
      </c>
      <c r="AJ436" s="20" t="str">
        <f t="shared" ca="1" si="388"/>
        <v/>
      </c>
      <c r="AK436" s="20" t="str">
        <f t="shared" ca="1" si="388"/>
        <v/>
      </c>
      <c r="AL436" s="20" t="str">
        <f t="shared" ca="1" si="388"/>
        <v/>
      </c>
      <c r="AM436" s="20" t="str">
        <f t="shared" si="388"/>
        <v/>
      </c>
      <c r="AN436" s="20" t="str">
        <f t="shared" si="388"/>
        <v/>
      </c>
      <c r="AO436" s="11" t="str">
        <f t="shared" ca="1" si="356"/>
        <v>Трушников</v>
      </c>
      <c r="AP436" s="10" t="str">
        <f t="shared" ca="1" si="361"/>
        <v>Ср 17.06.20  8.00 П-) Трушников</v>
      </c>
      <c r="AQ436" s="10" t="str">
        <f t="shared" ca="1" si="361"/>
        <v>Ср 17.06.20  9.40 П-) Трушников</v>
      </c>
      <c r="AR436" s="10" t="str">
        <f t="shared" ca="1" si="361"/>
        <v/>
      </c>
      <c r="AS436" s="10" t="str">
        <f t="shared" ca="1" si="361"/>
        <v/>
      </c>
      <c r="AT436" s="10" t="str">
        <f t="shared" ca="1" si="361"/>
        <v/>
      </c>
      <c r="AU436" s="10" t="str">
        <f t="shared" ca="1" si="357"/>
        <v/>
      </c>
      <c r="AV436" s="10" t="str">
        <f t="shared" ca="1" si="357"/>
        <v/>
      </c>
      <c r="AW436" s="10" t="str">
        <f t="shared" ca="1" si="357"/>
        <v/>
      </c>
      <c r="AX436" s="10" t="str">
        <f t="shared" si="357"/>
        <v/>
      </c>
      <c r="AY436" s="10" t="str">
        <f t="shared" si="357"/>
        <v/>
      </c>
      <c r="BA436" s="12">
        <f t="shared" ca="1" si="362"/>
        <v>436</v>
      </c>
      <c r="BB436" s="12">
        <f t="shared" ca="1" si="362"/>
        <v>436</v>
      </c>
      <c r="BC436" s="12" t="str">
        <f t="shared" ca="1" si="362"/>
        <v/>
      </c>
      <c r="BD436" s="12" t="str">
        <f t="shared" ca="1" si="362"/>
        <v/>
      </c>
      <c r="BE436" s="12" t="str">
        <f t="shared" ca="1" si="362"/>
        <v/>
      </c>
      <c r="BF436" s="12" t="str">
        <f t="shared" ca="1" si="358"/>
        <v/>
      </c>
      <c r="BG436" s="12" t="str">
        <f t="shared" ca="1" si="358"/>
        <v/>
      </c>
      <c r="BH436" s="12" t="str">
        <f t="shared" ca="1" si="358"/>
        <v/>
      </c>
      <c r="BI436" s="12" t="str">
        <f t="shared" si="358"/>
        <v/>
      </c>
      <c r="BJ436" s="12" t="str">
        <f t="shared" si="358"/>
        <v/>
      </c>
    </row>
    <row r="437" spans="1:62" ht="23.25" customHeight="1">
      <c r="A437" s="1">
        <f ca="1">IF(COUNTIF($D437:$M437," ")=10,"",IF(VLOOKUP(MAX($A$1:A436),$A$1:C436,3,FALSE)=0,"",MAX($A$1:A436)+1))</f>
        <v>437</v>
      </c>
      <c r="B437" s="13" t="str">
        <f>$B433</f>
        <v>Трушников М.В.</v>
      </c>
      <c r="C437" s="2" t="str">
        <f ca="1">IF($B437="","",$S$5)</f>
        <v>Чт 18.06.20</v>
      </c>
      <c r="D437" s="23" t="str">
        <f t="shared" ref="D437:K437" ca="1" si="402">IF($B437&gt;"",IF(ISERROR(SEARCH($B437,T$5))," ",MID(T$5,FIND("%курс ",T$5,FIND($B437,T$5))+6,7)&amp;"
("&amp;MID(T$5,FIND("ауд.",T$5,FIND($B437,T$5))+4,FIND("№",T$5,FIND("ауд.",T$5,FIND($B437,T$5)))-(FIND("ауд.",T$5,FIND($B437,T$5))+4))&amp;")"),"")</f>
        <v xml:space="preserve"> </v>
      </c>
      <c r="E437" s="23" t="str">
        <f t="shared" ca="1" si="402"/>
        <v xml:space="preserve"> </v>
      </c>
      <c r="F437" s="23" t="str">
        <f t="shared" ca="1" si="402"/>
        <v xml:space="preserve"> </v>
      </c>
      <c r="G437" s="23" t="str">
        <f t="shared" ca="1" si="402"/>
        <v xml:space="preserve"> </v>
      </c>
      <c r="H437" s="23" t="str">
        <f t="shared" ca="1" si="402"/>
        <v xml:space="preserve"> </v>
      </c>
      <c r="I437" s="23" t="str">
        <f t="shared" ca="1" si="402"/>
        <v xml:space="preserve"> </v>
      </c>
      <c r="J437" s="23" t="str">
        <f t="shared" ca="1" si="402"/>
        <v xml:space="preserve"> </v>
      </c>
      <c r="K437" s="23" t="str">
        <f t="shared" ca="1" si="402"/>
        <v xml:space="preserve"> </v>
      </c>
      <c r="L437" s="23"/>
      <c r="M437" s="23"/>
      <c r="N437" s="25"/>
      <c r="AE437" s="20" t="str">
        <f t="shared" ca="1" si="390"/>
        <v/>
      </c>
      <c r="AF437" s="20" t="str">
        <f t="shared" ca="1" si="390"/>
        <v/>
      </c>
      <c r="AG437" s="20" t="str">
        <f t="shared" ca="1" si="390"/>
        <v/>
      </c>
      <c r="AH437" s="20" t="str">
        <f t="shared" ca="1" si="390"/>
        <v/>
      </c>
      <c r="AI437" s="20" t="str">
        <f t="shared" ca="1" si="390"/>
        <v/>
      </c>
      <c r="AJ437" s="20" t="str">
        <f t="shared" ca="1" si="388"/>
        <v/>
      </c>
      <c r="AK437" s="20" t="str">
        <f t="shared" ca="1" si="388"/>
        <v/>
      </c>
      <c r="AL437" s="20" t="str">
        <f t="shared" ca="1" si="388"/>
        <v/>
      </c>
      <c r="AM437" s="20" t="str">
        <f t="shared" si="388"/>
        <v/>
      </c>
      <c r="AN437" s="20" t="str">
        <f t="shared" si="388"/>
        <v/>
      </c>
      <c r="AO437" s="11" t="str">
        <f t="shared" ca="1" si="356"/>
        <v/>
      </c>
      <c r="AP437" s="10" t="str">
        <f t="shared" ca="1" si="361"/>
        <v/>
      </c>
      <c r="AQ437" s="10" t="str">
        <f t="shared" ca="1" si="361"/>
        <v/>
      </c>
      <c r="AR437" s="10" t="str">
        <f t="shared" ca="1" si="361"/>
        <v/>
      </c>
      <c r="AS437" s="10" t="str">
        <f t="shared" ca="1" si="361"/>
        <v/>
      </c>
      <c r="AT437" s="10" t="str">
        <f t="shared" ca="1" si="361"/>
        <v/>
      </c>
      <c r="AU437" s="10" t="str">
        <f t="shared" ca="1" si="357"/>
        <v/>
      </c>
      <c r="AV437" s="10" t="str">
        <f t="shared" ca="1" si="357"/>
        <v/>
      </c>
      <c r="AW437" s="10" t="str">
        <f t="shared" ca="1" si="357"/>
        <v/>
      </c>
      <c r="AX437" s="10" t="str">
        <f t="shared" si="357"/>
        <v/>
      </c>
      <c r="AY437" s="10" t="str">
        <f t="shared" si="357"/>
        <v/>
      </c>
      <c r="BA437" s="12" t="str">
        <f t="shared" ca="1" si="362"/>
        <v/>
      </c>
      <c r="BB437" s="12" t="str">
        <f t="shared" ca="1" si="362"/>
        <v/>
      </c>
      <c r="BC437" s="12" t="str">
        <f t="shared" ca="1" si="362"/>
        <v/>
      </c>
      <c r="BD437" s="12" t="str">
        <f t="shared" ca="1" si="362"/>
        <v/>
      </c>
      <c r="BE437" s="12" t="str">
        <f t="shared" ca="1" si="362"/>
        <v/>
      </c>
      <c r="BF437" s="12" t="str">
        <f t="shared" ca="1" si="358"/>
        <v/>
      </c>
      <c r="BG437" s="12" t="str">
        <f t="shared" ca="1" si="358"/>
        <v/>
      </c>
      <c r="BH437" s="12" t="str">
        <f t="shared" ca="1" si="358"/>
        <v/>
      </c>
      <c r="BI437" s="12" t="str">
        <f t="shared" si="358"/>
        <v/>
      </c>
      <c r="BJ437" s="12" t="str">
        <f t="shared" si="358"/>
        <v/>
      </c>
    </row>
    <row r="438" spans="1:62" ht="23.25" customHeight="1">
      <c r="A438" s="1">
        <f ca="1">IF(COUNTIF($D438:$M438," ")=10,"",IF(VLOOKUP(MAX($A$1:A437),$A$1:C437,3,FALSE)=0,"",MAX($A$1:A437)+1))</f>
        <v>438</v>
      </c>
      <c r="B438" s="13" t="str">
        <f>$B433</f>
        <v>Трушников М.В.</v>
      </c>
      <c r="C438" s="2" t="str">
        <f ca="1">IF($B438="","",$S$6)</f>
        <v>Пт 19.06.20</v>
      </c>
      <c r="D438" s="23" t="str">
        <f t="shared" ref="D438:K438" ca="1" si="403">IF($B438&gt;"",IF(ISERROR(SEARCH($B438,T$6))," ",MID(T$6,FIND("%курс ",T$6,FIND($B438,T$6))+6,7)&amp;"
("&amp;MID(T$6,FIND("ауд.",T$6,FIND($B438,T$6))+4,FIND("№",T$6,FIND("ауд.",T$6,FIND($B438,T$6)))-(FIND("ауд.",T$6,FIND($B438,T$6))+4))&amp;")"),"")</f>
        <v xml:space="preserve"> </v>
      </c>
      <c r="E438" s="23" t="str">
        <f t="shared" ca="1" si="403"/>
        <v xml:space="preserve"> </v>
      </c>
      <c r="F438" s="23" t="str">
        <f t="shared" ca="1" si="403"/>
        <v xml:space="preserve"> </v>
      </c>
      <c r="G438" s="23" t="str">
        <f t="shared" ca="1" si="403"/>
        <v xml:space="preserve"> </v>
      </c>
      <c r="H438" s="23" t="str">
        <f t="shared" ca="1" si="403"/>
        <v xml:space="preserve"> </v>
      </c>
      <c r="I438" s="23" t="str">
        <f t="shared" ca="1" si="403"/>
        <v xml:space="preserve"> </v>
      </c>
      <c r="J438" s="23" t="str">
        <f t="shared" ca="1" si="403"/>
        <v xml:space="preserve"> </v>
      </c>
      <c r="K438" s="23" t="str">
        <f t="shared" ca="1" si="403"/>
        <v xml:space="preserve"> </v>
      </c>
      <c r="L438" s="23"/>
      <c r="M438" s="23"/>
      <c r="N438" s="25"/>
      <c r="AE438" s="20" t="str">
        <f t="shared" ca="1" si="390"/>
        <v/>
      </c>
      <c r="AF438" s="20" t="str">
        <f t="shared" ca="1" si="390"/>
        <v/>
      </c>
      <c r="AG438" s="20" t="str">
        <f t="shared" ca="1" si="390"/>
        <v/>
      </c>
      <c r="AH438" s="20" t="str">
        <f t="shared" ca="1" si="390"/>
        <v/>
      </c>
      <c r="AI438" s="20" t="str">
        <f t="shared" ca="1" si="390"/>
        <v/>
      </c>
      <c r="AJ438" s="20" t="str">
        <f t="shared" ca="1" si="388"/>
        <v/>
      </c>
      <c r="AK438" s="20" t="str">
        <f t="shared" ca="1" si="388"/>
        <v/>
      </c>
      <c r="AL438" s="20" t="str">
        <f t="shared" ca="1" si="388"/>
        <v/>
      </c>
      <c r="AM438" s="20" t="str">
        <f t="shared" si="388"/>
        <v/>
      </c>
      <c r="AN438" s="20" t="str">
        <f t="shared" si="388"/>
        <v/>
      </c>
      <c r="AO438" s="11" t="str">
        <f t="shared" ca="1" si="356"/>
        <v/>
      </c>
      <c r="AP438" s="10" t="str">
        <f t="shared" ca="1" si="361"/>
        <v/>
      </c>
      <c r="AQ438" s="10" t="str">
        <f t="shared" ca="1" si="361"/>
        <v/>
      </c>
      <c r="AR438" s="10" t="str">
        <f t="shared" ca="1" si="361"/>
        <v/>
      </c>
      <c r="AS438" s="10" t="str">
        <f t="shared" ca="1" si="361"/>
        <v/>
      </c>
      <c r="AT438" s="10" t="str">
        <f t="shared" ca="1" si="361"/>
        <v/>
      </c>
      <c r="AU438" s="10" t="str">
        <f t="shared" ca="1" si="357"/>
        <v/>
      </c>
      <c r="AV438" s="10" t="str">
        <f t="shared" ca="1" si="357"/>
        <v/>
      </c>
      <c r="AW438" s="10" t="str">
        <f t="shared" ca="1" si="357"/>
        <v/>
      </c>
      <c r="AX438" s="10" t="str">
        <f t="shared" si="357"/>
        <v/>
      </c>
      <c r="AY438" s="10" t="str">
        <f t="shared" si="357"/>
        <v/>
      </c>
      <c r="BA438" s="12" t="str">
        <f t="shared" ca="1" si="362"/>
        <v/>
      </c>
      <c r="BB438" s="12" t="str">
        <f t="shared" ca="1" si="362"/>
        <v/>
      </c>
      <c r="BC438" s="12" t="str">
        <f t="shared" ca="1" si="362"/>
        <v/>
      </c>
      <c r="BD438" s="12" t="str">
        <f t="shared" ca="1" si="362"/>
        <v/>
      </c>
      <c r="BE438" s="12" t="str">
        <f t="shared" ca="1" si="362"/>
        <v/>
      </c>
      <c r="BF438" s="12" t="str">
        <f t="shared" ca="1" si="358"/>
        <v/>
      </c>
      <c r="BG438" s="12" t="str">
        <f t="shared" ca="1" si="358"/>
        <v/>
      </c>
      <c r="BH438" s="12" t="str">
        <f t="shared" ca="1" si="358"/>
        <v/>
      </c>
      <c r="BI438" s="12" t="str">
        <f t="shared" si="358"/>
        <v/>
      </c>
      <c r="BJ438" s="12" t="str">
        <f t="shared" si="358"/>
        <v/>
      </c>
    </row>
    <row r="439" spans="1:62" ht="23.25" customHeight="1">
      <c r="A439" s="1">
        <f ca="1">IF(COUNTIF($D439:$M439," ")=10,"",IF(VLOOKUP(MAX($A$1:A438),$A$1:C438,3,FALSE)=0,"",MAX($A$1:A438)+1))</f>
        <v>439</v>
      </c>
      <c r="B439" s="13" t="str">
        <f>$B433</f>
        <v>Трушников М.В.</v>
      </c>
      <c r="C439" s="2" t="str">
        <f ca="1">IF($B439="","",$S$7)</f>
        <v>Сб 20.06.20</v>
      </c>
      <c r="D439" s="23" t="str">
        <f t="shared" ref="D439:K439" ca="1" si="404">IF($B439&gt;"",IF(ISERROR(SEARCH($B439,T$7))," ",MID(T$7,FIND("%курс ",T$7,FIND($B439,T$7))+6,7)&amp;"
("&amp;MID(T$7,FIND("ауд.",T$7,FIND($B439,T$7))+4,FIND("№",T$7,FIND("ауд.",T$7,FIND($B439,T$7)))-(FIND("ауд.",T$7,FIND($B439,T$7))+4))&amp;")"),"")</f>
        <v xml:space="preserve"> </v>
      </c>
      <c r="E439" s="23" t="str">
        <f t="shared" ca="1" si="404"/>
        <v xml:space="preserve"> </v>
      </c>
      <c r="F439" s="23" t="str">
        <f t="shared" ca="1" si="404"/>
        <v xml:space="preserve"> </v>
      </c>
      <c r="G439" s="23" t="str">
        <f t="shared" ca="1" si="404"/>
        <v xml:space="preserve"> </v>
      </c>
      <c r="H439" s="23" t="str">
        <f t="shared" ca="1" si="404"/>
        <v xml:space="preserve"> </v>
      </c>
      <c r="I439" s="23" t="str">
        <f t="shared" ca="1" si="404"/>
        <v xml:space="preserve"> </v>
      </c>
      <c r="J439" s="23" t="str">
        <f t="shared" ca="1" si="404"/>
        <v xml:space="preserve"> </v>
      </c>
      <c r="K439" s="23" t="str">
        <f t="shared" ca="1" si="404"/>
        <v xml:space="preserve"> </v>
      </c>
      <c r="L439" s="23"/>
      <c r="M439" s="23"/>
      <c r="N439" s="25"/>
      <c r="AE439" s="20" t="str">
        <f t="shared" ca="1" si="390"/>
        <v/>
      </c>
      <c r="AF439" s="20" t="str">
        <f t="shared" ca="1" si="390"/>
        <v/>
      </c>
      <c r="AG439" s="20" t="str">
        <f t="shared" ca="1" si="390"/>
        <v/>
      </c>
      <c r="AH439" s="20" t="str">
        <f t="shared" ca="1" si="390"/>
        <v/>
      </c>
      <c r="AI439" s="20" t="str">
        <f t="shared" ca="1" si="390"/>
        <v/>
      </c>
      <c r="AJ439" s="20" t="str">
        <f t="shared" ca="1" si="388"/>
        <v/>
      </c>
      <c r="AK439" s="20" t="str">
        <f t="shared" ca="1" si="388"/>
        <v/>
      </c>
      <c r="AL439" s="20" t="str">
        <f t="shared" ca="1" si="388"/>
        <v/>
      </c>
      <c r="AM439" s="20" t="str">
        <f t="shared" si="388"/>
        <v/>
      </c>
      <c r="AN439" s="20" t="str">
        <f t="shared" si="388"/>
        <v/>
      </c>
      <c r="AO439" s="11" t="str">
        <f t="shared" ca="1" si="356"/>
        <v/>
      </c>
      <c r="AP439" s="10" t="str">
        <f t="shared" ca="1" si="361"/>
        <v/>
      </c>
      <c r="AQ439" s="10" t="str">
        <f t="shared" ca="1" si="361"/>
        <v/>
      </c>
      <c r="AR439" s="10" t="str">
        <f t="shared" ca="1" si="361"/>
        <v/>
      </c>
      <c r="AS439" s="10" t="str">
        <f t="shared" ca="1" si="361"/>
        <v/>
      </c>
      <c r="AT439" s="10" t="str">
        <f t="shared" ca="1" si="361"/>
        <v/>
      </c>
      <c r="AU439" s="10" t="str">
        <f t="shared" ref="AU439:AY502" ca="1" si="405">IF(AJ439="","",CONCATENATE(AJ439," ",$AO439))</f>
        <v/>
      </c>
      <c r="AV439" s="10" t="str">
        <f t="shared" ca="1" si="405"/>
        <v/>
      </c>
      <c r="AW439" s="10" t="str">
        <f t="shared" ca="1" si="405"/>
        <v/>
      </c>
      <c r="AX439" s="10" t="str">
        <f t="shared" si="405"/>
        <v/>
      </c>
      <c r="AY439" s="10" t="str">
        <f t="shared" si="405"/>
        <v/>
      </c>
      <c r="BA439" s="12" t="str">
        <f t="shared" ca="1" si="362"/>
        <v/>
      </c>
      <c r="BB439" s="12" t="str">
        <f t="shared" ca="1" si="362"/>
        <v/>
      </c>
      <c r="BC439" s="12" t="str">
        <f t="shared" ca="1" si="362"/>
        <v/>
      </c>
      <c r="BD439" s="12" t="str">
        <f t="shared" ca="1" si="362"/>
        <v/>
      </c>
      <c r="BE439" s="12" t="str">
        <f t="shared" ca="1" si="362"/>
        <v/>
      </c>
      <c r="BF439" s="12" t="str">
        <f t="shared" ref="BF439:BJ502" ca="1" si="406">IF(AJ439="","",ROW())</f>
        <v/>
      </c>
      <c r="BG439" s="12" t="str">
        <f t="shared" ca="1" si="406"/>
        <v/>
      </c>
      <c r="BH439" s="12" t="str">
        <f t="shared" ca="1" si="406"/>
        <v/>
      </c>
      <c r="BI439" s="12" t="str">
        <f t="shared" si="406"/>
        <v/>
      </c>
      <c r="BJ439" s="12" t="str">
        <f t="shared" si="406"/>
        <v/>
      </c>
    </row>
    <row r="440" spans="1:62" ht="23.25" customHeight="1">
      <c r="A440" s="1">
        <f ca="1">IF(COUNTIF($D440:$M440," ")=10,"",IF(VLOOKUP(MAX($A$1:A439),$A$1:C439,3,FALSE)=0,"",MAX($A$1:A439)+1))</f>
        <v>440</v>
      </c>
      <c r="B440" s="13" t="str">
        <f>$B433</f>
        <v>Трушников М.В.</v>
      </c>
      <c r="C440" s="2" t="str">
        <f ca="1">IF($B440="","",$S$8)</f>
        <v>Вс 21.06.20</v>
      </c>
      <c r="D440" s="23" t="str">
        <f t="shared" ref="D440:K440" ca="1" si="407">IF($B440&gt;"",IF(ISERROR(SEARCH($B440,T$8))," ",MID(T$8,FIND("%курс ",T$8,FIND($B440,T$8))+6,7)&amp;"
("&amp;MID(T$8,FIND("ауд.",T$8,FIND($B440,T$8))+4,FIND("№",T$8,FIND("ауд.",T$8,FIND($B440,T$8)))-(FIND("ауд.",T$8,FIND($B440,T$8))+4))&amp;")"),"")</f>
        <v xml:space="preserve"> </v>
      </c>
      <c r="E440" s="23" t="str">
        <f t="shared" ca="1" si="407"/>
        <v xml:space="preserve"> </v>
      </c>
      <c r="F440" s="23" t="str">
        <f t="shared" ca="1" si="407"/>
        <v xml:space="preserve"> </v>
      </c>
      <c r="G440" s="23" t="str">
        <f t="shared" ca="1" si="407"/>
        <v xml:space="preserve"> </v>
      </c>
      <c r="H440" s="23" t="str">
        <f t="shared" ca="1" si="407"/>
        <v xml:space="preserve"> </v>
      </c>
      <c r="I440" s="23" t="str">
        <f t="shared" ca="1" si="407"/>
        <v xml:space="preserve"> </v>
      </c>
      <c r="J440" s="23" t="str">
        <f t="shared" ca="1" si="407"/>
        <v xml:space="preserve"> </v>
      </c>
      <c r="K440" s="23" t="str">
        <f t="shared" ca="1" si="407"/>
        <v xml:space="preserve"> </v>
      </c>
      <c r="L440" s="23"/>
      <c r="M440" s="23"/>
      <c r="N440" s="25"/>
      <c r="AE440" s="20" t="str">
        <f t="shared" ca="1" si="390"/>
        <v/>
      </c>
      <c r="AF440" s="20" t="str">
        <f t="shared" ca="1" si="390"/>
        <v/>
      </c>
      <c r="AG440" s="20" t="str">
        <f t="shared" ca="1" si="390"/>
        <v/>
      </c>
      <c r="AH440" s="20" t="str">
        <f t="shared" ca="1" si="390"/>
        <v/>
      </c>
      <c r="AI440" s="20" t="str">
        <f t="shared" ca="1" si="390"/>
        <v/>
      </c>
      <c r="AJ440" s="20" t="str">
        <f t="shared" ca="1" si="388"/>
        <v/>
      </c>
      <c r="AK440" s="20" t="str">
        <f t="shared" ca="1" si="388"/>
        <v/>
      </c>
      <c r="AL440" s="20" t="str">
        <f t="shared" ca="1" si="388"/>
        <v/>
      </c>
      <c r="AM440" s="20" t="str">
        <f t="shared" si="388"/>
        <v/>
      </c>
      <c r="AN440" s="20" t="str">
        <f t="shared" si="388"/>
        <v/>
      </c>
      <c r="AO440" s="11" t="str">
        <f t="shared" ca="1" si="356"/>
        <v/>
      </c>
      <c r="AP440" s="10" t="str">
        <f t="shared" ref="AP440:AT503" ca="1" si="408">IF(AE440="","",CONCATENATE(AE440," ",$AO440))</f>
        <v/>
      </c>
      <c r="AQ440" s="10" t="str">
        <f t="shared" ca="1" si="408"/>
        <v/>
      </c>
      <c r="AR440" s="10" t="str">
        <f t="shared" ca="1" si="408"/>
        <v/>
      </c>
      <c r="AS440" s="10" t="str">
        <f t="shared" ca="1" si="408"/>
        <v/>
      </c>
      <c r="AT440" s="10" t="str">
        <f t="shared" ca="1" si="408"/>
        <v/>
      </c>
      <c r="AU440" s="10" t="str">
        <f t="shared" ca="1" si="405"/>
        <v/>
      </c>
      <c r="AV440" s="10" t="str">
        <f t="shared" ca="1" si="405"/>
        <v/>
      </c>
      <c r="AW440" s="10" t="str">
        <f t="shared" ca="1" si="405"/>
        <v/>
      </c>
      <c r="AX440" s="10" t="str">
        <f t="shared" si="405"/>
        <v/>
      </c>
      <c r="AY440" s="10" t="str">
        <f t="shared" si="405"/>
        <v/>
      </c>
      <c r="BA440" s="12" t="str">
        <f t="shared" ref="BA440:BE503" ca="1" si="409">IF(AE440="","",ROW())</f>
        <v/>
      </c>
      <c r="BB440" s="12" t="str">
        <f t="shared" ca="1" si="409"/>
        <v/>
      </c>
      <c r="BC440" s="12" t="str">
        <f t="shared" ca="1" si="409"/>
        <v/>
      </c>
      <c r="BD440" s="12" t="str">
        <f t="shared" ca="1" si="409"/>
        <v/>
      </c>
      <c r="BE440" s="12" t="str">
        <f t="shared" ca="1" si="409"/>
        <v/>
      </c>
      <c r="BF440" s="12" t="str">
        <f t="shared" ca="1" si="406"/>
        <v/>
      </c>
      <c r="BG440" s="12" t="str">
        <f t="shared" ca="1" si="406"/>
        <v/>
      </c>
      <c r="BH440" s="12" t="str">
        <f t="shared" ca="1" si="406"/>
        <v/>
      </c>
      <c r="BI440" s="12" t="str">
        <f t="shared" si="406"/>
        <v/>
      </c>
      <c r="BJ440" s="12" t="str">
        <f t="shared" si="406"/>
        <v/>
      </c>
    </row>
    <row r="441" spans="1:62" ht="23.25" customHeight="1">
      <c r="A441" s="1">
        <f ca="1">IF(COUNTIF($D441:$M441," ")=10,"",IF(VLOOKUP(MAX($A$1:A440),$A$1:C440,3,FALSE)=0,"",MAX($A$1:A440)+1))</f>
        <v>441</v>
      </c>
      <c r="C441" s="2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5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11" t="str">
        <f t="shared" si="356"/>
        <v/>
      </c>
      <c r="AP441" s="10" t="str">
        <f t="shared" si="408"/>
        <v/>
      </c>
      <c r="AQ441" s="10" t="str">
        <f t="shared" si="408"/>
        <v/>
      </c>
      <c r="AR441" s="10" t="str">
        <f t="shared" si="408"/>
        <v/>
      </c>
      <c r="AS441" s="10" t="str">
        <f t="shared" si="408"/>
        <v/>
      </c>
      <c r="AT441" s="10" t="str">
        <f t="shared" si="408"/>
        <v/>
      </c>
      <c r="AU441" s="10" t="str">
        <f t="shared" si="405"/>
        <v/>
      </c>
      <c r="AV441" s="10" t="str">
        <f t="shared" si="405"/>
        <v/>
      </c>
      <c r="AW441" s="10" t="str">
        <f t="shared" si="405"/>
        <v/>
      </c>
      <c r="AX441" s="10" t="str">
        <f t="shared" si="405"/>
        <v/>
      </c>
      <c r="AY441" s="10" t="str">
        <f t="shared" si="405"/>
        <v/>
      </c>
      <c r="BA441" s="12" t="str">
        <f t="shared" si="409"/>
        <v/>
      </c>
      <c r="BB441" s="12" t="str">
        <f t="shared" si="409"/>
        <v/>
      </c>
      <c r="BC441" s="12" t="str">
        <f t="shared" si="409"/>
        <v/>
      </c>
      <c r="BD441" s="12" t="str">
        <f t="shared" si="409"/>
        <v/>
      </c>
      <c r="BE441" s="12" t="str">
        <f t="shared" si="409"/>
        <v/>
      </c>
      <c r="BF441" s="12" t="str">
        <f t="shared" si="406"/>
        <v/>
      </c>
      <c r="BG441" s="12" t="str">
        <f t="shared" si="406"/>
        <v/>
      </c>
      <c r="BH441" s="12" t="str">
        <f t="shared" si="406"/>
        <v/>
      </c>
      <c r="BI441" s="12" t="str">
        <f t="shared" si="406"/>
        <v/>
      </c>
      <c r="BJ441" s="12" t="str">
        <f t="shared" si="406"/>
        <v/>
      </c>
    </row>
    <row r="442" spans="1:62" ht="23.25" customHeight="1">
      <c r="A442" s="1">
        <f ca="1">IF(COUNTIF($D443:$M449," ")=70,"",MAX($A$1:A441)+1)</f>
        <v>442</v>
      </c>
      <c r="B442" s="2" t="str">
        <f>IF($C442="","",$C442)</f>
        <v>Фокина С.В.</v>
      </c>
      <c r="C442" s="3" t="str">
        <f>IF(ISERROR(VLOOKUP((ROW()-1)/9+1,'[1]Преподавательский состав'!$A$2:$B$180,2,FALSE)),"",VLOOKUP((ROW()-1)/9+1,'[1]Преподавательский состав'!$A$2:$B$180,2,FALSE))</f>
        <v>Фокина С.В.</v>
      </c>
      <c r="D442" s="3" t="str">
        <f>IF($C442="","",T(" 8.00"))</f>
        <v xml:space="preserve"> 8.00</v>
      </c>
      <c r="E442" s="3" t="str">
        <f>IF($C442="","",T(" 9.40"))</f>
        <v xml:space="preserve"> 9.40</v>
      </c>
      <c r="F442" s="3" t="str">
        <f>IF($C442="","",T("11.50"))</f>
        <v>11.50</v>
      </c>
      <c r="G442" s="4" t="str">
        <f>IF($C442="","",T(""))</f>
        <v/>
      </c>
      <c r="H442" s="4" t="str">
        <f>IF($C442="","",T("13.30"))</f>
        <v>13.30</v>
      </c>
      <c r="I442" s="4" t="str">
        <f>IF($C442="","",T("15.10"))</f>
        <v>15.10</v>
      </c>
      <c r="J442" s="3" t="str">
        <f>IF($C442="","",T("17.00"))</f>
        <v>17.00</v>
      </c>
      <c r="K442" s="3" t="str">
        <f>IF($C442="","",T("18.40"))</f>
        <v>18.40</v>
      </c>
      <c r="L442" s="3"/>
      <c r="M442" s="3"/>
      <c r="N442" s="17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11" t="str">
        <f t="shared" si="356"/>
        <v/>
      </c>
      <c r="AP442" s="10" t="str">
        <f t="shared" si="408"/>
        <v/>
      </c>
      <c r="AQ442" s="10" t="str">
        <f t="shared" si="408"/>
        <v/>
      </c>
      <c r="AR442" s="10" t="str">
        <f t="shared" si="408"/>
        <v/>
      </c>
      <c r="AS442" s="10" t="str">
        <f t="shared" si="408"/>
        <v/>
      </c>
      <c r="AT442" s="10" t="str">
        <f t="shared" si="408"/>
        <v/>
      </c>
      <c r="AU442" s="10" t="str">
        <f t="shared" si="405"/>
        <v/>
      </c>
      <c r="AV442" s="10" t="str">
        <f t="shared" si="405"/>
        <v/>
      </c>
      <c r="AW442" s="10" t="str">
        <f t="shared" si="405"/>
        <v/>
      </c>
      <c r="AX442" s="10" t="str">
        <f t="shared" si="405"/>
        <v/>
      </c>
      <c r="AY442" s="10" t="str">
        <f t="shared" si="405"/>
        <v/>
      </c>
      <c r="BA442" s="12" t="str">
        <f t="shared" si="409"/>
        <v/>
      </c>
      <c r="BB442" s="12" t="str">
        <f t="shared" si="409"/>
        <v/>
      </c>
      <c r="BC442" s="12" t="str">
        <f t="shared" si="409"/>
        <v/>
      </c>
      <c r="BD442" s="12" t="str">
        <f t="shared" si="409"/>
        <v/>
      </c>
      <c r="BE442" s="12" t="str">
        <f t="shared" si="409"/>
        <v/>
      </c>
      <c r="BF442" s="12" t="str">
        <f t="shared" si="406"/>
        <v/>
      </c>
      <c r="BG442" s="12" t="str">
        <f t="shared" si="406"/>
        <v/>
      </c>
      <c r="BH442" s="12" t="str">
        <f t="shared" si="406"/>
        <v/>
      </c>
      <c r="BI442" s="12" t="str">
        <f t="shared" si="406"/>
        <v/>
      </c>
      <c r="BJ442" s="12" t="str">
        <f t="shared" si="406"/>
        <v/>
      </c>
    </row>
    <row r="443" spans="1:62" ht="23.25" customHeight="1">
      <c r="A443" s="1">
        <f ca="1">IF(COUNTIF($D443:$M443," ")=10,"",IF(VLOOKUP(MAX($A$1:A442),$A$1:C442,3,FALSE)=0,"",MAX($A$1:A442)+1))</f>
        <v>443</v>
      </c>
      <c r="B443" s="13" t="str">
        <f>$B442</f>
        <v>Фокина С.В.</v>
      </c>
      <c r="C443" s="2" t="str">
        <f ca="1">IF($B443="","",$S$2)</f>
        <v>Пн 15.06.20</v>
      </c>
      <c r="D443" s="14" t="str">
        <f t="shared" ref="D443:K443" ca="1" si="410">IF($B443&gt;"",IF(ISERROR(SEARCH($B443,T$2))," ",MID(T$2,FIND("%курс ",T$2,FIND($B443,T$2))+6,7)&amp;"
("&amp;MID(T$2,FIND("ауд.",T$2,FIND($B443,T$2))+4,FIND("№",T$2,FIND("ауд.",T$2,FIND($B443,T$2)))-(FIND("ауд.",T$2,FIND($B443,T$2))+4))&amp;")"),"")</f>
        <v>С -11-1
(П-)</v>
      </c>
      <c r="E443" s="14" t="str">
        <f t="shared" ca="1" si="410"/>
        <v>П -9 -1
(П-)</v>
      </c>
      <c r="F443" s="14" t="str">
        <f t="shared" ca="1" si="410"/>
        <v>ЗИ-9-11
(П-)</v>
      </c>
      <c r="G443" s="14" t="str">
        <f t="shared" ca="1" si="410"/>
        <v xml:space="preserve"> </v>
      </c>
      <c r="H443" s="14" t="str">
        <f t="shared" ca="1" si="410"/>
        <v xml:space="preserve"> </v>
      </c>
      <c r="I443" s="14" t="str">
        <f t="shared" ca="1" si="410"/>
        <v xml:space="preserve"> </v>
      </c>
      <c r="J443" s="14" t="str">
        <f t="shared" ca="1" si="410"/>
        <v xml:space="preserve"> </v>
      </c>
      <c r="K443" s="14" t="str">
        <f t="shared" ca="1" si="410"/>
        <v xml:space="preserve"> </v>
      </c>
      <c r="L443" s="14"/>
      <c r="M443" s="14"/>
      <c r="N443" s="25"/>
      <c r="AE443" s="20" t="str">
        <f t="shared" ca="1" si="390"/>
        <v>Пн 15.06.20  8.00 П-)</v>
      </c>
      <c r="AF443" s="20" t="str">
        <f t="shared" ca="1" si="390"/>
        <v>Пн 15.06.20  9.40 П-)</v>
      </c>
      <c r="AG443" s="20" t="str">
        <f t="shared" ca="1" si="390"/>
        <v>Пн 15.06.20 11.50 П-)</v>
      </c>
      <c r="AH443" s="20" t="str">
        <f t="shared" ca="1" si="390"/>
        <v/>
      </c>
      <c r="AI443" s="20" t="str">
        <f t="shared" ca="1" si="390"/>
        <v/>
      </c>
      <c r="AJ443" s="20" t="str">
        <f t="shared" ca="1" si="388"/>
        <v/>
      </c>
      <c r="AK443" s="20" t="str">
        <f t="shared" ca="1" si="388"/>
        <v/>
      </c>
      <c r="AL443" s="20" t="str">
        <f t="shared" ca="1" si="388"/>
        <v/>
      </c>
      <c r="AM443" s="20" t="str">
        <f t="shared" si="388"/>
        <v/>
      </c>
      <c r="AN443" s="20" t="str">
        <f t="shared" si="388"/>
        <v/>
      </c>
      <c r="AO443" s="11" t="str">
        <f t="shared" ca="1" si="356"/>
        <v>Фокина</v>
      </c>
      <c r="AP443" s="10" t="str">
        <f t="shared" ca="1" si="408"/>
        <v>Пн 15.06.20  8.00 П-) Фокина</v>
      </c>
      <c r="AQ443" s="10" t="str">
        <f t="shared" ca="1" si="408"/>
        <v>Пн 15.06.20  9.40 П-) Фокина</v>
      </c>
      <c r="AR443" s="10" t="str">
        <f t="shared" ca="1" si="408"/>
        <v>Пн 15.06.20 11.50 П-) Фокина</v>
      </c>
      <c r="AS443" s="10" t="str">
        <f t="shared" ca="1" si="408"/>
        <v/>
      </c>
      <c r="AT443" s="10" t="str">
        <f t="shared" ca="1" si="408"/>
        <v/>
      </c>
      <c r="AU443" s="10" t="str">
        <f t="shared" ca="1" si="405"/>
        <v/>
      </c>
      <c r="AV443" s="10" t="str">
        <f t="shared" ca="1" si="405"/>
        <v/>
      </c>
      <c r="AW443" s="10" t="str">
        <f t="shared" ca="1" si="405"/>
        <v/>
      </c>
      <c r="AX443" s="10" t="str">
        <f t="shared" si="405"/>
        <v/>
      </c>
      <c r="AY443" s="10" t="str">
        <f t="shared" si="405"/>
        <v/>
      </c>
      <c r="BA443" s="12">
        <f t="shared" ca="1" si="409"/>
        <v>443</v>
      </c>
      <c r="BB443" s="12">
        <f t="shared" ca="1" si="409"/>
        <v>443</v>
      </c>
      <c r="BC443" s="12">
        <f t="shared" ca="1" si="409"/>
        <v>443</v>
      </c>
      <c r="BD443" s="12" t="str">
        <f t="shared" ca="1" si="409"/>
        <v/>
      </c>
      <c r="BE443" s="12" t="str">
        <f t="shared" ca="1" si="409"/>
        <v/>
      </c>
      <c r="BF443" s="12" t="str">
        <f t="shared" ca="1" si="406"/>
        <v/>
      </c>
      <c r="BG443" s="12" t="str">
        <f t="shared" ca="1" si="406"/>
        <v/>
      </c>
      <c r="BH443" s="12" t="str">
        <f t="shared" ca="1" si="406"/>
        <v/>
      </c>
      <c r="BI443" s="12" t="str">
        <f t="shared" si="406"/>
        <v/>
      </c>
      <c r="BJ443" s="12" t="str">
        <f t="shared" si="406"/>
        <v/>
      </c>
    </row>
    <row r="444" spans="1:62" ht="23.25" customHeight="1">
      <c r="A444" s="1">
        <f ca="1">IF(COUNTIF($D444:$M444," ")=10,"",IF(VLOOKUP(MAX($A$1:A443),$A$1:C443,3,FALSE)=0,"",MAX($A$1:A443)+1))</f>
        <v>444</v>
      </c>
      <c r="B444" s="13" t="str">
        <f>$B442</f>
        <v>Фокина С.В.</v>
      </c>
      <c r="C444" s="2" t="str">
        <f ca="1">IF($B444="","",$S$3)</f>
        <v>Вт 16.06.20</v>
      </c>
      <c r="D444" s="14" t="str">
        <f t="shared" ref="D444:K444" ca="1" si="411">IF($B444&gt;"",IF(ISERROR(SEARCH($B444,T$3))," ",MID(T$3,FIND("%курс ",T$3,FIND($B444,T$3))+6,7)&amp;"
("&amp;MID(T$3,FIND("ауд.",T$3,FIND($B444,T$3))+4,FIND("№",T$3,FIND("ауд.",T$3,FIND($B444,T$3)))-(FIND("ауд.",T$3,FIND($B444,T$3))+4))&amp;")"),"")</f>
        <v>С -11-1
(П-)</v>
      </c>
      <c r="E444" s="14" t="str">
        <f t="shared" ca="1" si="411"/>
        <v>С -11-1
(П-)</v>
      </c>
      <c r="F444" s="14" t="str">
        <f t="shared" ca="1" si="411"/>
        <v>П -9 -1
(П-)</v>
      </c>
      <c r="G444" s="14" t="str">
        <f t="shared" ca="1" si="411"/>
        <v xml:space="preserve"> </v>
      </c>
      <c r="H444" s="14" t="str">
        <f t="shared" ca="1" si="411"/>
        <v xml:space="preserve"> </v>
      </c>
      <c r="I444" s="14" t="str">
        <f t="shared" ca="1" si="411"/>
        <v>СА -9-2
(П-)</v>
      </c>
      <c r="J444" s="14" t="str">
        <f t="shared" ca="1" si="411"/>
        <v xml:space="preserve"> </v>
      </c>
      <c r="K444" s="14" t="str">
        <f t="shared" ca="1" si="411"/>
        <v xml:space="preserve"> </v>
      </c>
      <c r="L444" s="14"/>
      <c r="M444" s="14"/>
      <c r="N444" s="25"/>
      <c r="AE444" s="20" t="str">
        <f t="shared" ca="1" si="390"/>
        <v>Вт 16.06.20  8.00 П-)</v>
      </c>
      <c r="AF444" s="20" t="str">
        <f t="shared" ca="1" si="390"/>
        <v>Вт 16.06.20  9.40 П-)</v>
      </c>
      <c r="AG444" s="20" t="str">
        <f t="shared" ca="1" si="390"/>
        <v>Вт 16.06.20 11.50 П-)</v>
      </c>
      <c r="AH444" s="20" t="str">
        <f t="shared" ca="1" si="390"/>
        <v/>
      </c>
      <c r="AI444" s="20" t="str">
        <f t="shared" ca="1" si="390"/>
        <v/>
      </c>
      <c r="AJ444" s="20" t="str">
        <f t="shared" ca="1" si="388"/>
        <v>Вт 16.06.20 15.10 П-)</v>
      </c>
      <c r="AK444" s="20" t="str">
        <f t="shared" ca="1" si="388"/>
        <v/>
      </c>
      <c r="AL444" s="20" t="str">
        <f t="shared" ca="1" si="388"/>
        <v/>
      </c>
      <c r="AM444" s="20" t="str">
        <f t="shared" si="388"/>
        <v/>
      </c>
      <c r="AN444" s="20" t="str">
        <f t="shared" si="388"/>
        <v/>
      </c>
      <c r="AO444" s="11" t="str">
        <f t="shared" ca="1" si="356"/>
        <v>Фокина</v>
      </c>
      <c r="AP444" s="10" t="str">
        <f t="shared" ca="1" si="408"/>
        <v>Вт 16.06.20  8.00 П-) Фокина</v>
      </c>
      <c r="AQ444" s="10" t="str">
        <f t="shared" ca="1" si="408"/>
        <v>Вт 16.06.20  9.40 П-) Фокина</v>
      </c>
      <c r="AR444" s="10" t="str">
        <f t="shared" ca="1" si="408"/>
        <v>Вт 16.06.20 11.50 П-) Фокина</v>
      </c>
      <c r="AS444" s="10" t="str">
        <f t="shared" ca="1" si="408"/>
        <v/>
      </c>
      <c r="AT444" s="10" t="str">
        <f t="shared" ca="1" si="408"/>
        <v/>
      </c>
      <c r="AU444" s="10" t="str">
        <f t="shared" ca="1" si="405"/>
        <v>Вт 16.06.20 15.10 П-) Фокина</v>
      </c>
      <c r="AV444" s="10" t="str">
        <f t="shared" ca="1" si="405"/>
        <v/>
      </c>
      <c r="AW444" s="10" t="str">
        <f t="shared" ca="1" si="405"/>
        <v/>
      </c>
      <c r="AX444" s="10" t="str">
        <f t="shared" si="405"/>
        <v/>
      </c>
      <c r="AY444" s="10" t="str">
        <f t="shared" si="405"/>
        <v/>
      </c>
      <c r="BA444" s="12">
        <f t="shared" ca="1" si="409"/>
        <v>444</v>
      </c>
      <c r="BB444" s="12">
        <f t="shared" ca="1" si="409"/>
        <v>444</v>
      </c>
      <c r="BC444" s="12">
        <f t="shared" ca="1" si="409"/>
        <v>444</v>
      </c>
      <c r="BD444" s="12" t="str">
        <f t="shared" ca="1" si="409"/>
        <v/>
      </c>
      <c r="BE444" s="12" t="str">
        <f t="shared" ca="1" si="409"/>
        <v/>
      </c>
      <c r="BF444" s="12">
        <f t="shared" ca="1" si="406"/>
        <v>444</v>
      </c>
      <c r="BG444" s="12" t="str">
        <f t="shared" ca="1" si="406"/>
        <v/>
      </c>
      <c r="BH444" s="12" t="str">
        <f t="shared" ca="1" si="406"/>
        <v/>
      </c>
      <c r="BI444" s="12" t="str">
        <f t="shared" si="406"/>
        <v/>
      </c>
      <c r="BJ444" s="12" t="str">
        <f t="shared" si="406"/>
        <v/>
      </c>
    </row>
    <row r="445" spans="1:62" ht="23.25" customHeight="1">
      <c r="A445" s="1">
        <f ca="1">IF(COUNTIF($D445:$M445," ")=10,"",IF(VLOOKUP(MAX($A$1:A444),$A$1:C444,3,FALSE)=0,"",MAX($A$1:A444)+1))</f>
        <v>445</v>
      </c>
      <c r="B445" s="13" t="str">
        <f>$B442</f>
        <v>Фокина С.В.</v>
      </c>
      <c r="C445" s="2" t="str">
        <f ca="1">IF($B445="","",$S$4)</f>
        <v>Ср 17.06.20</v>
      </c>
      <c r="D445" s="14" t="str">
        <f t="shared" ref="D445:K445" ca="1" si="412">IF($B445&gt;"",IF(ISERROR(SEARCH($B445,T$4))," ",MID(T$4,FIND("%курс ",T$4,FIND($B445,T$4))+6,7)&amp;"
("&amp;MID(T$4,FIND("ауд.",T$4,FIND($B445,T$4))+4,FIND("№",T$4,FIND("ауд.",T$4,FIND($B445,T$4)))-(FIND("ауд.",T$4,FIND($B445,T$4))+4))&amp;")"),"")</f>
        <v>П -9 -1
(П-)</v>
      </c>
      <c r="E445" s="14" t="str">
        <f t="shared" ca="1" si="412"/>
        <v>П -9 -1
(П-)</v>
      </c>
      <c r="F445" s="14" t="str">
        <f t="shared" ca="1" si="412"/>
        <v>П -9 -1
(П-)</v>
      </c>
      <c r="G445" s="14" t="str">
        <f t="shared" ca="1" si="412"/>
        <v xml:space="preserve"> </v>
      </c>
      <c r="H445" s="14" t="str">
        <f t="shared" ca="1" si="412"/>
        <v xml:space="preserve"> </v>
      </c>
      <c r="I445" s="14" t="str">
        <f t="shared" ca="1" si="412"/>
        <v>СА -9-2
(П-)</v>
      </c>
      <c r="J445" s="14" t="str">
        <f t="shared" ca="1" si="412"/>
        <v xml:space="preserve"> </v>
      </c>
      <c r="K445" s="14" t="str">
        <f t="shared" ca="1" si="412"/>
        <v xml:space="preserve"> </v>
      </c>
      <c r="L445" s="14"/>
      <c r="M445" s="14"/>
      <c r="N445" s="25"/>
      <c r="AE445" s="20" t="str">
        <f t="shared" ca="1" si="390"/>
        <v>Ср 17.06.20  8.00 П-)</v>
      </c>
      <c r="AF445" s="20" t="str">
        <f t="shared" ca="1" si="390"/>
        <v>Ср 17.06.20  9.40 П-)</v>
      </c>
      <c r="AG445" s="20" t="str">
        <f t="shared" ca="1" si="390"/>
        <v>Ср 17.06.20 11.50 П-)</v>
      </c>
      <c r="AH445" s="20" t="str">
        <f t="shared" ca="1" si="390"/>
        <v/>
      </c>
      <c r="AI445" s="20" t="str">
        <f t="shared" ca="1" si="390"/>
        <v/>
      </c>
      <c r="AJ445" s="20" t="str">
        <f t="shared" ca="1" si="388"/>
        <v>Ср 17.06.20 15.10 П-)</v>
      </c>
      <c r="AK445" s="20" t="str">
        <f t="shared" ca="1" si="388"/>
        <v/>
      </c>
      <c r="AL445" s="20" t="str">
        <f t="shared" ca="1" si="388"/>
        <v/>
      </c>
      <c r="AM445" s="20" t="str">
        <f t="shared" si="388"/>
        <v/>
      </c>
      <c r="AN445" s="20" t="str">
        <f t="shared" si="388"/>
        <v/>
      </c>
      <c r="AO445" s="11" t="str">
        <f t="shared" ca="1" si="356"/>
        <v>Фокина</v>
      </c>
      <c r="AP445" s="10" t="str">
        <f t="shared" ca="1" si="408"/>
        <v>Ср 17.06.20  8.00 П-) Фокина</v>
      </c>
      <c r="AQ445" s="10" t="str">
        <f t="shared" ca="1" si="408"/>
        <v>Ср 17.06.20  9.40 П-) Фокина</v>
      </c>
      <c r="AR445" s="10" t="str">
        <f t="shared" ca="1" si="408"/>
        <v>Ср 17.06.20 11.50 П-) Фокина</v>
      </c>
      <c r="AS445" s="10" t="str">
        <f t="shared" ca="1" si="408"/>
        <v/>
      </c>
      <c r="AT445" s="10" t="str">
        <f t="shared" ca="1" si="408"/>
        <v/>
      </c>
      <c r="AU445" s="10" t="str">
        <f t="shared" ca="1" si="405"/>
        <v>Ср 17.06.20 15.10 П-) Фокина</v>
      </c>
      <c r="AV445" s="10" t="str">
        <f t="shared" ca="1" si="405"/>
        <v/>
      </c>
      <c r="AW445" s="10" t="str">
        <f t="shared" ca="1" si="405"/>
        <v/>
      </c>
      <c r="AX445" s="10" t="str">
        <f t="shared" si="405"/>
        <v/>
      </c>
      <c r="AY445" s="10" t="str">
        <f t="shared" si="405"/>
        <v/>
      </c>
      <c r="BA445" s="12">
        <f t="shared" ca="1" si="409"/>
        <v>445</v>
      </c>
      <c r="BB445" s="12">
        <f t="shared" ca="1" si="409"/>
        <v>445</v>
      </c>
      <c r="BC445" s="12">
        <f t="shared" ca="1" si="409"/>
        <v>445</v>
      </c>
      <c r="BD445" s="12" t="str">
        <f t="shared" ca="1" si="409"/>
        <v/>
      </c>
      <c r="BE445" s="12" t="str">
        <f t="shared" ca="1" si="409"/>
        <v/>
      </c>
      <c r="BF445" s="12">
        <f t="shared" ca="1" si="406"/>
        <v>445</v>
      </c>
      <c r="BG445" s="12" t="str">
        <f t="shared" ca="1" si="406"/>
        <v/>
      </c>
      <c r="BH445" s="12" t="str">
        <f t="shared" ca="1" si="406"/>
        <v/>
      </c>
      <c r="BI445" s="12" t="str">
        <f t="shared" si="406"/>
        <v/>
      </c>
      <c r="BJ445" s="12" t="str">
        <f t="shared" si="406"/>
        <v/>
      </c>
    </row>
    <row r="446" spans="1:62" ht="23.25" customHeight="1">
      <c r="A446" s="1">
        <f ca="1">IF(COUNTIF($D446:$M446," ")=10,"",IF(VLOOKUP(MAX($A$1:A445),$A$1:C445,3,FALSE)=0,"",MAX($A$1:A445)+1))</f>
        <v>446</v>
      </c>
      <c r="B446" s="13" t="str">
        <f>$B442</f>
        <v>Фокина С.В.</v>
      </c>
      <c r="C446" s="2" t="str">
        <f ca="1">IF($B446="","",$S$5)</f>
        <v>Чт 18.06.20</v>
      </c>
      <c r="D446" s="23" t="str">
        <f t="shared" ref="D446:K446" ca="1" si="413">IF($B446&gt;"",IF(ISERROR(SEARCH($B446,T$5))," ",MID(T$5,FIND("%курс ",T$5,FIND($B446,T$5))+6,7)&amp;"
("&amp;MID(T$5,FIND("ауд.",T$5,FIND($B446,T$5))+4,FIND("№",T$5,FIND("ауд.",T$5,FIND($B446,T$5)))-(FIND("ауд.",T$5,FIND($B446,T$5))+4))&amp;")"),"")</f>
        <v>П -9 -1
(П-)</v>
      </c>
      <c r="E446" s="23" t="str">
        <f t="shared" ca="1" si="413"/>
        <v>П -9 -1
(П-)</v>
      </c>
      <c r="F446" s="23" t="str">
        <f t="shared" ca="1" si="413"/>
        <v>С -11-1
(П-)</v>
      </c>
      <c r="G446" s="23" t="str">
        <f t="shared" ca="1" si="413"/>
        <v xml:space="preserve"> </v>
      </c>
      <c r="H446" s="23" t="str">
        <f t="shared" ca="1" si="413"/>
        <v>С -11-1
(П-)</v>
      </c>
      <c r="I446" s="23" t="str">
        <f t="shared" ca="1" si="413"/>
        <v>СА -9-2
(П-)</v>
      </c>
      <c r="J446" s="23" t="str">
        <f t="shared" ca="1" si="413"/>
        <v xml:space="preserve"> </v>
      </c>
      <c r="K446" s="23" t="str">
        <f t="shared" ca="1" si="413"/>
        <v xml:space="preserve"> </v>
      </c>
      <c r="L446" s="23"/>
      <c r="M446" s="23"/>
      <c r="N446" s="25"/>
      <c r="AE446" s="20" t="str">
        <f t="shared" ca="1" si="390"/>
        <v>Чт 18.06.20  8.00 П-)</v>
      </c>
      <c r="AF446" s="20" t="str">
        <f t="shared" ca="1" si="390"/>
        <v>Чт 18.06.20  9.40 П-)</v>
      </c>
      <c r="AG446" s="20" t="str">
        <f t="shared" ca="1" si="390"/>
        <v>Чт 18.06.20 11.50 П-)</v>
      </c>
      <c r="AH446" s="20" t="str">
        <f t="shared" ca="1" si="390"/>
        <v/>
      </c>
      <c r="AI446" s="20" t="str">
        <f t="shared" ca="1" si="390"/>
        <v>Чт 18.06.20 13.30 П-)</v>
      </c>
      <c r="AJ446" s="20" t="str">
        <f t="shared" ca="1" si="388"/>
        <v>Чт 18.06.20 15.10 П-)</v>
      </c>
      <c r="AK446" s="20" t="str">
        <f t="shared" ca="1" si="388"/>
        <v/>
      </c>
      <c r="AL446" s="20" t="str">
        <f t="shared" ca="1" si="388"/>
        <v/>
      </c>
      <c r="AM446" s="20" t="str">
        <f t="shared" si="388"/>
        <v/>
      </c>
      <c r="AN446" s="20" t="str">
        <f t="shared" si="388"/>
        <v/>
      </c>
      <c r="AO446" s="11" t="str">
        <f t="shared" ca="1" si="356"/>
        <v>Фокина</v>
      </c>
      <c r="AP446" s="10" t="str">
        <f t="shared" ca="1" si="408"/>
        <v>Чт 18.06.20  8.00 П-) Фокина</v>
      </c>
      <c r="AQ446" s="10" t="str">
        <f t="shared" ca="1" si="408"/>
        <v>Чт 18.06.20  9.40 П-) Фокина</v>
      </c>
      <c r="AR446" s="10" t="str">
        <f t="shared" ca="1" si="408"/>
        <v>Чт 18.06.20 11.50 П-) Фокина</v>
      </c>
      <c r="AS446" s="10" t="str">
        <f t="shared" ca="1" si="408"/>
        <v/>
      </c>
      <c r="AT446" s="10" t="str">
        <f t="shared" ca="1" si="408"/>
        <v>Чт 18.06.20 13.30 П-) Фокина</v>
      </c>
      <c r="AU446" s="10" t="str">
        <f t="shared" ca="1" si="405"/>
        <v>Чт 18.06.20 15.10 П-) Фокина</v>
      </c>
      <c r="AV446" s="10" t="str">
        <f t="shared" ca="1" si="405"/>
        <v/>
      </c>
      <c r="AW446" s="10" t="str">
        <f t="shared" ca="1" si="405"/>
        <v/>
      </c>
      <c r="AX446" s="10" t="str">
        <f t="shared" si="405"/>
        <v/>
      </c>
      <c r="AY446" s="10" t="str">
        <f t="shared" si="405"/>
        <v/>
      </c>
      <c r="BA446" s="12">
        <f t="shared" ca="1" si="409"/>
        <v>446</v>
      </c>
      <c r="BB446" s="12">
        <f t="shared" ca="1" si="409"/>
        <v>446</v>
      </c>
      <c r="BC446" s="12">
        <f t="shared" ca="1" si="409"/>
        <v>446</v>
      </c>
      <c r="BD446" s="12" t="str">
        <f t="shared" ca="1" si="409"/>
        <v/>
      </c>
      <c r="BE446" s="12">
        <f t="shared" ca="1" si="409"/>
        <v>446</v>
      </c>
      <c r="BF446" s="12">
        <f t="shared" ca="1" si="406"/>
        <v>446</v>
      </c>
      <c r="BG446" s="12" t="str">
        <f t="shared" ca="1" si="406"/>
        <v/>
      </c>
      <c r="BH446" s="12" t="str">
        <f t="shared" ca="1" si="406"/>
        <v/>
      </c>
      <c r="BI446" s="12" t="str">
        <f t="shared" si="406"/>
        <v/>
      </c>
      <c r="BJ446" s="12" t="str">
        <f t="shared" si="406"/>
        <v/>
      </c>
    </row>
    <row r="447" spans="1:62" ht="23.25" customHeight="1">
      <c r="A447" s="1">
        <f ca="1">IF(COUNTIF($D447:$M447," ")=10,"",IF(VLOOKUP(MAX($A$1:A446),$A$1:C446,3,FALSE)=0,"",MAX($A$1:A446)+1))</f>
        <v>447</v>
      </c>
      <c r="B447" s="13" t="str">
        <f>$B442</f>
        <v>Фокина С.В.</v>
      </c>
      <c r="C447" s="2" t="str">
        <f ca="1">IF($B447="","",$S$6)</f>
        <v>Пт 19.06.20</v>
      </c>
      <c r="D447" s="23" t="str">
        <f t="shared" ref="D447:K447" ca="1" si="414">IF($B447&gt;"",IF(ISERROR(SEARCH($B447,T$6))," ",MID(T$6,FIND("%курс ",T$6,FIND($B447,T$6))+6,7)&amp;"
("&amp;MID(T$6,FIND("ауд.",T$6,FIND($B447,T$6))+4,FIND("№",T$6,FIND("ауд.",T$6,FIND($B447,T$6)))-(FIND("ауд.",T$6,FIND($B447,T$6))+4))&amp;")"),"")</f>
        <v>П -9 -1
(П-)</v>
      </c>
      <c r="E447" s="23" t="str">
        <f t="shared" ca="1" si="414"/>
        <v>П -9 -1
(П-401)</v>
      </c>
      <c r="F447" s="23" t="str">
        <f t="shared" ca="1" si="414"/>
        <v>П -9 -1
(П-)</v>
      </c>
      <c r="G447" s="23" t="str">
        <f t="shared" ca="1" si="414"/>
        <v xml:space="preserve"> </v>
      </c>
      <c r="H447" s="23" t="str">
        <f t="shared" ca="1" si="414"/>
        <v xml:space="preserve"> </v>
      </c>
      <c r="I447" s="23" t="str">
        <f t="shared" ca="1" si="414"/>
        <v xml:space="preserve"> </v>
      </c>
      <c r="J447" s="23" t="str">
        <f t="shared" ca="1" si="414"/>
        <v xml:space="preserve"> </v>
      </c>
      <c r="K447" s="23" t="str">
        <f t="shared" ca="1" si="414"/>
        <v xml:space="preserve"> </v>
      </c>
      <c r="L447" s="23"/>
      <c r="M447" s="23"/>
      <c r="N447" s="25"/>
      <c r="AE447" s="20" t="str">
        <f t="shared" ca="1" si="390"/>
        <v>Пт 19.06.20  8.00 П-)</v>
      </c>
      <c r="AF447" s="20" t="str">
        <f t="shared" ca="1" si="390"/>
        <v>Пт 19.06.20  9.40 П-401</v>
      </c>
      <c r="AG447" s="20" t="str">
        <f t="shared" ca="1" si="390"/>
        <v>Пт 19.06.20 11.50 П-)</v>
      </c>
      <c r="AH447" s="20" t="str">
        <f t="shared" ca="1" si="390"/>
        <v/>
      </c>
      <c r="AI447" s="20" t="str">
        <f t="shared" ca="1" si="390"/>
        <v/>
      </c>
      <c r="AJ447" s="20" t="str">
        <f t="shared" ca="1" si="388"/>
        <v/>
      </c>
      <c r="AK447" s="20" t="str">
        <f t="shared" ca="1" si="388"/>
        <v/>
      </c>
      <c r="AL447" s="20" t="str">
        <f t="shared" ca="1" si="388"/>
        <v/>
      </c>
      <c r="AM447" s="20" t="str">
        <f t="shared" si="388"/>
        <v/>
      </c>
      <c r="AN447" s="20" t="str">
        <f t="shared" si="388"/>
        <v/>
      </c>
      <c r="AO447" s="11" t="str">
        <f t="shared" ca="1" si="356"/>
        <v>Фокина</v>
      </c>
      <c r="AP447" s="10" t="str">
        <f t="shared" ca="1" si="408"/>
        <v>Пт 19.06.20  8.00 П-) Фокина</v>
      </c>
      <c r="AQ447" s="10" t="str">
        <f t="shared" ca="1" si="408"/>
        <v>Пт 19.06.20  9.40 П-401 Фокина</v>
      </c>
      <c r="AR447" s="10" t="str">
        <f t="shared" ca="1" si="408"/>
        <v>Пт 19.06.20 11.50 П-) Фокина</v>
      </c>
      <c r="AS447" s="10" t="str">
        <f t="shared" ca="1" si="408"/>
        <v/>
      </c>
      <c r="AT447" s="10" t="str">
        <f t="shared" ca="1" si="408"/>
        <v/>
      </c>
      <c r="AU447" s="10" t="str">
        <f t="shared" ca="1" si="405"/>
        <v/>
      </c>
      <c r="AV447" s="10" t="str">
        <f t="shared" ca="1" si="405"/>
        <v/>
      </c>
      <c r="AW447" s="10" t="str">
        <f t="shared" ca="1" si="405"/>
        <v/>
      </c>
      <c r="AX447" s="10" t="str">
        <f t="shared" si="405"/>
        <v/>
      </c>
      <c r="AY447" s="10" t="str">
        <f t="shared" si="405"/>
        <v/>
      </c>
      <c r="BA447" s="12">
        <f t="shared" ca="1" si="409"/>
        <v>447</v>
      </c>
      <c r="BB447" s="12">
        <f t="shared" ca="1" si="409"/>
        <v>447</v>
      </c>
      <c r="BC447" s="12">
        <f t="shared" ca="1" si="409"/>
        <v>447</v>
      </c>
      <c r="BD447" s="12" t="str">
        <f t="shared" ca="1" si="409"/>
        <v/>
      </c>
      <c r="BE447" s="12" t="str">
        <f t="shared" ca="1" si="409"/>
        <v/>
      </c>
      <c r="BF447" s="12" t="str">
        <f t="shared" ca="1" si="406"/>
        <v/>
      </c>
      <c r="BG447" s="12" t="str">
        <f t="shared" ca="1" si="406"/>
        <v/>
      </c>
      <c r="BH447" s="12" t="str">
        <f t="shared" ca="1" si="406"/>
        <v/>
      </c>
      <c r="BI447" s="12" t="str">
        <f t="shared" si="406"/>
        <v/>
      </c>
      <c r="BJ447" s="12" t="str">
        <f t="shared" si="406"/>
        <v/>
      </c>
    </row>
    <row r="448" spans="1:62" ht="23.25" customHeight="1">
      <c r="A448" s="1">
        <f ca="1">IF(COUNTIF($D448:$M448," ")=10,"",IF(VLOOKUP(MAX($A$1:A447),$A$1:C447,3,FALSE)=0,"",MAX($A$1:A447)+1))</f>
        <v>448</v>
      </c>
      <c r="B448" s="13" t="str">
        <f>$B442</f>
        <v>Фокина С.В.</v>
      </c>
      <c r="C448" s="2" t="str">
        <f ca="1">IF($B448="","",$S$7)</f>
        <v>Сб 20.06.20</v>
      </c>
      <c r="D448" s="23" t="str">
        <f t="shared" ref="D448:K448" ca="1" si="415">IF($B448&gt;"",IF(ISERROR(SEARCH($B448,T$7))," ",MID(T$7,FIND("%курс ",T$7,FIND($B448,T$7))+6,7)&amp;"
("&amp;MID(T$7,FIND("ауд.",T$7,FIND($B448,T$7))+4,FIND("№",T$7,FIND("ауд.",T$7,FIND($B448,T$7)))-(FIND("ауд.",T$7,FIND($B448,T$7))+4))&amp;")"),"")</f>
        <v>П -9 -1
(П-401)</v>
      </c>
      <c r="E448" s="23" t="str">
        <f t="shared" ca="1" si="415"/>
        <v>П -9 -1
(П-)</v>
      </c>
      <c r="F448" s="23" t="str">
        <f t="shared" ca="1" si="415"/>
        <v>СА -9-2
(П-)</v>
      </c>
      <c r="G448" s="23" t="str">
        <f t="shared" ca="1" si="415"/>
        <v xml:space="preserve"> </v>
      </c>
      <c r="H448" s="23" t="str">
        <f t="shared" ca="1" si="415"/>
        <v>СА -9-2
(П-)</v>
      </c>
      <c r="I448" s="23" t="str">
        <f t="shared" ca="1" si="415"/>
        <v xml:space="preserve"> </v>
      </c>
      <c r="J448" s="23" t="str">
        <f t="shared" ca="1" si="415"/>
        <v xml:space="preserve"> </v>
      </c>
      <c r="K448" s="23" t="str">
        <f t="shared" ca="1" si="415"/>
        <v xml:space="preserve"> </v>
      </c>
      <c r="L448" s="23"/>
      <c r="M448" s="23"/>
      <c r="N448" s="25"/>
      <c r="AE448" s="20" t="str">
        <f t="shared" ca="1" si="390"/>
        <v>Сб 20.06.20  8.00 П-401</v>
      </c>
      <c r="AF448" s="20" t="str">
        <f t="shared" ca="1" si="390"/>
        <v>Сб 20.06.20  9.40 П-)</v>
      </c>
      <c r="AG448" s="20" t="str">
        <f t="shared" ca="1" si="390"/>
        <v>Сб 20.06.20 11.50 П-)</v>
      </c>
      <c r="AH448" s="20" t="str">
        <f t="shared" ca="1" si="390"/>
        <v/>
      </c>
      <c r="AI448" s="20" t="str">
        <f t="shared" ca="1" si="390"/>
        <v>Сб 20.06.20 13.30 П-)</v>
      </c>
      <c r="AJ448" s="20" t="str">
        <f t="shared" ca="1" si="388"/>
        <v/>
      </c>
      <c r="AK448" s="20" t="str">
        <f t="shared" ca="1" si="388"/>
        <v/>
      </c>
      <c r="AL448" s="20" t="str">
        <f t="shared" ca="1" si="388"/>
        <v/>
      </c>
      <c r="AM448" s="20" t="str">
        <f t="shared" si="388"/>
        <v/>
      </c>
      <c r="AN448" s="20" t="str">
        <f t="shared" si="388"/>
        <v/>
      </c>
      <c r="AO448" s="11" t="str">
        <f t="shared" ca="1" si="356"/>
        <v>Фокина</v>
      </c>
      <c r="AP448" s="10" t="str">
        <f t="shared" ca="1" si="408"/>
        <v>Сб 20.06.20  8.00 П-401 Фокина</v>
      </c>
      <c r="AQ448" s="10" t="str">
        <f t="shared" ca="1" si="408"/>
        <v>Сб 20.06.20  9.40 П-) Фокина</v>
      </c>
      <c r="AR448" s="10" t="str">
        <f t="shared" ca="1" si="408"/>
        <v>Сб 20.06.20 11.50 П-) Фокина</v>
      </c>
      <c r="AS448" s="10" t="str">
        <f t="shared" ca="1" si="408"/>
        <v/>
      </c>
      <c r="AT448" s="10" t="str">
        <f t="shared" ca="1" si="408"/>
        <v>Сб 20.06.20 13.30 П-) Фокина</v>
      </c>
      <c r="AU448" s="10" t="str">
        <f t="shared" ca="1" si="405"/>
        <v/>
      </c>
      <c r="AV448" s="10" t="str">
        <f t="shared" ca="1" si="405"/>
        <v/>
      </c>
      <c r="AW448" s="10" t="str">
        <f t="shared" ca="1" si="405"/>
        <v/>
      </c>
      <c r="AX448" s="10" t="str">
        <f t="shared" si="405"/>
        <v/>
      </c>
      <c r="AY448" s="10" t="str">
        <f t="shared" si="405"/>
        <v/>
      </c>
      <c r="BA448" s="12">
        <f t="shared" ca="1" si="409"/>
        <v>448</v>
      </c>
      <c r="BB448" s="12">
        <f t="shared" ca="1" si="409"/>
        <v>448</v>
      </c>
      <c r="BC448" s="12">
        <f t="shared" ca="1" si="409"/>
        <v>448</v>
      </c>
      <c r="BD448" s="12" t="str">
        <f t="shared" ca="1" si="409"/>
        <v/>
      </c>
      <c r="BE448" s="12">
        <f t="shared" ca="1" si="409"/>
        <v>448</v>
      </c>
      <c r="BF448" s="12" t="str">
        <f t="shared" ca="1" si="406"/>
        <v/>
      </c>
      <c r="BG448" s="12" t="str">
        <f t="shared" ca="1" si="406"/>
        <v/>
      </c>
      <c r="BH448" s="12" t="str">
        <f t="shared" ca="1" si="406"/>
        <v/>
      </c>
      <c r="BI448" s="12" t="str">
        <f t="shared" si="406"/>
        <v/>
      </c>
      <c r="BJ448" s="12" t="str">
        <f t="shared" si="406"/>
        <v/>
      </c>
    </row>
    <row r="449" spans="1:62" ht="23.25" customHeight="1">
      <c r="A449" s="1">
        <f ca="1">IF(COUNTIF($D449:$M449," ")=10,"",IF(VLOOKUP(MAX($A$1:A448),$A$1:C448,3,FALSE)=0,"",MAX($A$1:A448)+1))</f>
        <v>449</v>
      </c>
      <c r="B449" s="13" t="str">
        <f>$B442</f>
        <v>Фокина С.В.</v>
      </c>
      <c r="C449" s="2" t="str">
        <f ca="1">IF($B449="","",$S$8)</f>
        <v>Вс 21.06.20</v>
      </c>
      <c r="D449" s="23" t="str">
        <f t="shared" ref="D449:K449" ca="1" si="416">IF($B449&gt;"",IF(ISERROR(SEARCH($B449,T$8))," ",MID(T$8,FIND("%курс ",T$8,FIND($B449,T$8))+6,7)&amp;"
("&amp;MID(T$8,FIND("ауд.",T$8,FIND($B449,T$8))+4,FIND("№",T$8,FIND("ауд.",T$8,FIND($B449,T$8)))-(FIND("ауд.",T$8,FIND($B449,T$8))+4))&amp;")"),"")</f>
        <v xml:space="preserve"> </v>
      </c>
      <c r="E449" s="23" t="str">
        <f t="shared" ca="1" si="416"/>
        <v xml:space="preserve"> </v>
      </c>
      <c r="F449" s="23" t="str">
        <f t="shared" ca="1" si="416"/>
        <v xml:space="preserve"> </v>
      </c>
      <c r="G449" s="23" t="str">
        <f t="shared" ca="1" si="416"/>
        <v xml:space="preserve"> </v>
      </c>
      <c r="H449" s="23" t="str">
        <f t="shared" ca="1" si="416"/>
        <v xml:space="preserve"> </v>
      </c>
      <c r="I449" s="23" t="str">
        <f t="shared" ca="1" si="416"/>
        <v xml:space="preserve"> </v>
      </c>
      <c r="J449" s="23" t="str">
        <f t="shared" ca="1" si="416"/>
        <v xml:space="preserve"> </v>
      </c>
      <c r="K449" s="23" t="str">
        <f t="shared" ca="1" si="416"/>
        <v xml:space="preserve"> </v>
      </c>
      <c r="L449" s="23"/>
      <c r="M449" s="23"/>
      <c r="N449" s="25"/>
      <c r="AE449" s="20" t="str">
        <f t="shared" ca="1" si="390"/>
        <v/>
      </c>
      <c r="AF449" s="20" t="str">
        <f t="shared" ca="1" si="390"/>
        <v/>
      </c>
      <c r="AG449" s="20" t="str">
        <f t="shared" ca="1" si="390"/>
        <v/>
      </c>
      <c r="AH449" s="20" t="str">
        <f t="shared" ca="1" si="390"/>
        <v/>
      </c>
      <c r="AI449" s="20" t="str">
        <f t="shared" ca="1" si="390"/>
        <v/>
      </c>
      <c r="AJ449" s="20" t="str">
        <f t="shared" ca="1" si="388"/>
        <v/>
      </c>
      <c r="AK449" s="20" t="str">
        <f t="shared" ca="1" si="388"/>
        <v/>
      </c>
      <c r="AL449" s="20" t="str">
        <f t="shared" ca="1" si="388"/>
        <v/>
      </c>
      <c r="AM449" s="20" t="str">
        <f t="shared" si="388"/>
        <v/>
      </c>
      <c r="AN449" s="20" t="str">
        <f t="shared" si="388"/>
        <v/>
      </c>
      <c r="AO449" s="11" t="str">
        <f t="shared" ca="1" si="356"/>
        <v/>
      </c>
      <c r="AP449" s="10" t="str">
        <f t="shared" ca="1" si="408"/>
        <v/>
      </c>
      <c r="AQ449" s="10" t="str">
        <f t="shared" ca="1" si="408"/>
        <v/>
      </c>
      <c r="AR449" s="10" t="str">
        <f t="shared" ca="1" si="408"/>
        <v/>
      </c>
      <c r="AS449" s="10" t="str">
        <f t="shared" ca="1" si="408"/>
        <v/>
      </c>
      <c r="AT449" s="10" t="str">
        <f t="shared" ca="1" si="408"/>
        <v/>
      </c>
      <c r="AU449" s="10" t="str">
        <f t="shared" ca="1" si="405"/>
        <v/>
      </c>
      <c r="AV449" s="10" t="str">
        <f t="shared" ca="1" si="405"/>
        <v/>
      </c>
      <c r="AW449" s="10" t="str">
        <f t="shared" ca="1" si="405"/>
        <v/>
      </c>
      <c r="AX449" s="10" t="str">
        <f t="shared" si="405"/>
        <v/>
      </c>
      <c r="AY449" s="10" t="str">
        <f t="shared" si="405"/>
        <v/>
      </c>
      <c r="BA449" s="12" t="str">
        <f t="shared" ca="1" si="409"/>
        <v/>
      </c>
      <c r="BB449" s="12" t="str">
        <f t="shared" ca="1" si="409"/>
        <v/>
      </c>
      <c r="BC449" s="12" t="str">
        <f t="shared" ca="1" si="409"/>
        <v/>
      </c>
      <c r="BD449" s="12" t="str">
        <f t="shared" ca="1" si="409"/>
        <v/>
      </c>
      <c r="BE449" s="12" t="str">
        <f t="shared" ca="1" si="409"/>
        <v/>
      </c>
      <c r="BF449" s="12" t="str">
        <f t="shared" ca="1" si="406"/>
        <v/>
      </c>
      <c r="BG449" s="12" t="str">
        <f t="shared" ca="1" si="406"/>
        <v/>
      </c>
      <c r="BH449" s="12" t="str">
        <f t="shared" ca="1" si="406"/>
        <v/>
      </c>
      <c r="BI449" s="12" t="str">
        <f t="shared" si="406"/>
        <v/>
      </c>
      <c r="BJ449" s="12" t="str">
        <f t="shared" si="406"/>
        <v/>
      </c>
    </row>
    <row r="450" spans="1:62" ht="23.25" customHeight="1">
      <c r="A450" s="1">
        <f ca="1">IF(COUNTIF($D450:$M450," ")=10,"",IF(VLOOKUP(MAX($A$1:A449),$A$1:C449,3,FALSE)=0,"",MAX($A$1:A449)+1))</f>
        <v>450</v>
      </c>
      <c r="C450" s="2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17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11" t="str">
        <f t="shared" ref="AO450:AO513" si="417">IF(COUNTBLANK(AE450:AN450)=10,"",MID($B450,1,FIND(" ",$B450)-1))</f>
        <v/>
      </c>
      <c r="AP450" s="10" t="str">
        <f t="shared" si="408"/>
        <v/>
      </c>
      <c r="AQ450" s="10" t="str">
        <f t="shared" si="408"/>
        <v/>
      </c>
      <c r="AR450" s="10" t="str">
        <f t="shared" si="408"/>
        <v/>
      </c>
      <c r="AS450" s="10" t="str">
        <f t="shared" si="408"/>
        <v/>
      </c>
      <c r="AT450" s="10" t="str">
        <f t="shared" si="408"/>
        <v/>
      </c>
      <c r="AU450" s="10" t="str">
        <f t="shared" si="405"/>
        <v/>
      </c>
      <c r="AV450" s="10" t="str">
        <f t="shared" si="405"/>
        <v/>
      </c>
      <c r="AW450" s="10" t="str">
        <f t="shared" si="405"/>
        <v/>
      </c>
      <c r="AX450" s="10" t="str">
        <f t="shared" si="405"/>
        <v/>
      </c>
      <c r="AY450" s="10" t="str">
        <f t="shared" si="405"/>
        <v/>
      </c>
      <c r="BA450" s="12" t="str">
        <f t="shared" si="409"/>
        <v/>
      </c>
      <c r="BB450" s="12" t="str">
        <f t="shared" si="409"/>
        <v/>
      </c>
      <c r="BC450" s="12" t="str">
        <f t="shared" si="409"/>
        <v/>
      </c>
      <c r="BD450" s="12" t="str">
        <f t="shared" si="409"/>
        <v/>
      </c>
      <c r="BE450" s="12" t="str">
        <f t="shared" si="409"/>
        <v/>
      </c>
      <c r="BF450" s="12" t="str">
        <f t="shared" si="406"/>
        <v/>
      </c>
      <c r="BG450" s="12" t="str">
        <f t="shared" si="406"/>
        <v/>
      </c>
      <c r="BH450" s="12" t="str">
        <f t="shared" si="406"/>
        <v/>
      </c>
      <c r="BI450" s="12" t="str">
        <f t="shared" si="406"/>
        <v/>
      </c>
      <c r="BJ450" s="12" t="str">
        <f t="shared" si="406"/>
        <v/>
      </c>
    </row>
    <row r="451" spans="1:62" ht="23.25" customHeight="1">
      <c r="A451" s="1">
        <f ca="1">IF(COUNTIF($D452:$M458," ")=70,"",MAX($A$1:A450)+1)</f>
        <v>451</v>
      </c>
      <c r="B451" s="2" t="str">
        <f>IF($C451="","",$C451)</f>
        <v>Хараман С.В.</v>
      </c>
      <c r="C451" s="3" t="str">
        <f>IF(ISERROR(VLOOKUP((ROW()-1)/9+1,'[1]Преподавательский состав'!$A$2:$B$180,2,FALSE)),"",VLOOKUP((ROW()-1)/9+1,'[1]Преподавательский состав'!$A$2:$B$180,2,FALSE))</f>
        <v>Хараман С.В.</v>
      </c>
      <c r="D451" s="3" t="str">
        <f>IF($C451="","",T(" 8.00"))</f>
        <v xml:space="preserve"> 8.00</v>
      </c>
      <c r="E451" s="3" t="str">
        <f>IF($C451="","",T(" 9.40"))</f>
        <v xml:space="preserve"> 9.40</v>
      </c>
      <c r="F451" s="3" t="str">
        <f>IF($C451="","",T("11.50"))</f>
        <v>11.50</v>
      </c>
      <c r="G451" s="4" t="str">
        <f>IF($C451="","",T(""))</f>
        <v/>
      </c>
      <c r="H451" s="4" t="str">
        <f>IF($C451="","",T("13.30"))</f>
        <v>13.30</v>
      </c>
      <c r="I451" s="4" t="str">
        <f>IF($C451="","",T("15.10"))</f>
        <v>15.10</v>
      </c>
      <c r="J451" s="3" t="str">
        <f>IF($C451="","",T("17.00"))</f>
        <v>17.00</v>
      </c>
      <c r="K451" s="3" t="str">
        <f>IF($C451="","",T("18.40"))</f>
        <v>18.40</v>
      </c>
      <c r="L451" s="3"/>
      <c r="M451" s="3"/>
      <c r="N451" s="25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11" t="str">
        <f t="shared" si="417"/>
        <v/>
      </c>
      <c r="AP451" s="10" t="str">
        <f t="shared" si="408"/>
        <v/>
      </c>
      <c r="AQ451" s="10" t="str">
        <f t="shared" si="408"/>
        <v/>
      </c>
      <c r="AR451" s="10" t="str">
        <f t="shared" si="408"/>
        <v/>
      </c>
      <c r="AS451" s="10" t="str">
        <f t="shared" si="408"/>
        <v/>
      </c>
      <c r="AT451" s="10" t="str">
        <f t="shared" si="408"/>
        <v/>
      </c>
      <c r="AU451" s="10" t="str">
        <f t="shared" si="405"/>
        <v/>
      </c>
      <c r="AV451" s="10" t="str">
        <f t="shared" si="405"/>
        <v/>
      </c>
      <c r="AW451" s="10" t="str">
        <f t="shared" si="405"/>
        <v/>
      </c>
      <c r="AX451" s="10" t="str">
        <f t="shared" si="405"/>
        <v/>
      </c>
      <c r="AY451" s="10" t="str">
        <f t="shared" si="405"/>
        <v/>
      </c>
      <c r="BA451" s="12" t="str">
        <f t="shared" si="409"/>
        <v/>
      </c>
      <c r="BB451" s="12" t="str">
        <f t="shared" si="409"/>
        <v/>
      </c>
      <c r="BC451" s="12" t="str">
        <f t="shared" si="409"/>
        <v/>
      </c>
      <c r="BD451" s="12" t="str">
        <f t="shared" si="409"/>
        <v/>
      </c>
      <c r="BE451" s="12" t="str">
        <f t="shared" si="409"/>
        <v/>
      </c>
      <c r="BF451" s="12" t="str">
        <f t="shared" si="406"/>
        <v/>
      </c>
      <c r="BG451" s="12" t="str">
        <f t="shared" si="406"/>
        <v/>
      </c>
      <c r="BH451" s="12" t="str">
        <f t="shared" si="406"/>
        <v/>
      </c>
      <c r="BI451" s="12" t="str">
        <f t="shared" si="406"/>
        <v/>
      </c>
      <c r="BJ451" s="12" t="str">
        <f t="shared" si="406"/>
        <v/>
      </c>
    </row>
    <row r="452" spans="1:62" ht="23.25" customHeight="1">
      <c r="A452" s="1">
        <f ca="1">IF(COUNTIF($D452:$M452," ")=10,"",IF(VLOOKUP(MAX($A$1:A451),$A$1:C451,3,FALSE)=0,"",MAX($A$1:A451)+1))</f>
        <v>452</v>
      </c>
      <c r="B452" s="13" t="str">
        <f>$B451</f>
        <v>Хараман С.В.</v>
      </c>
      <c r="C452" s="2" t="str">
        <f ca="1">IF($B452="","",$S$2)</f>
        <v>Пн 15.06.20</v>
      </c>
      <c r="D452" s="14" t="str">
        <f t="shared" ref="D452:K452" ca="1" si="418">IF($B452&gt;"",IF(ISERROR(SEARCH($B452,T$2))," ",MID(T$2,FIND("%курс ",T$2,FIND($B452,T$2))+6,7)&amp;"
("&amp;MID(T$2,FIND("ауд.",T$2,FIND($B452,T$2))+4,FIND("№",T$2,FIND("ауд.",T$2,FIND($B452,T$2)))-(FIND("ауд.",T$2,FIND($B452,T$2))+4))&amp;")"),"")</f>
        <v xml:space="preserve"> </v>
      </c>
      <c r="E452" s="14" t="str">
        <f t="shared" ca="1" si="418"/>
        <v xml:space="preserve"> </v>
      </c>
      <c r="F452" s="14" t="str">
        <f t="shared" ca="1" si="418"/>
        <v xml:space="preserve"> </v>
      </c>
      <c r="G452" s="14" t="str">
        <f t="shared" ca="1" si="418"/>
        <v xml:space="preserve"> </v>
      </c>
      <c r="H452" s="14" t="str">
        <f t="shared" ca="1" si="418"/>
        <v xml:space="preserve"> </v>
      </c>
      <c r="I452" s="14" t="str">
        <f t="shared" ca="1" si="418"/>
        <v xml:space="preserve"> </v>
      </c>
      <c r="J452" s="14" t="str">
        <f t="shared" ca="1" si="418"/>
        <v xml:space="preserve"> </v>
      </c>
      <c r="K452" s="14" t="str">
        <f t="shared" ca="1" si="418"/>
        <v xml:space="preserve"> </v>
      </c>
      <c r="L452" s="14"/>
      <c r="M452" s="14"/>
      <c r="N452" s="25"/>
      <c r="AE452" s="20" t="str">
        <f t="shared" ref="AE452:AN512" ca="1" si="419">IF(D452=" ","",IF(D452="","",CONCATENATE($C452," ",D$1," ",MID(D452,10,5))))</f>
        <v/>
      </c>
      <c r="AF452" s="20" t="str">
        <f t="shared" ca="1" si="419"/>
        <v/>
      </c>
      <c r="AG452" s="20" t="str">
        <f t="shared" ca="1" si="419"/>
        <v/>
      </c>
      <c r="AH452" s="20" t="str">
        <f t="shared" ca="1" si="419"/>
        <v/>
      </c>
      <c r="AI452" s="20" t="str">
        <f t="shared" ca="1" si="419"/>
        <v/>
      </c>
      <c r="AJ452" s="20" t="str">
        <f t="shared" ca="1" si="419"/>
        <v/>
      </c>
      <c r="AK452" s="20" t="str">
        <f t="shared" ca="1" si="419"/>
        <v/>
      </c>
      <c r="AL452" s="20" t="str">
        <f t="shared" ca="1" si="419"/>
        <v/>
      </c>
      <c r="AM452" s="20" t="str">
        <f t="shared" si="419"/>
        <v/>
      </c>
      <c r="AN452" s="20" t="str">
        <f t="shared" si="419"/>
        <v/>
      </c>
      <c r="AO452" s="11" t="str">
        <f t="shared" ca="1" si="417"/>
        <v/>
      </c>
      <c r="AP452" s="10" t="str">
        <f t="shared" ca="1" si="408"/>
        <v/>
      </c>
      <c r="AQ452" s="10" t="str">
        <f t="shared" ca="1" si="408"/>
        <v/>
      </c>
      <c r="AR452" s="10" t="str">
        <f t="shared" ca="1" si="408"/>
        <v/>
      </c>
      <c r="AS452" s="10" t="str">
        <f t="shared" ca="1" si="408"/>
        <v/>
      </c>
      <c r="AT452" s="10" t="str">
        <f t="shared" ca="1" si="408"/>
        <v/>
      </c>
      <c r="AU452" s="10" t="str">
        <f t="shared" ca="1" si="405"/>
        <v/>
      </c>
      <c r="AV452" s="10" t="str">
        <f t="shared" ca="1" si="405"/>
        <v/>
      </c>
      <c r="AW452" s="10" t="str">
        <f t="shared" ca="1" si="405"/>
        <v/>
      </c>
      <c r="AX452" s="10" t="str">
        <f t="shared" si="405"/>
        <v/>
      </c>
      <c r="AY452" s="10" t="str">
        <f t="shared" si="405"/>
        <v/>
      </c>
      <c r="BA452" s="12" t="str">
        <f t="shared" ca="1" si="409"/>
        <v/>
      </c>
      <c r="BB452" s="12" t="str">
        <f t="shared" ca="1" si="409"/>
        <v/>
      </c>
      <c r="BC452" s="12" t="str">
        <f t="shared" ca="1" si="409"/>
        <v/>
      </c>
      <c r="BD452" s="12" t="str">
        <f t="shared" ca="1" si="409"/>
        <v/>
      </c>
      <c r="BE452" s="12" t="str">
        <f t="shared" ca="1" si="409"/>
        <v/>
      </c>
      <c r="BF452" s="12" t="str">
        <f t="shared" ca="1" si="406"/>
        <v/>
      </c>
      <c r="BG452" s="12" t="str">
        <f t="shared" ca="1" si="406"/>
        <v/>
      </c>
      <c r="BH452" s="12" t="str">
        <f t="shared" ca="1" si="406"/>
        <v/>
      </c>
      <c r="BI452" s="12" t="str">
        <f t="shared" si="406"/>
        <v/>
      </c>
      <c r="BJ452" s="12" t="str">
        <f t="shared" si="406"/>
        <v/>
      </c>
    </row>
    <row r="453" spans="1:62" ht="23.25" customHeight="1">
      <c r="A453" s="1">
        <f ca="1">IF(COUNTIF($D453:$M453," ")=10,"",IF(VLOOKUP(MAX($A$1:A452),$A$1:C452,3,FALSE)=0,"",MAX($A$1:A452)+1))</f>
        <v>453</v>
      </c>
      <c r="B453" s="13" t="str">
        <f>$B451</f>
        <v>Хараман С.В.</v>
      </c>
      <c r="C453" s="2" t="str">
        <f ca="1">IF($B453="","",$S$3)</f>
        <v>Вт 16.06.20</v>
      </c>
      <c r="D453" s="14" t="str">
        <f t="shared" ref="D453:K453" ca="1" si="420">IF($B453&gt;"",IF(ISERROR(SEARCH($B453,T$3))," ",MID(T$3,FIND("%курс ",T$3,FIND($B453,T$3))+6,7)&amp;"
("&amp;MID(T$3,FIND("ауд.",T$3,FIND($B453,T$3))+4,FIND("№",T$3,FIND("ауд.",T$3,FIND($B453,T$3)))-(FIND("ауд.",T$3,FIND($B453,T$3))+4))&amp;")"),"")</f>
        <v xml:space="preserve"> </v>
      </c>
      <c r="E453" s="14" t="str">
        <f t="shared" ca="1" si="420"/>
        <v xml:space="preserve"> </v>
      </c>
      <c r="F453" s="14" t="str">
        <f t="shared" ca="1" si="420"/>
        <v xml:space="preserve"> </v>
      </c>
      <c r="G453" s="14" t="str">
        <f t="shared" ca="1" si="420"/>
        <v xml:space="preserve"> </v>
      </c>
      <c r="H453" s="14" t="str">
        <f t="shared" ca="1" si="420"/>
        <v xml:space="preserve"> </v>
      </c>
      <c r="I453" s="14" t="str">
        <f t="shared" ca="1" si="420"/>
        <v xml:space="preserve"> </v>
      </c>
      <c r="J453" s="14" t="str">
        <f t="shared" ca="1" si="420"/>
        <v xml:space="preserve"> </v>
      </c>
      <c r="K453" s="14" t="str">
        <f t="shared" ca="1" si="420"/>
        <v xml:space="preserve"> </v>
      </c>
      <c r="L453" s="14"/>
      <c r="M453" s="14"/>
      <c r="N453" s="25"/>
      <c r="AE453" s="20" t="str">
        <f t="shared" ca="1" si="419"/>
        <v/>
      </c>
      <c r="AF453" s="20" t="str">
        <f t="shared" ca="1" si="419"/>
        <v/>
      </c>
      <c r="AG453" s="20" t="str">
        <f t="shared" ca="1" si="419"/>
        <v/>
      </c>
      <c r="AH453" s="20" t="str">
        <f t="shared" ca="1" si="419"/>
        <v/>
      </c>
      <c r="AI453" s="20" t="str">
        <f t="shared" ca="1" si="419"/>
        <v/>
      </c>
      <c r="AJ453" s="20" t="str">
        <f t="shared" ca="1" si="419"/>
        <v/>
      </c>
      <c r="AK453" s="20" t="str">
        <f t="shared" ca="1" si="419"/>
        <v/>
      </c>
      <c r="AL453" s="20" t="str">
        <f t="shared" ca="1" si="419"/>
        <v/>
      </c>
      <c r="AM453" s="20" t="str">
        <f t="shared" si="419"/>
        <v/>
      </c>
      <c r="AN453" s="20" t="str">
        <f t="shared" si="419"/>
        <v/>
      </c>
      <c r="AO453" s="11" t="str">
        <f t="shared" ca="1" si="417"/>
        <v/>
      </c>
      <c r="AP453" s="10" t="str">
        <f t="shared" ca="1" si="408"/>
        <v/>
      </c>
      <c r="AQ453" s="10" t="str">
        <f t="shared" ca="1" si="408"/>
        <v/>
      </c>
      <c r="AR453" s="10" t="str">
        <f t="shared" ca="1" si="408"/>
        <v/>
      </c>
      <c r="AS453" s="10" t="str">
        <f t="shared" ca="1" si="408"/>
        <v/>
      </c>
      <c r="AT453" s="10" t="str">
        <f t="shared" ca="1" si="408"/>
        <v/>
      </c>
      <c r="AU453" s="10" t="str">
        <f t="shared" ca="1" si="405"/>
        <v/>
      </c>
      <c r="AV453" s="10" t="str">
        <f t="shared" ca="1" si="405"/>
        <v/>
      </c>
      <c r="AW453" s="10" t="str">
        <f t="shared" ca="1" si="405"/>
        <v/>
      </c>
      <c r="AX453" s="10" t="str">
        <f t="shared" si="405"/>
        <v/>
      </c>
      <c r="AY453" s="10" t="str">
        <f t="shared" si="405"/>
        <v/>
      </c>
      <c r="BA453" s="12" t="str">
        <f t="shared" ca="1" si="409"/>
        <v/>
      </c>
      <c r="BB453" s="12" t="str">
        <f t="shared" ca="1" si="409"/>
        <v/>
      </c>
      <c r="BC453" s="12" t="str">
        <f t="shared" ca="1" si="409"/>
        <v/>
      </c>
      <c r="BD453" s="12" t="str">
        <f t="shared" ca="1" si="409"/>
        <v/>
      </c>
      <c r="BE453" s="12" t="str">
        <f t="shared" ca="1" si="409"/>
        <v/>
      </c>
      <c r="BF453" s="12" t="str">
        <f t="shared" ca="1" si="406"/>
        <v/>
      </c>
      <c r="BG453" s="12" t="str">
        <f t="shared" ca="1" si="406"/>
        <v/>
      </c>
      <c r="BH453" s="12" t="str">
        <f t="shared" ca="1" si="406"/>
        <v/>
      </c>
      <c r="BI453" s="12" t="str">
        <f t="shared" si="406"/>
        <v/>
      </c>
      <c r="BJ453" s="12" t="str">
        <f t="shared" si="406"/>
        <v/>
      </c>
    </row>
    <row r="454" spans="1:62" ht="23.25" customHeight="1">
      <c r="A454" s="1">
        <f ca="1">IF(COUNTIF($D454:$M454," ")=10,"",IF(VLOOKUP(MAX($A$1:A453),$A$1:C453,3,FALSE)=0,"",MAX($A$1:A453)+1))</f>
        <v>454</v>
      </c>
      <c r="B454" s="13" t="str">
        <f>$B451</f>
        <v>Хараман С.В.</v>
      </c>
      <c r="C454" s="2" t="str">
        <f ca="1">IF($B454="","",$S$4)</f>
        <v>Ср 17.06.20</v>
      </c>
      <c r="D454" s="14" t="str">
        <f t="shared" ref="D454:K454" ca="1" si="421">IF($B454&gt;"",IF(ISERROR(SEARCH($B454,T$4))," ",MID(T$4,FIND("%курс ",T$4,FIND($B454,T$4))+6,7)&amp;"
("&amp;MID(T$4,FIND("ауд.",T$4,FIND($B454,T$4))+4,FIND("№",T$4,FIND("ауд.",T$4,FIND($B454,T$4)))-(FIND("ауд.",T$4,FIND($B454,T$4))+4))&amp;")"),"")</f>
        <v xml:space="preserve"> </v>
      </c>
      <c r="E454" s="14" t="str">
        <f t="shared" ca="1" si="421"/>
        <v xml:space="preserve"> </v>
      </c>
      <c r="F454" s="14" t="str">
        <f t="shared" ca="1" si="421"/>
        <v xml:space="preserve"> </v>
      </c>
      <c r="G454" s="14" t="str">
        <f t="shared" ca="1" si="421"/>
        <v xml:space="preserve"> </v>
      </c>
      <c r="H454" s="14" t="str">
        <f t="shared" ca="1" si="421"/>
        <v xml:space="preserve"> </v>
      </c>
      <c r="I454" s="14" t="str">
        <f t="shared" ca="1" si="421"/>
        <v xml:space="preserve"> </v>
      </c>
      <c r="J454" s="14" t="str">
        <f t="shared" ca="1" si="421"/>
        <v xml:space="preserve"> </v>
      </c>
      <c r="K454" s="14" t="str">
        <f t="shared" ca="1" si="421"/>
        <v xml:space="preserve"> </v>
      </c>
      <c r="L454" s="14"/>
      <c r="M454" s="14"/>
      <c r="N454" s="25"/>
      <c r="AE454" s="20" t="str">
        <f t="shared" ca="1" si="419"/>
        <v/>
      </c>
      <c r="AF454" s="20" t="str">
        <f t="shared" ca="1" si="419"/>
        <v/>
      </c>
      <c r="AG454" s="20" t="str">
        <f t="shared" ca="1" si="419"/>
        <v/>
      </c>
      <c r="AH454" s="20" t="str">
        <f t="shared" ca="1" si="419"/>
        <v/>
      </c>
      <c r="AI454" s="20" t="str">
        <f t="shared" ca="1" si="419"/>
        <v/>
      </c>
      <c r="AJ454" s="20" t="str">
        <f t="shared" ca="1" si="419"/>
        <v/>
      </c>
      <c r="AK454" s="20" t="str">
        <f t="shared" ca="1" si="419"/>
        <v/>
      </c>
      <c r="AL454" s="20" t="str">
        <f t="shared" ca="1" si="419"/>
        <v/>
      </c>
      <c r="AM454" s="20" t="str">
        <f t="shared" si="419"/>
        <v/>
      </c>
      <c r="AN454" s="20" t="str">
        <f t="shared" si="419"/>
        <v/>
      </c>
      <c r="AO454" s="11" t="str">
        <f t="shared" ca="1" si="417"/>
        <v/>
      </c>
      <c r="AP454" s="10" t="str">
        <f t="shared" ca="1" si="408"/>
        <v/>
      </c>
      <c r="AQ454" s="10" t="str">
        <f t="shared" ca="1" si="408"/>
        <v/>
      </c>
      <c r="AR454" s="10" t="str">
        <f t="shared" ca="1" si="408"/>
        <v/>
      </c>
      <c r="AS454" s="10" t="str">
        <f t="shared" ca="1" si="408"/>
        <v/>
      </c>
      <c r="AT454" s="10" t="str">
        <f t="shared" ca="1" si="408"/>
        <v/>
      </c>
      <c r="AU454" s="10" t="str">
        <f t="shared" ca="1" si="405"/>
        <v/>
      </c>
      <c r="AV454" s="10" t="str">
        <f t="shared" ca="1" si="405"/>
        <v/>
      </c>
      <c r="AW454" s="10" t="str">
        <f t="shared" ca="1" si="405"/>
        <v/>
      </c>
      <c r="AX454" s="10" t="str">
        <f t="shared" si="405"/>
        <v/>
      </c>
      <c r="AY454" s="10" t="str">
        <f t="shared" si="405"/>
        <v/>
      </c>
      <c r="BA454" s="12" t="str">
        <f t="shared" ca="1" si="409"/>
        <v/>
      </c>
      <c r="BB454" s="12" t="str">
        <f t="shared" ca="1" si="409"/>
        <v/>
      </c>
      <c r="BC454" s="12" t="str">
        <f t="shared" ca="1" si="409"/>
        <v/>
      </c>
      <c r="BD454" s="12" t="str">
        <f t="shared" ca="1" si="409"/>
        <v/>
      </c>
      <c r="BE454" s="12" t="str">
        <f t="shared" ca="1" si="409"/>
        <v/>
      </c>
      <c r="BF454" s="12" t="str">
        <f t="shared" ca="1" si="406"/>
        <v/>
      </c>
      <c r="BG454" s="12" t="str">
        <f t="shared" ca="1" si="406"/>
        <v/>
      </c>
      <c r="BH454" s="12" t="str">
        <f t="shared" ca="1" si="406"/>
        <v/>
      </c>
      <c r="BI454" s="12" t="str">
        <f t="shared" si="406"/>
        <v/>
      </c>
      <c r="BJ454" s="12" t="str">
        <f t="shared" si="406"/>
        <v/>
      </c>
    </row>
    <row r="455" spans="1:62" ht="23.25" customHeight="1">
      <c r="A455" s="1">
        <f ca="1">IF(COUNTIF($D455:$M455," ")=10,"",IF(VLOOKUP(MAX($A$1:A454),$A$1:C454,3,FALSE)=0,"",MAX($A$1:A454)+1))</f>
        <v>455</v>
      </c>
      <c r="B455" s="13" t="str">
        <f>$B451</f>
        <v>Хараман С.В.</v>
      </c>
      <c r="C455" s="2" t="str">
        <f ca="1">IF($B455="","",$S$5)</f>
        <v>Чт 18.06.20</v>
      </c>
      <c r="D455" s="23" t="str">
        <f t="shared" ref="D455:K455" ca="1" si="422">IF($B455&gt;"",IF(ISERROR(SEARCH($B455,T$5))," ",MID(T$5,FIND("%курс ",T$5,FIND($B455,T$5))+6,7)&amp;"
("&amp;MID(T$5,FIND("ауд.",T$5,FIND($B455,T$5))+4,FIND("№",T$5,FIND("ауд.",T$5,FIND($B455,T$5)))-(FIND("ауд.",T$5,FIND($B455,T$5))+4))&amp;")"),"")</f>
        <v xml:space="preserve"> </v>
      </c>
      <c r="E455" s="23" t="str">
        <f t="shared" ca="1" si="422"/>
        <v xml:space="preserve"> </v>
      </c>
      <c r="F455" s="23" t="str">
        <f t="shared" ca="1" si="422"/>
        <v xml:space="preserve"> </v>
      </c>
      <c r="G455" s="23" t="str">
        <f t="shared" ca="1" si="422"/>
        <v xml:space="preserve"> </v>
      </c>
      <c r="H455" s="23" t="str">
        <f t="shared" ca="1" si="422"/>
        <v xml:space="preserve"> </v>
      </c>
      <c r="I455" s="23" t="str">
        <f t="shared" ca="1" si="422"/>
        <v xml:space="preserve"> </v>
      </c>
      <c r="J455" s="23" t="str">
        <f t="shared" ca="1" si="422"/>
        <v xml:space="preserve"> </v>
      </c>
      <c r="K455" s="23" t="str">
        <f t="shared" ca="1" si="422"/>
        <v xml:space="preserve"> </v>
      </c>
      <c r="L455" s="23"/>
      <c r="M455" s="23"/>
      <c r="N455" s="25"/>
      <c r="AE455" s="20" t="str">
        <f t="shared" ca="1" si="419"/>
        <v/>
      </c>
      <c r="AF455" s="20" t="str">
        <f t="shared" ca="1" si="419"/>
        <v/>
      </c>
      <c r="AG455" s="20" t="str">
        <f t="shared" ca="1" si="419"/>
        <v/>
      </c>
      <c r="AH455" s="20" t="str">
        <f t="shared" ca="1" si="419"/>
        <v/>
      </c>
      <c r="AI455" s="20" t="str">
        <f t="shared" ca="1" si="419"/>
        <v/>
      </c>
      <c r="AJ455" s="20" t="str">
        <f t="shared" ca="1" si="419"/>
        <v/>
      </c>
      <c r="AK455" s="20" t="str">
        <f t="shared" ca="1" si="419"/>
        <v/>
      </c>
      <c r="AL455" s="20" t="str">
        <f t="shared" ca="1" si="419"/>
        <v/>
      </c>
      <c r="AM455" s="20" t="str">
        <f t="shared" si="419"/>
        <v/>
      </c>
      <c r="AN455" s="20" t="str">
        <f t="shared" si="419"/>
        <v/>
      </c>
      <c r="AO455" s="11" t="str">
        <f t="shared" ca="1" si="417"/>
        <v/>
      </c>
      <c r="AP455" s="10" t="str">
        <f t="shared" ca="1" si="408"/>
        <v/>
      </c>
      <c r="AQ455" s="10" t="str">
        <f t="shared" ca="1" si="408"/>
        <v/>
      </c>
      <c r="AR455" s="10" t="str">
        <f t="shared" ca="1" si="408"/>
        <v/>
      </c>
      <c r="AS455" s="10" t="str">
        <f t="shared" ca="1" si="408"/>
        <v/>
      </c>
      <c r="AT455" s="10" t="str">
        <f t="shared" ca="1" si="408"/>
        <v/>
      </c>
      <c r="AU455" s="10" t="str">
        <f t="shared" ca="1" si="405"/>
        <v/>
      </c>
      <c r="AV455" s="10" t="str">
        <f t="shared" ca="1" si="405"/>
        <v/>
      </c>
      <c r="AW455" s="10" t="str">
        <f t="shared" ca="1" si="405"/>
        <v/>
      </c>
      <c r="AX455" s="10" t="str">
        <f t="shared" si="405"/>
        <v/>
      </c>
      <c r="AY455" s="10" t="str">
        <f t="shared" si="405"/>
        <v/>
      </c>
      <c r="BA455" s="12" t="str">
        <f t="shared" ca="1" si="409"/>
        <v/>
      </c>
      <c r="BB455" s="12" t="str">
        <f t="shared" ca="1" si="409"/>
        <v/>
      </c>
      <c r="BC455" s="12" t="str">
        <f t="shared" ca="1" si="409"/>
        <v/>
      </c>
      <c r="BD455" s="12" t="str">
        <f t="shared" ca="1" si="409"/>
        <v/>
      </c>
      <c r="BE455" s="12" t="str">
        <f t="shared" ca="1" si="409"/>
        <v/>
      </c>
      <c r="BF455" s="12" t="str">
        <f t="shared" ca="1" si="406"/>
        <v/>
      </c>
      <c r="BG455" s="12" t="str">
        <f t="shared" ca="1" si="406"/>
        <v/>
      </c>
      <c r="BH455" s="12" t="str">
        <f t="shared" ca="1" si="406"/>
        <v/>
      </c>
      <c r="BI455" s="12" t="str">
        <f t="shared" si="406"/>
        <v/>
      </c>
      <c r="BJ455" s="12" t="str">
        <f t="shared" si="406"/>
        <v/>
      </c>
    </row>
    <row r="456" spans="1:62" ht="23.25" customHeight="1">
      <c r="A456" s="1">
        <f ca="1">IF(COUNTIF($D456:$M456," ")=10,"",IF(VLOOKUP(MAX($A$1:A455),$A$1:C455,3,FALSE)=0,"",MAX($A$1:A455)+1))</f>
        <v>456</v>
      </c>
      <c r="B456" s="13" t="str">
        <f>$B451</f>
        <v>Хараман С.В.</v>
      </c>
      <c r="C456" s="2" t="str">
        <f ca="1">IF($B456="","",$S$6)</f>
        <v>Пт 19.06.20</v>
      </c>
      <c r="D456" s="23" t="str">
        <f t="shared" ref="D456:K456" ca="1" si="423">IF($B456&gt;"",IF(ISERROR(SEARCH($B456,T$6))," ",MID(T$6,FIND("%курс ",T$6,FIND($B456,T$6))+6,7)&amp;"
("&amp;MID(T$6,FIND("ауд.",T$6,FIND($B456,T$6))+4,FIND("№",T$6,FIND("ауд.",T$6,FIND($B456,T$6)))-(FIND("ауд.",T$6,FIND($B456,T$6))+4))&amp;")"),"")</f>
        <v xml:space="preserve"> </v>
      </c>
      <c r="E456" s="23" t="str">
        <f t="shared" ca="1" si="423"/>
        <v xml:space="preserve"> </v>
      </c>
      <c r="F456" s="23" t="str">
        <f t="shared" ca="1" si="423"/>
        <v xml:space="preserve"> </v>
      </c>
      <c r="G456" s="23" t="str">
        <f t="shared" ca="1" si="423"/>
        <v xml:space="preserve"> </v>
      </c>
      <c r="H456" s="23" t="str">
        <f t="shared" ca="1" si="423"/>
        <v xml:space="preserve"> </v>
      </c>
      <c r="I456" s="23" t="str">
        <f t="shared" ca="1" si="423"/>
        <v xml:space="preserve"> </v>
      </c>
      <c r="J456" s="23" t="str">
        <f t="shared" ca="1" si="423"/>
        <v xml:space="preserve"> </v>
      </c>
      <c r="K456" s="23" t="str">
        <f t="shared" ca="1" si="423"/>
        <v xml:space="preserve"> </v>
      </c>
      <c r="L456" s="23"/>
      <c r="M456" s="23"/>
      <c r="N456" s="25"/>
      <c r="AE456" s="20" t="str">
        <f t="shared" ca="1" si="419"/>
        <v/>
      </c>
      <c r="AF456" s="20" t="str">
        <f t="shared" ca="1" si="419"/>
        <v/>
      </c>
      <c r="AG456" s="20" t="str">
        <f t="shared" ca="1" si="419"/>
        <v/>
      </c>
      <c r="AH456" s="20" t="str">
        <f t="shared" ca="1" si="419"/>
        <v/>
      </c>
      <c r="AI456" s="20" t="str">
        <f t="shared" ca="1" si="419"/>
        <v/>
      </c>
      <c r="AJ456" s="20" t="str">
        <f t="shared" ca="1" si="419"/>
        <v/>
      </c>
      <c r="AK456" s="20" t="str">
        <f t="shared" ca="1" si="419"/>
        <v/>
      </c>
      <c r="AL456" s="20" t="str">
        <f t="shared" ca="1" si="419"/>
        <v/>
      </c>
      <c r="AM456" s="20" t="str">
        <f t="shared" si="419"/>
        <v/>
      </c>
      <c r="AN456" s="20" t="str">
        <f t="shared" si="419"/>
        <v/>
      </c>
      <c r="AO456" s="11" t="str">
        <f t="shared" ca="1" si="417"/>
        <v/>
      </c>
      <c r="AP456" s="10" t="str">
        <f t="shared" ca="1" si="408"/>
        <v/>
      </c>
      <c r="AQ456" s="10" t="str">
        <f t="shared" ca="1" si="408"/>
        <v/>
      </c>
      <c r="AR456" s="10" t="str">
        <f t="shared" ca="1" si="408"/>
        <v/>
      </c>
      <c r="AS456" s="10" t="str">
        <f t="shared" ca="1" si="408"/>
        <v/>
      </c>
      <c r="AT456" s="10" t="str">
        <f t="shared" ca="1" si="408"/>
        <v/>
      </c>
      <c r="AU456" s="10" t="str">
        <f t="shared" ca="1" si="405"/>
        <v/>
      </c>
      <c r="AV456" s="10" t="str">
        <f t="shared" ca="1" si="405"/>
        <v/>
      </c>
      <c r="AW456" s="10" t="str">
        <f t="shared" ca="1" si="405"/>
        <v/>
      </c>
      <c r="AX456" s="10" t="str">
        <f t="shared" si="405"/>
        <v/>
      </c>
      <c r="AY456" s="10" t="str">
        <f t="shared" si="405"/>
        <v/>
      </c>
      <c r="BA456" s="12" t="str">
        <f t="shared" ca="1" si="409"/>
        <v/>
      </c>
      <c r="BB456" s="12" t="str">
        <f t="shared" ca="1" si="409"/>
        <v/>
      </c>
      <c r="BC456" s="12" t="str">
        <f t="shared" ca="1" si="409"/>
        <v/>
      </c>
      <c r="BD456" s="12" t="str">
        <f t="shared" ca="1" si="409"/>
        <v/>
      </c>
      <c r="BE456" s="12" t="str">
        <f t="shared" ca="1" si="409"/>
        <v/>
      </c>
      <c r="BF456" s="12" t="str">
        <f t="shared" ca="1" si="406"/>
        <v/>
      </c>
      <c r="BG456" s="12" t="str">
        <f t="shared" ca="1" si="406"/>
        <v/>
      </c>
      <c r="BH456" s="12" t="str">
        <f t="shared" ca="1" si="406"/>
        <v/>
      </c>
      <c r="BI456" s="12" t="str">
        <f t="shared" si="406"/>
        <v/>
      </c>
      <c r="BJ456" s="12" t="str">
        <f t="shared" si="406"/>
        <v/>
      </c>
    </row>
    <row r="457" spans="1:62" ht="23.25" customHeight="1">
      <c r="A457" s="1">
        <f ca="1">IF(COUNTIF($D457:$M457," ")=10,"",IF(VLOOKUP(MAX($A$1:A456),$A$1:C456,3,FALSE)=0,"",MAX($A$1:A456)+1))</f>
        <v>457</v>
      </c>
      <c r="B457" s="13" t="str">
        <f>$B451</f>
        <v>Хараман С.В.</v>
      </c>
      <c r="C457" s="2" t="str">
        <f ca="1">IF($B457="","",$S$7)</f>
        <v>Сб 20.06.20</v>
      </c>
      <c r="D457" s="23" t="str">
        <f t="shared" ref="D457:K457" ca="1" si="424">IF($B457&gt;"",IF(ISERROR(SEARCH($B457,T$7))," ",MID(T$7,FIND("%курс ",T$7,FIND($B457,T$7))+6,7)&amp;"
("&amp;MID(T$7,FIND("ауд.",T$7,FIND($B457,T$7))+4,FIND("№",T$7,FIND("ауд.",T$7,FIND($B457,T$7)))-(FIND("ауд.",T$7,FIND($B457,T$7))+4))&amp;")"),"")</f>
        <v xml:space="preserve"> </v>
      </c>
      <c r="E457" s="23" t="str">
        <f t="shared" ca="1" si="424"/>
        <v xml:space="preserve"> </v>
      </c>
      <c r="F457" s="23" t="str">
        <f t="shared" ca="1" si="424"/>
        <v xml:space="preserve"> </v>
      </c>
      <c r="G457" s="23" t="str">
        <f t="shared" ca="1" si="424"/>
        <v xml:space="preserve"> </v>
      </c>
      <c r="H457" s="23" t="str">
        <f t="shared" ca="1" si="424"/>
        <v xml:space="preserve"> </v>
      </c>
      <c r="I457" s="23" t="str">
        <f t="shared" ca="1" si="424"/>
        <v xml:space="preserve"> </v>
      </c>
      <c r="J457" s="23" t="str">
        <f t="shared" ca="1" si="424"/>
        <v xml:space="preserve"> </v>
      </c>
      <c r="K457" s="23" t="str">
        <f t="shared" ca="1" si="424"/>
        <v xml:space="preserve"> </v>
      </c>
      <c r="L457" s="23"/>
      <c r="M457" s="23"/>
      <c r="N457" s="25"/>
      <c r="AE457" s="20" t="str">
        <f t="shared" ca="1" si="419"/>
        <v/>
      </c>
      <c r="AF457" s="20" t="str">
        <f t="shared" ca="1" si="419"/>
        <v/>
      </c>
      <c r="AG457" s="20" t="str">
        <f t="shared" ca="1" si="419"/>
        <v/>
      </c>
      <c r="AH457" s="20" t="str">
        <f t="shared" ca="1" si="419"/>
        <v/>
      </c>
      <c r="AI457" s="20" t="str">
        <f t="shared" ca="1" si="419"/>
        <v/>
      </c>
      <c r="AJ457" s="20" t="str">
        <f t="shared" ca="1" si="419"/>
        <v/>
      </c>
      <c r="AK457" s="20" t="str">
        <f t="shared" ca="1" si="419"/>
        <v/>
      </c>
      <c r="AL457" s="20" t="str">
        <f t="shared" ca="1" si="419"/>
        <v/>
      </c>
      <c r="AM457" s="20" t="str">
        <f t="shared" si="419"/>
        <v/>
      </c>
      <c r="AN457" s="20" t="str">
        <f t="shared" si="419"/>
        <v/>
      </c>
      <c r="AO457" s="11" t="str">
        <f t="shared" ca="1" si="417"/>
        <v/>
      </c>
      <c r="AP457" s="10" t="str">
        <f t="shared" ca="1" si="408"/>
        <v/>
      </c>
      <c r="AQ457" s="10" t="str">
        <f t="shared" ca="1" si="408"/>
        <v/>
      </c>
      <c r="AR457" s="10" t="str">
        <f t="shared" ca="1" si="408"/>
        <v/>
      </c>
      <c r="AS457" s="10" t="str">
        <f t="shared" ca="1" si="408"/>
        <v/>
      </c>
      <c r="AT457" s="10" t="str">
        <f t="shared" ca="1" si="408"/>
        <v/>
      </c>
      <c r="AU457" s="10" t="str">
        <f t="shared" ca="1" si="405"/>
        <v/>
      </c>
      <c r="AV457" s="10" t="str">
        <f t="shared" ca="1" si="405"/>
        <v/>
      </c>
      <c r="AW457" s="10" t="str">
        <f t="shared" ca="1" si="405"/>
        <v/>
      </c>
      <c r="AX457" s="10" t="str">
        <f t="shared" si="405"/>
        <v/>
      </c>
      <c r="AY457" s="10" t="str">
        <f t="shared" si="405"/>
        <v/>
      </c>
      <c r="BA457" s="12" t="str">
        <f t="shared" ca="1" si="409"/>
        <v/>
      </c>
      <c r="BB457" s="12" t="str">
        <f t="shared" ca="1" si="409"/>
        <v/>
      </c>
      <c r="BC457" s="12" t="str">
        <f t="shared" ca="1" si="409"/>
        <v/>
      </c>
      <c r="BD457" s="12" t="str">
        <f t="shared" ca="1" si="409"/>
        <v/>
      </c>
      <c r="BE457" s="12" t="str">
        <f t="shared" ca="1" si="409"/>
        <v/>
      </c>
      <c r="BF457" s="12" t="str">
        <f t="shared" ca="1" si="406"/>
        <v/>
      </c>
      <c r="BG457" s="12" t="str">
        <f t="shared" ca="1" si="406"/>
        <v/>
      </c>
      <c r="BH457" s="12" t="str">
        <f t="shared" ca="1" si="406"/>
        <v/>
      </c>
      <c r="BI457" s="12" t="str">
        <f t="shared" si="406"/>
        <v/>
      </c>
      <c r="BJ457" s="12" t="str">
        <f t="shared" si="406"/>
        <v/>
      </c>
    </row>
    <row r="458" spans="1:62" ht="23.25" customHeight="1">
      <c r="A458" s="1">
        <f ca="1">IF(COUNTIF($D458:$M458," ")=10,"",IF(VLOOKUP(MAX($A$1:A457),$A$1:C457,3,FALSE)=0,"",MAX($A$1:A457)+1))</f>
        <v>458</v>
      </c>
      <c r="B458" s="13" t="str">
        <f>$B451</f>
        <v>Хараман С.В.</v>
      </c>
      <c r="C458" s="2" t="str">
        <f ca="1">IF($B458="","",$S$8)</f>
        <v>Вс 21.06.20</v>
      </c>
      <c r="D458" s="23" t="str">
        <f t="shared" ref="D458:K458" ca="1" si="425">IF($B458&gt;"",IF(ISERROR(SEARCH($B458,T$8))," ",MID(T$8,FIND("%курс ",T$8,FIND($B458,T$8))+6,7)&amp;"
("&amp;MID(T$8,FIND("ауд.",T$8,FIND($B458,T$8))+4,FIND("№",T$8,FIND("ауд.",T$8,FIND($B458,T$8)))-(FIND("ауд.",T$8,FIND($B458,T$8))+4))&amp;")"),"")</f>
        <v xml:space="preserve"> </v>
      </c>
      <c r="E458" s="23" t="str">
        <f t="shared" ca="1" si="425"/>
        <v xml:space="preserve"> </v>
      </c>
      <c r="F458" s="23" t="str">
        <f t="shared" ca="1" si="425"/>
        <v xml:space="preserve"> </v>
      </c>
      <c r="G458" s="23" t="str">
        <f t="shared" ca="1" si="425"/>
        <v xml:space="preserve"> </v>
      </c>
      <c r="H458" s="23" t="str">
        <f t="shared" ca="1" si="425"/>
        <v xml:space="preserve"> </v>
      </c>
      <c r="I458" s="23" t="str">
        <f t="shared" ca="1" si="425"/>
        <v xml:space="preserve"> </v>
      </c>
      <c r="J458" s="23" t="str">
        <f t="shared" ca="1" si="425"/>
        <v xml:space="preserve"> </v>
      </c>
      <c r="K458" s="23" t="str">
        <f t="shared" ca="1" si="425"/>
        <v xml:space="preserve"> </v>
      </c>
      <c r="L458" s="23"/>
      <c r="M458" s="23"/>
      <c r="N458" s="17"/>
      <c r="AE458" s="20" t="str">
        <f t="shared" ca="1" si="419"/>
        <v/>
      </c>
      <c r="AF458" s="20" t="str">
        <f t="shared" ca="1" si="419"/>
        <v/>
      </c>
      <c r="AG458" s="20" t="str">
        <f t="shared" ca="1" si="419"/>
        <v/>
      </c>
      <c r="AH458" s="20" t="str">
        <f t="shared" ca="1" si="419"/>
        <v/>
      </c>
      <c r="AI458" s="20" t="str">
        <f t="shared" ca="1" si="419"/>
        <v/>
      </c>
      <c r="AJ458" s="20" t="str">
        <f t="shared" ca="1" si="419"/>
        <v/>
      </c>
      <c r="AK458" s="20" t="str">
        <f t="shared" ca="1" si="419"/>
        <v/>
      </c>
      <c r="AL458" s="20" t="str">
        <f t="shared" ca="1" si="419"/>
        <v/>
      </c>
      <c r="AM458" s="20" t="str">
        <f t="shared" si="419"/>
        <v/>
      </c>
      <c r="AN458" s="20" t="str">
        <f t="shared" si="419"/>
        <v/>
      </c>
      <c r="AO458" s="11" t="str">
        <f t="shared" ca="1" si="417"/>
        <v/>
      </c>
      <c r="AP458" s="10" t="str">
        <f t="shared" ca="1" si="408"/>
        <v/>
      </c>
      <c r="AQ458" s="10" t="str">
        <f t="shared" ca="1" si="408"/>
        <v/>
      </c>
      <c r="AR458" s="10" t="str">
        <f t="shared" ca="1" si="408"/>
        <v/>
      </c>
      <c r="AS458" s="10" t="str">
        <f t="shared" ca="1" si="408"/>
        <v/>
      </c>
      <c r="AT458" s="10" t="str">
        <f t="shared" ca="1" si="408"/>
        <v/>
      </c>
      <c r="AU458" s="10" t="str">
        <f t="shared" ca="1" si="405"/>
        <v/>
      </c>
      <c r="AV458" s="10" t="str">
        <f t="shared" ca="1" si="405"/>
        <v/>
      </c>
      <c r="AW458" s="10" t="str">
        <f t="shared" ca="1" si="405"/>
        <v/>
      </c>
      <c r="AX458" s="10" t="str">
        <f t="shared" si="405"/>
        <v/>
      </c>
      <c r="AY458" s="10" t="str">
        <f t="shared" si="405"/>
        <v/>
      </c>
      <c r="BA458" s="12" t="str">
        <f t="shared" ca="1" si="409"/>
        <v/>
      </c>
      <c r="BB458" s="12" t="str">
        <f t="shared" ca="1" si="409"/>
        <v/>
      </c>
      <c r="BC458" s="12" t="str">
        <f t="shared" ca="1" si="409"/>
        <v/>
      </c>
      <c r="BD458" s="12" t="str">
        <f t="shared" ca="1" si="409"/>
        <v/>
      </c>
      <c r="BE458" s="12" t="str">
        <f t="shared" ca="1" si="409"/>
        <v/>
      </c>
      <c r="BF458" s="12" t="str">
        <f t="shared" ca="1" si="406"/>
        <v/>
      </c>
      <c r="BG458" s="12" t="str">
        <f t="shared" ca="1" si="406"/>
        <v/>
      </c>
      <c r="BH458" s="12" t="str">
        <f t="shared" ca="1" si="406"/>
        <v/>
      </c>
      <c r="BI458" s="12" t="str">
        <f t="shared" si="406"/>
        <v/>
      </c>
      <c r="BJ458" s="12" t="str">
        <f t="shared" si="406"/>
        <v/>
      </c>
    </row>
    <row r="459" spans="1:62" ht="23.25" customHeight="1">
      <c r="A459" s="1">
        <f ca="1">IF(COUNTIF($D459:$M459," ")=10,"",IF(VLOOKUP(MAX($A$1:A458),$A$1:C458,3,FALSE)=0,"",MAX($A$1:A458)+1))</f>
        <v>459</v>
      </c>
      <c r="C459" s="2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5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11" t="str">
        <f t="shared" si="417"/>
        <v/>
      </c>
      <c r="AP459" s="10" t="str">
        <f t="shared" si="408"/>
        <v/>
      </c>
      <c r="AQ459" s="10" t="str">
        <f t="shared" si="408"/>
        <v/>
      </c>
      <c r="AR459" s="10" t="str">
        <f t="shared" si="408"/>
        <v/>
      </c>
      <c r="AS459" s="10" t="str">
        <f t="shared" si="408"/>
        <v/>
      </c>
      <c r="AT459" s="10" t="str">
        <f t="shared" si="408"/>
        <v/>
      </c>
      <c r="AU459" s="10" t="str">
        <f t="shared" si="405"/>
        <v/>
      </c>
      <c r="AV459" s="10" t="str">
        <f t="shared" si="405"/>
        <v/>
      </c>
      <c r="AW459" s="10" t="str">
        <f t="shared" si="405"/>
        <v/>
      </c>
      <c r="AX459" s="10" t="str">
        <f t="shared" si="405"/>
        <v/>
      </c>
      <c r="AY459" s="10" t="str">
        <f t="shared" si="405"/>
        <v/>
      </c>
      <c r="BA459" s="12" t="str">
        <f t="shared" si="409"/>
        <v/>
      </c>
      <c r="BB459" s="12" t="str">
        <f t="shared" si="409"/>
        <v/>
      </c>
      <c r="BC459" s="12" t="str">
        <f t="shared" si="409"/>
        <v/>
      </c>
      <c r="BD459" s="12" t="str">
        <f t="shared" si="409"/>
        <v/>
      </c>
      <c r="BE459" s="12" t="str">
        <f t="shared" si="409"/>
        <v/>
      </c>
      <c r="BF459" s="12" t="str">
        <f t="shared" si="406"/>
        <v/>
      </c>
      <c r="BG459" s="12" t="str">
        <f t="shared" si="406"/>
        <v/>
      </c>
      <c r="BH459" s="12" t="str">
        <f t="shared" si="406"/>
        <v/>
      </c>
      <c r="BI459" s="12" t="str">
        <f t="shared" si="406"/>
        <v/>
      </c>
      <c r="BJ459" s="12" t="str">
        <f t="shared" si="406"/>
        <v/>
      </c>
    </row>
    <row r="460" spans="1:62" ht="23.25" customHeight="1">
      <c r="A460" s="1">
        <f ca="1">IF(COUNTIF($D461:$M467," ")=70,"",MAX($A$1:A459)+1)</f>
        <v>460</v>
      </c>
      <c r="B460" s="2" t="str">
        <f>IF($C460="","",$C460)</f>
        <v>Хмара А.С.</v>
      </c>
      <c r="C460" s="3" t="str">
        <f>IF(ISERROR(VLOOKUP((ROW()-1)/9+1,'[1]Преподавательский состав'!$A$2:$B$180,2,FALSE)),"",VLOOKUP((ROW()-1)/9+1,'[1]Преподавательский состав'!$A$2:$B$180,2,FALSE))</f>
        <v>Хмара А.С.</v>
      </c>
      <c r="D460" s="3" t="str">
        <f>IF($C460="","",T(" 8.00"))</f>
        <v xml:space="preserve"> 8.00</v>
      </c>
      <c r="E460" s="3" t="str">
        <f>IF($C460="","",T(" 9.40"))</f>
        <v xml:space="preserve"> 9.40</v>
      </c>
      <c r="F460" s="3" t="str">
        <f>IF($C460="","",T("11.50"))</f>
        <v>11.50</v>
      </c>
      <c r="G460" s="4" t="str">
        <f>IF($C460="","",T(""))</f>
        <v/>
      </c>
      <c r="H460" s="4" t="str">
        <f>IF($C460="","",T("13.30"))</f>
        <v>13.30</v>
      </c>
      <c r="I460" s="4" t="str">
        <f>IF($C460="","",T("15.10"))</f>
        <v>15.10</v>
      </c>
      <c r="J460" s="3" t="str">
        <f>IF($C460="","",T("17.00"))</f>
        <v>17.00</v>
      </c>
      <c r="K460" s="3" t="str">
        <f>IF($C460="","",T("18.40"))</f>
        <v>18.40</v>
      </c>
      <c r="L460" s="3"/>
      <c r="M460" s="3"/>
      <c r="N460" s="25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11" t="str">
        <f t="shared" si="417"/>
        <v/>
      </c>
      <c r="AP460" s="10" t="str">
        <f t="shared" si="408"/>
        <v/>
      </c>
      <c r="AQ460" s="10" t="str">
        <f t="shared" si="408"/>
        <v/>
      </c>
      <c r="AR460" s="10" t="str">
        <f t="shared" si="408"/>
        <v/>
      </c>
      <c r="AS460" s="10" t="str">
        <f t="shared" si="408"/>
        <v/>
      </c>
      <c r="AT460" s="10" t="str">
        <f t="shared" si="408"/>
        <v/>
      </c>
      <c r="AU460" s="10" t="str">
        <f t="shared" si="405"/>
        <v/>
      </c>
      <c r="AV460" s="10" t="str">
        <f t="shared" si="405"/>
        <v/>
      </c>
      <c r="AW460" s="10" t="str">
        <f t="shared" si="405"/>
        <v/>
      </c>
      <c r="AX460" s="10" t="str">
        <f t="shared" si="405"/>
        <v/>
      </c>
      <c r="AY460" s="10" t="str">
        <f t="shared" si="405"/>
        <v/>
      </c>
      <c r="BA460" s="12" t="str">
        <f t="shared" si="409"/>
        <v/>
      </c>
      <c r="BB460" s="12" t="str">
        <f t="shared" si="409"/>
        <v/>
      </c>
      <c r="BC460" s="12" t="str">
        <f t="shared" si="409"/>
        <v/>
      </c>
      <c r="BD460" s="12" t="str">
        <f t="shared" si="409"/>
        <v/>
      </c>
      <c r="BE460" s="12" t="str">
        <f t="shared" si="409"/>
        <v/>
      </c>
      <c r="BF460" s="12" t="str">
        <f t="shared" si="406"/>
        <v/>
      </c>
      <c r="BG460" s="12" t="str">
        <f t="shared" si="406"/>
        <v/>
      </c>
      <c r="BH460" s="12" t="str">
        <f t="shared" si="406"/>
        <v/>
      </c>
      <c r="BI460" s="12" t="str">
        <f t="shared" si="406"/>
        <v/>
      </c>
      <c r="BJ460" s="12" t="str">
        <f t="shared" si="406"/>
        <v/>
      </c>
    </row>
    <row r="461" spans="1:62" ht="23.25" customHeight="1">
      <c r="A461" s="1">
        <f ca="1">IF(COUNTIF($D461:$M461," ")=10,"",IF(VLOOKUP(MAX($A$1:A460),$A$1:C460,3,FALSE)=0,"",MAX($A$1:A460)+1))</f>
        <v>461</v>
      </c>
      <c r="B461" s="13" t="str">
        <f>$B460</f>
        <v>Хмара А.С.</v>
      </c>
      <c r="C461" s="2" t="str">
        <f ca="1">IF($B461="","",$S$2)</f>
        <v>Пн 15.06.20</v>
      </c>
      <c r="D461" s="14" t="str">
        <f t="shared" ref="D461:K461" ca="1" si="426">IF($B461&gt;"",IF(ISERROR(SEARCH($B461,T$2))," ",MID(T$2,FIND("%курс ",T$2,FIND($B461,T$2))+6,7)&amp;"
("&amp;MID(T$2,FIND("ауд.",T$2,FIND($B461,T$2))+4,FIND("№",T$2,FIND("ауд.",T$2,FIND($B461,T$2)))-(FIND("ауд.",T$2,FIND($B461,T$2))+4))&amp;")"),"")</f>
        <v>П -9 -1
(П-)</v>
      </c>
      <c r="E461" s="14" t="str">
        <f t="shared" ca="1" si="426"/>
        <v>ЗИ-9-19
(П-)</v>
      </c>
      <c r="F461" s="14" t="str">
        <f t="shared" ca="1" si="426"/>
        <v xml:space="preserve"> </v>
      </c>
      <c r="G461" s="14" t="str">
        <f t="shared" ca="1" si="426"/>
        <v xml:space="preserve"> </v>
      </c>
      <c r="H461" s="14" t="str">
        <f t="shared" ca="1" si="426"/>
        <v xml:space="preserve"> </v>
      </c>
      <c r="I461" s="14" t="str">
        <f t="shared" ca="1" si="426"/>
        <v xml:space="preserve"> </v>
      </c>
      <c r="J461" s="14" t="str">
        <f t="shared" ca="1" si="426"/>
        <v xml:space="preserve"> </v>
      </c>
      <c r="K461" s="14" t="str">
        <f t="shared" ca="1" si="426"/>
        <v xml:space="preserve"> </v>
      </c>
      <c r="L461" s="14"/>
      <c r="M461" s="14"/>
      <c r="N461" s="25"/>
      <c r="AE461" s="20" t="str">
        <f t="shared" ca="1" si="419"/>
        <v>Пн 15.06.20  8.00 П-)</v>
      </c>
      <c r="AF461" s="20" t="str">
        <f t="shared" ca="1" si="419"/>
        <v>Пн 15.06.20  9.40 П-)</v>
      </c>
      <c r="AG461" s="20" t="str">
        <f t="shared" ca="1" si="419"/>
        <v/>
      </c>
      <c r="AH461" s="20" t="str">
        <f t="shared" ca="1" si="419"/>
        <v/>
      </c>
      <c r="AI461" s="20" t="str">
        <f t="shared" ca="1" si="419"/>
        <v/>
      </c>
      <c r="AJ461" s="20" t="str">
        <f t="shared" ca="1" si="419"/>
        <v/>
      </c>
      <c r="AK461" s="20" t="str">
        <f t="shared" ca="1" si="419"/>
        <v/>
      </c>
      <c r="AL461" s="20" t="str">
        <f t="shared" ca="1" si="419"/>
        <v/>
      </c>
      <c r="AM461" s="20" t="str">
        <f t="shared" si="419"/>
        <v/>
      </c>
      <c r="AN461" s="20" t="str">
        <f t="shared" si="419"/>
        <v/>
      </c>
      <c r="AO461" s="11" t="str">
        <f t="shared" ca="1" si="417"/>
        <v>Хмара</v>
      </c>
      <c r="AP461" s="10" t="str">
        <f t="shared" ca="1" si="408"/>
        <v>Пн 15.06.20  8.00 П-) Хмара</v>
      </c>
      <c r="AQ461" s="10" t="str">
        <f t="shared" ca="1" si="408"/>
        <v>Пн 15.06.20  9.40 П-) Хмара</v>
      </c>
      <c r="AR461" s="10" t="str">
        <f t="shared" ca="1" si="408"/>
        <v/>
      </c>
      <c r="AS461" s="10" t="str">
        <f t="shared" ca="1" si="408"/>
        <v/>
      </c>
      <c r="AT461" s="10" t="str">
        <f t="shared" ca="1" si="408"/>
        <v/>
      </c>
      <c r="AU461" s="10" t="str">
        <f t="shared" ca="1" si="405"/>
        <v/>
      </c>
      <c r="AV461" s="10" t="str">
        <f t="shared" ca="1" si="405"/>
        <v/>
      </c>
      <c r="AW461" s="10" t="str">
        <f t="shared" ca="1" si="405"/>
        <v/>
      </c>
      <c r="AX461" s="10" t="str">
        <f t="shared" si="405"/>
        <v/>
      </c>
      <c r="AY461" s="10" t="str">
        <f t="shared" si="405"/>
        <v/>
      </c>
      <c r="BA461" s="12">
        <f t="shared" ca="1" si="409"/>
        <v>461</v>
      </c>
      <c r="BB461" s="12">
        <f t="shared" ca="1" si="409"/>
        <v>461</v>
      </c>
      <c r="BC461" s="12" t="str">
        <f t="shared" ca="1" si="409"/>
        <v/>
      </c>
      <c r="BD461" s="12" t="str">
        <f t="shared" ca="1" si="409"/>
        <v/>
      </c>
      <c r="BE461" s="12" t="str">
        <f t="shared" ca="1" si="409"/>
        <v/>
      </c>
      <c r="BF461" s="12" t="str">
        <f t="shared" ca="1" si="406"/>
        <v/>
      </c>
      <c r="BG461" s="12" t="str">
        <f t="shared" ca="1" si="406"/>
        <v/>
      </c>
      <c r="BH461" s="12" t="str">
        <f t="shared" ca="1" si="406"/>
        <v/>
      </c>
      <c r="BI461" s="12" t="str">
        <f t="shared" si="406"/>
        <v/>
      </c>
      <c r="BJ461" s="12" t="str">
        <f t="shared" si="406"/>
        <v/>
      </c>
    </row>
    <row r="462" spans="1:62" ht="23.25" customHeight="1">
      <c r="A462" s="1">
        <f ca="1">IF(COUNTIF($D462:$M462," ")=10,"",IF(VLOOKUP(MAX($A$1:A461),$A$1:C461,3,FALSE)=0,"",MAX($A$1:A461)+1))</f>
        <v>462</v>
      </c>
      <c r="B462" s="13" t="str">
        <f>$B460</f>
        <v>Хмара А.С.</v>
      </c>
      <c r="C462" s="2" t="str">
        <f ca="1">IF($B462="","",$S$3)</f>
        <v>Вт 16.06.20</v>
      </c>
      <c r="D462" s="14" t="str">
        <f t="shared" ref="D462:K462" ca="1" si="427">IF($B462&gt;"",IF(ISERROR(SEARCH($B462,T$3))," ",MID(T$3,FIND("%курс ",T$3,FIND($B462,T$3))+6,7)&amp;"
("&amp;MID(T$3,FIND("ауд.",T$3,FIND($B462,T$3))+4,FIND("№",T$3,FIND("ауд.",T$3,FIND($B462,T$3)))-(FIND("ауд.",T$3,FIND($B462,T$3))+4))&amp;")"),"")</f>
        <v>П -9 -1
(П-)</v>
      </c>
      <c r="E462" s="14" t="str">
        <f t="shared" ca="1" si="427"/>
        <v>П -9 -1
(П-)</v>
      </c>
      <c r="F462" s="14" t="str">
        <f t="shared" ca="1" si="427"/>
        <v xml:space="preserve"> </v>
      </c>
      <c r="G462" s="14" t="str">
        <f t="shared" ca="1" si="427"/>
        <v xml:space="preserve"> </v>
      </c>
      <c r="H462" s="14" t="str">
        <f t="shared" ca="1" si="427"/>
        <v xml:space="preserve"> </v>
      </c>
      <c r="I462" s="14" t="str">
        <f t="shared" ca="1" si="427"/>
        <v xml:space="preserve"> </v>
      </c>
      <c r="J462" s="14" t="str">
        <f t="shared" ca="1" si="427"/>
        <v xml:space="preserve"> </v>
      </c>
      <c r="K462" s="14" t="str">
        <f t="shared" ca="1" si="427"/>
        <v xml:space="preserve"> </v>
      </c>
      <c r="L462" s="14"/>
      <c r="M462" s="14"/>
      <c r="N462" s="25"/>
      <c r="AE462" s="20" t="str">
        <f t="shared" ca="1" si="419"/>
        <v>Вт 16.06.20  8.00 П-)</v>
      </c>
      <c r="AF462" s="20" t="str">
        <f t="shared" ca="1" si="419"/>
        <v>Вт 16.06.20  9.40 П-)</v>
      </c>
      <c r="AG462" s="20" t="str">
        <f t="shared" ca="1" si="419"/>
        <v/>
      </c>
      <c r="AH462" s="20" t="str">
        <f t="shared" ca="1" si="419"/>
        <v/>
      </c>
      <c r="AI462" s="20" t="str">
        <f t="shared" ca="1" si="419"/>
        <v/>
      </c>
      <c r="AJ462" s="20" t="str">
        <f t="shared" ca="1" si="419"/>
        <v/>
      </c>
      <c r="AK462" s="20" t="str">
        <f t="shared" ca="1" si="419"/>
        <v/>
      </c>
      <c r="AL462" s="20" t="str">
        <f t="shared" ca="1" si="419"/>
        <v/>
      </c>
      <c r="AM462" s="20" t="str">
        <f t="shared" si="419"/>
        <v/>
      </c>
      <c r="AN462" s="20" t="str">
        <f t="shared" si="419"/>
        <v/>
      </c>
      <c r="AO462" s="11" t="str">
        <f t="shared" ca="1" si="417"/>
        <v>Хмара</v>
      </c>
      <c r="AP462" s="10" t="str">
        <f t="shared" ca="1" si="408"/>
        <v>Вт 16.06.20  8.00 П-) Хмара</v>
      </c>
      <c r="AQ462" s="10" t="str">
        <f t="shared" ca="1" si="408"/>
        <v>Вт 16.06.20  9.40 П-) Хмара</v>
      </c>
      <c r="AR462" s="10" t="str">
        <f t="shared" ca="1" si="408"/>
        <v/>
      </c>
      <c r="AS462" s="10" t="str">
        <f t="shared" ca="1" si="408"/>
        <v/>
      </c>
      <c r="AT462" s="10" t="str">
        <f t="shared" ca="1" si="408"/>
        <v/>
      </c>
      <c r="AU462" s="10" t="str">
        <f t="shared" ca="1" si="405"/>
        <v/>
      </c>
      <c r="AV462" s="10" t="str">
        <f t="shared" ca="1" si="405"/>
        <v/>
      </c>
      <c r="AW462" s="10" t="str">
        <f t="shared" ca="1" si="405"/>
        <v/>
      </c>
      <c r="AX462" s="10" t="str">
        <f t="shared" si="405"/>
        <v/>
      </c>
      <c r="AY462" s="10" t="str">
        <f t="shared" si="405"/>
        <v/>
      </c>
      <c r="BA462" s="12">
        <f t="shared" ca="1" si="409"/>
        <v>462</v>
      </c>
      <c r="BB462" s="12">
        <f t="shared" ca="1" si="409"/>
        <v>462</v>
      </c>
      <c r="BC462" s="12" t="str">
        <f t="shared" ca="1" si="409"/>
        <v/>
      </c>
      <c r="BD462" s="12" t="str">
        <f t="shared" ca="1" si="409"/>
        <v/>
      </c>
      <c r="BE462" s="12" t="str">
        <f t="shared" ca="1" si="409"/>
        <v/>
      </c>
      <c r="BF462" s="12" t="str">
        <f t="shared" ca="1" si="406"/>
        <v/>
      </c>
      <c r="BG462" s="12" t="str">
        <f t="shared" ca="1" si="406"/>
        <v/>
      </c>
      <c r="BH462" s="12" t="str">
        <f t="shared" ca="1" si="406"/>
        <v/>
      </c>
      <c r="BI462" s="12" t="str">
        <f t="shared" si="406"/>
        <v/>
      </c>
      <c r="BJ462" s="12" t="str">
        <f t="shared" si="406"/>
        <v/>
      </c>
    </row>
    <row r="463" spans="1:62" ht="23.25" customHeight="1">
      <c r="A463" s="1">
        <f ca="1">IF(COUNTIF($D463:$M463," ")=10,"",IF(VLOOKUP(MAX($A$1:A462),$A$1:C462,3,FALSE)=0,"",MAX($A$1:A462)+1))</f>
        <v>463</v>
      </c>
      <c r="B463" s="13" t="str">
        <f>$B460</f>
        <v>Хмара А.С.</v>
      </c>
      <c r="C463" s="2" t="str">
        <f ca="1">IF($B463="","",$S$4)</f>
        <v>Ср 17.06.20</v>
      </c>
      <c r="D463" s="14" t="str">
        <f t="shared" ref="D463:K463" ca="1" si="428">IF($B463&gt;"",IF(ISERROR(SEARCH($B463,T$4))," ",MID(T$4,FIND("%курс ",T$4,FIND($B463,T$4))+6,7)&amp;"
("&amp;MID(T$4,FIND("ауд.",T$4,FIND($B463,T$4))+4,FIND("№",T$4,FIND("ауд.",T$4,FIND($B463,T$4)))-(FIND("ауд.",T$4,FIND($B463,T$4))+4))&amp;")"),"")</f>
        <v>СА -9-1
(П-)</v>
      </c>
      <c r="E463" s="14" t="str">
        <f t="shared" ca="1" si="428"/>
        <v>СА -9-1
(П-)</v>
      </c>
      <c r="F463" s="14" t="str">
        <f t="shared" ca="1" si="428"/>
        <v xml:space="preserve"> </v>
      </c>
      <c r="G463" s="14" t="str">
        <f t="shared" ca="1" si="428"/>
        <v xml:space="preserve"> </v>
      </c>
      <c r="H463" s="14" t="str">
        <f t="shared" ca="1" si="428"/>
        <v xml:space="preserve"> </v>
      </c>
      <c r="I463" s="14" t="str">
        <f t="shared" ca="1" si="428"/>
        <v xml:space="preserve"> </v>
      </c>
      <c r="J463" s="14" t="str">
        <f t="shared" ca="1" si="428"/>
        <v xml:space="preserve"> </v>
      </c>
      <c r="K463" s="14" t="str">
        <f t="shared" ca="1" si="428"/>
        <v xml:space="preserve"> </v>
      </c>
      <c r="L463" s="14"/>
      <c r="M463" s="14"/>
      <c r="N463" s="25"/>
      <c r="AE463" s="20" t="str">
        <f t="shared" ca="1" si="419"/>
        <v>Ср 17.06.20  8.00 П-)</v>
      </c>
      <c r="AF463" s="20" t="str">
        <f t="shared" ca="1" si="419"/>
        <v>Ср 17.06.20  9.40 П-)</v>
      </c>
      <c r="AG463" s="20" t="str">
        <f t="shared" ca="1" si="419"/>
        <v/>
      </c>
      <c r="AH463" s="20" t="str">
        <f t="shared" ca="1" si="419"/>
        <v/>
      </c>
      <c r="AI463" s="20" t="str">
        <f t="shared" ca="1" si="419"/>
        <v/>
      </c>
      <c r="AJ463" s="20" t="str">
        <f t="shared" ca="1" si="419"/>
        <v/>
      </c>
      <c r="AK463" s="20" t="str">
        <f t="shared" ca="1" si="419"/>
        <v/>
      </c>
      <c r="AL463" s="20" t="str">
        <f t="shared" ca="1" si="419"/>
        <v/>
      </c>
      <c r="AM463" s="20" t="str">
        <f t="shared" si="419"/>
        <v/>
      </c>
      <c r="AN463" s="20" t="str">
        <f t="shared" si="419"/>
        <v/>
      </c>
      <c r="AO463" s="11" t="str">
        <f t="shared" ca="1" si="417"/>
        <v>Хмара</v>
      </c>
      <c r="AP463" s="10" t="str">
        <f t="shared" ca="1" si="408"/>
        <v>Ср 17.06.20  8.00 П-) Хмара</v>
      </c>
      <c r="AQ463" s="10" t="str">
        <f t="shared" ca="1" si="408"/>
        <v>Ср 17.06.20  9.40 П-) Хмара</v>
      </c>
      <c r="AR463" s="10" t="str">
        <f t="shared" ca="1" si="408"/>
        <v/>
      </c>
      <c r="AS463" s="10" t="str">
        <f t="shared" ca="1" si="408"/>
        <v/>
      </c>
      <c r="AT463" s="10" t="str">
        <f t="shared" ca="1" si="408"/>
        <v/>
      </c>
      <c r="AU463" s="10" t="str">
        <f t="shared" ca="1" si="405"/>
        <v/>
      </c>
      <c r="AV463" s="10" t="str">
        <f t="shared" ca="1" si="405"/>
        <v/>
      </c>
      <c r="AW463" s="10" t="str">
        <f t="shared" ca="1" si="405"/>
        <v/>
      </c>
      <c r="AX463" s="10" t="str">
        <f t="shared" si="405"/>
        <v/>
      </c>
      <c r="AY463" s="10" t="str">
        <f t="shared" si="405"/>
        <v/>
      </c>
      <c r="BA463" s="12">
        <f t="shared" ca="1" si="409"/>
        <v>463</v>
      </c>
      <c r="BB463" s="12">
        <f t="shared" ca="1" si="409"/>
        <v>463</v>
      </c>
      <c r="BC463" s="12" t="str">
        <f t="shared" ca="1" si="409"/>
        <v/>
      </c>
      <c r="BD463" s="12" t="str">
        <f t="shared" ca="1" si="409"/>
        <v/>
      </c>
      <c r="BE463" s="12" t="str">
        <f t="shared" ca="1" si="409"/>
        <v/>
      </c>
      <c r="BF463" s="12" t="str">
        <f t="shared" ca="1" si="406"/>
        <v/>
      </c>
      <c r="BG463" s="12" t="str">
        <f t="shared" ca="1" si="406"/>
        <v/>
      </c>
      <c r="BH463" s="12" t="str">
        <f t="shared" ca="1" si="406"/>
        <v/>
      </c>
      <c r="BI463" s="12" t="str">
        <f t="shared" si="406"/>
        <v/>
      </c>
      <c r="BJ463" s="12" t="str">
        <f t="shared" si="406"/>
        <v/>
      </c>
    </row>
    <row r="464" spans="1:62" ht="23.25" customHeight="1">
      <c r="A464" s="1">
        <f ca="1">IF(COUNTIF($D464:$M464," ")=10,"",IF(VLOOKUP(MAX($A$1:A463),$A$1:C463,3,FALSE)=0,"",MAX($A$1:A463)+1))</f>
        <v>464</v>
      </c>
      <c r="B464" s="13" t="str">
        <f>$B460</f>
        <v>Хмара А.С.</v>
      </c>
      <c r="C464" s="2" t="str">
        <f ca="1">IF($B464="","",$S$5)</f>
        <v>Чт 18.06.20</v>
      </c>
      <c r="D464" s="23" t="str">
        <f t="shared" ref="D464:K464" ca="1" si="429">IF($B464&gt;"",IF(ISERROR(SEARCH($B464,T$5))," ",MID(T$5,FIND("%курс ",T$5,FIND($B464,T$5))+6,7)&amp;"
("&amp;MID(T$5,FIND("ауд.",T$5,FIND($B464,T$5))+4,FIND("№",T$5,FIND("ауд.",T$5,FIND($B464,T$5)))-(FIND("ауд.",T$5,FIND($B464,T$5))+4))&amp;")"),"")</f>
        <v>П -9 -1
(П-)</v>
      </c>
      <c r="E464" s="23" t="str">
        <f t="shared" ca="1" si="429"/>
        <v>П -9 -1
(П-)</v>
      </c>
      <c r="F464" s="23" t="str">
        <f t="shared" ca="1" si="429"/>
        <v>СА -9-1
(П-)</v>
      </c>
      <c r="G464" s="23" t="str">
        <f t="shared" ca="1" si="429"/>
        <v xml:space="preserve"> </v>
      </c>
      <c r="H464" s="23" t="str">
        <f t="shared" ca="1" si="429"/>
        <v xml:space="preserve"> </v>
      </c>
      <c r="I464" s="23" t="str">
        <f t="shared" ca="1" si="429"/>
        <v xml:space="preserve"> </v>
      </c>
      <c r="J464" s="23" t="str">
        <f t="shared" ca="1" si="429"/>
        <v xml:space="preserve"> </v>
      </c>
      <c r="K464" s="23" t="str">
        <f t="shared" ca="1" si="429"/>
        <v xml:space="preserve"> </v>
      </c>
      <c r="L464" s="23"/>
      <c r="M464" s="23"/>
      <c r="N464" s="25"/>
      <c r="AE464" s="20" t="str">
        <f t="shared" ca="1" si="419"/>
        <v>Чт 18.06.20  8.00 П-)</v>
      </c>
      <c r="AF464" s="20" t="str">
        <f t="shared" ca="1" si="419"/>
        <v>Чт 18.06.20  9.40 П-)</v>
      </c>
      <c r="AG464" s="20" t="str">
        <f t="shared" ca="1" si="419"/>
        <v>Чт 18.06.20 11.50 П-)</v>
      </c>
      <c r="AH464" s="20" t="str">
        <f t="shared" ca="1" si="419"/>
        <v/>
      </c>
      <c r="AI464" s="20" t="str">
        <f t="shared" ca="1" si="419"/>
        <v/>
      </c>
      <c r="AJ464" s="20" t="str">
        <f t="shared" ca="1" si="419"/>
        <v/>
      </c>
      <c r="AK464" s="20" t="str">
        <f t="shared" ca="1" si="419"/>
        <v/>
      </c>
      <c r="AL464" s="20" t="str">
        <f t="shared" ca="1" si="419"/>
        <v/>
      </c>
      <c r="AM464" s="20" t="str">
        <f t="shared" si="419"/>
        <v/>
      </c>
      <c r="AN464" s="20" t="str">
        <f t="shared" si="419"/>
        <v/>
      </c>
      <c r="AO464" s="11" t="str">
        <f t="shared" ca="1" si="417"/>
        <v>Хмара</v>
      </c>
      <c r="AP464" s="10" t="str">
        <f t="shared" ca="1" si="408"/>
        <v>Чт 18.06.20  8.00 П-) Хмара</v>
      </c>
      <c r="AQ464" s="10" t="str">
        <f t="shared" ca="1" si="408"/>
        <v>Чт 18.06.20  9.40 П-) Хмара</v>
      </c>
      <c r="AR464" s="10" t="str">
        <f t="shared" ca="1" si="408"/>
        <v>Чт 18.06.20 11.50 П-) Хмара</v>
      </c>
      <c r="AS464" s="10" t="str">
        <f t="shared" ca="1" si="408"/>
        <v/>
      </c>
      <c r="AT464" s="10" t="str">
        <f t="shared" ca="1" si="408"/>
        <v/>
      </c>
      <c r="AU464" s="10" t="str">
        <f t="shared" ca="1" si="405"/>
        <v/>
      </c>
      <c r="AV464" s="10" t="str">
        <f t="shared" ca="1" si="405"/>
        <v/>
      </c>
      <c r="AW464" s="10" t="str">
        <f t="shared" ca="1" si="405"/>
        <v/>
      </c>
      <c r="AX464" s="10" t="str">
        <f t="shared" si="405"/>
        <v/>
      </c>
      <c r="AY464" s="10" t="str">
        <f t="shared" si="405"/>
        <v/>
      </c>
      <c r="BA464" s="12">
        <f t="shared" ca="1" si="409"/>
        <v>464</v>
      </c>
      <c r="BB464" s="12">
        <f t="shared" ca="1" si="409"/>
        <v>464</v>
      </c>
      <c r="BC464" s="12">
        <f t="shared" ca="1" si="409"/>
        <v>464</v>
      </c>
      <c r="BD464" s="12" t="str">
        <f t="shared" ca="1" si="409"/>
        <v/>
      </c>
      <c r="BE464" s="12" t="str">
        <f t="shared" ca="1" si="409"/>
        <v/>
      </c>
      <c r="BF464" s="12" t="str">
        <f t="shared" ca="1" si="406"/>
        <v/>
      </c>
      <c r="BG464" s="12" t="str">
        <f t="shared" ca="1" si="406"/>
        <v/>
      </c>
      <c r="BH464" s="12" t="str">
        <f t="shared" ca="1" si="406"/>
        <v/>
      </c>
      <c r="BI464" s="12" t="str">
        <f t="shared" si="406"/>
        <v/>
      </c>
      <c r="BJ464" s="12" t="str">
        <f t="shared" si="406"/>
        <v/>
      </c>
    </row>
    <row r="465" spans="1:62" ht="23.25" customHeight="1">
      <c r="A465" s="1">
        <f ca="1">IF(COUNTIF($D465:$M465," ")=10,"",IF(VLOOKUP(MAX($A$1:A464),$A$1:C464,3,FALSE)=0,"",MAX($A$1:A464)+1))</f>
        <v>465</v>
      </c>
      <c r="B465" s="13" t="str">
        <f>$B460</f>
        <v>Хмара А.С.</v>
      </c>
      <c r="C465" s="2" t="str">
        <f ca="1">IF($B465="","",$S$6)</f>
        <v>Пт 19.06.20</v>
      </c>
      <c r="D465" s="23" t="str">
        <f t="shared" ref="D465:K465" ca="1" si="430">IF($B465&gt;"",IF(ISERROR(SEARCH($B465,T$6))," ",MID(T$6,FIND("%курс ",T$6,FIND($B465,T$6))+6,7)&amp;"
("&amp;MID(T$6,FIND("ауд.",T$6,FIND($B465,T$6))+4,FIND("№",T$6,FIND("ауд.",T$6,FIND($B465,T$6)))-(FIND("ауд.",T$6,FIND($B465,T$6))+4))&amp;")"),"")</f>
        <v>П -9 -1
(П-)</v>
      </c>
      <c r="E465" s="23" t="str">
        <f t="shared" ca="1" si="430"/>
        <v>ЗИ-9-19
(П-)</v>
      </c>
      <c r="F465" s="23" t="str">
        <f t="shared" ca="1" si="430"/>
        <v>СА -9-1
(П-)</v>
      </c>
      <c r="G465" s="23" t="str">
        <f t="shared" ca="1" si="430"/>
        <v xml:space="preserve"> </v>
      </c>
      <c r="H465" s="23" t="str">
        <f t="shared" ca="1" si="430"/>
        <v xml:space="preserve"> </v>
      </c>
      <c r="I465" s="23" t="str">
        <f t="shared" ca="1" si="430"/>
        <v xml:space="preserve"> </v>
      </c>
      <c r="J465" s="23" t="str">
        <f t="shared" ca="1" si="430"/>
        <v xml:space="preserve"> </v>
      </c>
      <c r="K465" s="23" t="str">
        <f t="shared" ca="1" si="430"/>
        <v xml:space="preserve"> </v>
      </c>
      <c r="L465" s="23"/>
      <c r="M465" s="23"/>
      <c r="N465" s="25"/>
      <c r="AE465" s="20" t="str">
        <f t="shared" ca="1" si="419"/>
        <v>Пт 19.06.20  8.00 П-)</v>
      </c>
      <c r="AF465" s="20" t="str">
        <f t="shared" ca="1" si="419"/>
        <v>Пт 19.06.20  9.40 П-)</v>
      </c>
      <c r="AG465" s="20" t="str">
        <f t="shared" ca="1" si="419"/>
        <v>Пт 19.06.20 11.50 П-)</v>
      </c>
      <c r="AH465" s="20" t="str">
        <f t="shared" ca="1" si="419"/>
        <v/>
      </c>
      <c r="AI465" s="20" t="str">
        <f t="shared" ca="1" si="419"/>
        <v/>
      </c>
      <c r="AJ465" s="20" t="str">
        <f t="shared" ca="1" si="419"/>
        <v/>
      </c>
      <c r="AK465" s="20" t="str">
        <f t="shared" ca="1" si="419"/>
        <v/>
      </c>
      <c r="AL465" s="20" t="str">
        <f t="shared" ca="1" si="419"/>
        <v/>
      </c>
      <c r="AM465" s="20" t="str">
        <f t="shared" si="419"/>
        <v/>
      </c>
      <c r="AN465" s="20" t="str">
        <f t="shared" si="419"/>
        <v/>
      </c>
      <c r="AO465" s="11" t="str">
        <f t="shared" ca="1" si="417"/>
        <v>Хмара</v>
      </c>
      <c r="AP465" s="10" t="str">
        <f t="shared" ca="1" si="408"/>
        <v>Пт 19.06.20  8.00 П-) Хмара</v>
      </c>
      <c r="AQ465" s="10" t="str">
        <f t="shared" ca="1" si="408"/>
        <v>Пт 19.06.20  9.40 П-) Хмара</v>
      </c>
      <c r="AR465" s="10" t="str">
        <f t="shared" ca="1" si="408"/>
        <v>Пт 19.06.20 11.50 П-) Хмара</v>
      </c>
      <c r="AS465" s="10" t="str">
        <f t="shared" ca="1" si="408"/>
        <v/>
      </c>
      <c r="AT465" s="10" t="str">
        <f t="shared" ca="1" si="408"/>
        <v/>
      </c>
      <c r="AU465" s="10" t="str">
        <f t="shared" ca="1" si="405"/>
        <v/>
      </c>
      <c r="AV465" s="10" t="str">
        <f t="shared" ca="1" si="405"/>
        <v/>
      </c>
      <c r="AW465" s="10" t="str">
        <f t="shared" ca="1" si="405"/>
        <v/>
      </c>
      <c r="AX465" s="10" t="str">
        <f t="shared" si="405"/>
        <v/>
      </c>
      <c r="AY465" s="10" t="str">
        <f t="shared" si="405"/>
        <v/>
      </c>
      <c r="BA465" s="12">
        <f t="shared" ca="1" si="409"/>
        <v>465</v>
      </c>
      <c r="BB465" s="12">
        <f t="shared" ca="1" si="409"/>
        <v>465</v>
      </c>
      <c r="BC465" s="12">
        <f t="shared" ca="1" si="409"/>
        <v>465</v>
      </c>
      <c r="BD465" s="12" t="str">
        <f t="shared" ca="1" si="409"/>
        <v/>
      </c>
      <c r="BE465" s="12" t="str">
        <f t="shared" ca="1" si="409"/>
        <v/>
      </c>
      <c r="BF465" s="12" t="str">
        <f t="shared" ca="1" si="406"/>
        <v/>
      </c>
      <c r="BG465" s="12" t="str">
        <f t="shared" ca="1" si="406"/>
        <v/>
      </c>
      <c r="BH465" s="12" t="str">
        <f t="shared" ca="1" si="406"/>
        <v/>
      </c>
      <c r="BI465" s="12" t="str">
        <f t="shared" si="406"/>
        <v/>
      </c>
      <c r="BJ465" s="12" t="str">
        <f t="shared" si="406"/>
        <v/>
      </c>
    </row>
    <row r="466" spans="1:62" ht="23.25" customHeight="1">
      <c r="A466" s="1">
        <f ca="1">IF(COUNTIF($D466:$M466," ")=10,"",IF(VLOOKUP(MAX($A$1:A465),$A$1:C465,3,FALSE)=0,"",MAX($A$1:A465)+1))</f>
        <v>466</v>
      </c>
      <c r="B466" s="13" t="str">
        <f>$B460</f>
        <v>Хмара А.С.</v>
      </c>
      <c r="C466" s="2" t="str">
        <f ca="1">IF($B466="","",$S$7)</f>
        <v>Сб 20.06.20</v>
      </c>
      <c r="D466" s="23" t="str">
        <f t="shared" ref="D466:K466" ca="1" si="431">IF($B466&gt;"",IF(ISERROR(SEARCH($B466,T$7))," ",MID(T$7,FIND("%курс ",T$7,FIND($B466,T$7))+6,7)&amp;"
("&amp;MID(T$7,FIND("ауд.",T$7,FIND($B466,T$7))+4,FIND("№",T$7,FIND("ауд.",T$7,FIND($B466,T$7)))-(FIND("ауд.",T$7,FIND($B466,T$7))+4))&amp;")"),"")</f>
        <v xml:space="preserve"> </v>
      </c>
      <c r="E466" s="23" t="str">
        <f t="shared" ca="1" si="431"/>
        <v xml:space="preserve"> </v>
      </c>
      <c r="F466" s="23" t="str">
        <f t="shared" ca="1" si="431"/>
        <v xml:space="preserve"> </v>
      </c>
      <c r="G466" s="23" t="str">
        <f t="shared" ca="1" si="431"/>
        <v xml:space="preserve"> </v>
      </c>
      <c r="H466" s="23" t="str">
        <f t="shared" ca="1" si="431"/>
        <v xml:space="preserve"> </v>
      </c>
      <c r="I466" s="23" t="str">
        <f t="shared" ca="1" si="431"/>
        <v xml:space="preserve"> </v>
      </c>
      <c r="J466" s="23" t="str">
        <f t="shared" ca="1" si="431"/>
        <v xml:space="preserve"> </v>
      </c>
      <c r="K466" s="23" t="str">
        <f t="shared" ca="1" si="431"/>
        <v xml:space="preserve"> </v>
      </c>
      <c r="L466" s="23"/>
      <c r="M466" s="23"/>
      <c r="N466" s="17"/>
      <c r="AE466" s="20" t="str">
        <f t="shared" ca="1" si="419"/>
        <v/>
      </c>
      <c r="AF466" s="20" t="str">
        <f t="shared" ca="1" si="419"/>
        <v/>
      </c>
      <c r="AG466" s="20" t="str">
        <f t="shared" ca="1" si="419"/>
        <v/>
      </c>
      <c r="AH466" s="20" t="str">
        <f t="shared" ca="1" si="419"/>
        <v/>
      </c>
      <c r="AI466" s="20" t="str">
        <f t="shared" ca="1" si="419"/>
        <v/>
      </c>
      <c r="AJ466" s="20" t="str">
        <f t="shared" ca="1" si="419"/>
        <v/>
      </c>
      <c r="AK466" s="20" t="str">
        <f t="shared" ca="1" si="419"/>
        <v/>
      </c>
      <c r="AL466" s="20" t="str">
        <f t="shared" ca="1" si="419"/>
        <v/>
      </c>
      <c r="AM466" s="20" t="str">
        <f t="shared" si="419"/>
        <v/>
      </c>
      <c r="AN466" s="20" t="str">
        <f t="shared" si="419"/>
        <v/>
      </c>
      <c r="AO466" s="11" t="str">
        <f t="shared" ca="1" si="417"/>
        <v/>
      </c>
      <c r="AP466" s="10" t="str">
        <f t="shared" ca="1" si="408"/>
        <v/>
      </c>
      <c r="AQ466" s="10" t="str">
        <f t="shared" ca="1" si="408"/>
        <v/>
      </c>
      <c r="AR466" s="10" t="str">
        <f t="shared" ca="1" si="408"/>
        <v/>
      </c>
      <c r="AS466" s="10" t="str">
        <f t="shared" ca="1" si="408"/>
        <v/>
      </c>
      <c r="AT466" s="10" t="str">
        <f t="shared" ca="1" si="408"/>
        <v/>
      </c>
      <c r="AU466" s="10" t="str">
        <f t="shared" ca="1" si="405"/>
        <v/>
      </c>
      <c r="AV466" s="10" t="str">
        <f t="shared" ca="1" si="405"/>
        <v/>
      </c>
      <c r="AW466" s="10" t="str">
        <f t="shared" ca="1" si="405"/>
        <v/>
      </c>
      <c r="AX466" s="10" t="str">
        <f t="shared" si="405"/>
        <v/>
      </c>
      <c r="AY466" s="10" t="str">
        <f t="shared" si="405"/>
        <v/>
      </c>
      <c r="BA466" s="12" t="str">
        <f t="shared" ca="1" si="409"/>
        <v/>
      </c>
      <c r="BB466" s="12" t="str">
        <f t="shared" ca="1" si="409"/>
        <v/>
      </c>
      <c r="BC466" s="12" t="str">
        <f t="shared" ca="1" si="409"/>
        <v/>
      </c>
      <c r="BD466" s="12" t="str">
        <f t="shared" ca="1" si="409"/>
        <v/>
      </c>
      <c r="BE466" s="12" t="str">
        <f t="shared" ca="1" si="409"/>
        <v/>
      </c>
      <c r="BF466" s="12" t="str">
        <f t="shared" ca="1" si="406"/>
        <v/>
      </c>
      <c r="BG466" s="12" t="str">
        <f t="shared" ca="1" si="406"/>
        <v/>
      </c>
      <c r="BH466" s="12" t="str">
        <f t="shared" ca="1" si="406"/>
        <v/>
      </c>
      <c r="BI466" s="12" t="str">
        <f t="shared" si="406"/>
        <v/>
      </c>
      <c r="BJ466" s="12" t="str">
        <f t="shared" si="406"/>
        <v/>
      </c>
    </row>
    <row r="467" spans="1:62" ht="23.25" customHeight="1">
      <c r="A467" s="1">
        <f ca="1">IF(COUNTIF($D467:$M467," ")=10,"",IF(VLOOKUP(MAX($A$1:A466),$A$1:C466,3,FALSE)=0,"",MAX($A$1:A466)+1))</f>
        <v>467</v>
      </c>
      <c r="B467" s="13" t="str">
        <f>$B460</f>
        <v>Хмара А.С.</v>
      </c>
      <c r="C467" s="2" t="str">
        <f ca="1">IF($B467="","",$S$8)</f>
        <v>Вс 21.06.20</v>
      </c>
      <c r="D467" s="23" t="str">
        <f t="shared" ref="D467:K467" ca="1" si="432">IF($B467&gt;"",IF(ISERROR(SEARCH($B467,T$8))," ",MID(T$8,FIND("%курс ",T$8,FIND($B467,T$8))+6,7)&amp;"
("&amp;MID(T$8,FIND("ауд.",T$8,FIND($B467,T$8))+4,FIND("№",T$8,FIND("ауд.",T$8,FIND($B467,T$8)))-(FIND("ауд.",T$8,FIND($B467,T$8))+4))&amp;")"),"")</f>
        <v xml:space="preserve"> </v>
      </c>
      <c r="E467" s="23" t="str">
        <f t="shared" ca="1" si="432"/>
        <v xml:space="preserve"> </v>
      </c>
      <c r="F467" s="23" t="str">
        <f t="shared" ca="1" si="432"/>
        <v xml:space="preserve"> </v>
      </c>
      <c r="G467" s="23" t="str">
        <f t="shared" ca="1" si="432"/>
        <v xml:space="preserve"> </v>
      </c>
      <c r="H467" s="23" t="str">
        <f t="shared" ca="1" si="432"/>
        <v xml:space="preserve"> </v>
      </c>
      <c r="I467" s="23" t="str">
        <f t="shared" ca="1" si="432"/>
        <v xml:space="preserve"> </v>
      </c>
      <c r="J467" s="23" t="str">
        <f t="shared" ca="1" si="432"/>
        <v xml:space="preserve"> </v>
      </c>
      <c r="K467" s="23" t="str">
        <f t="shared" ca="1" si="432"/>
        <v xml:space="preserve"> </v>
      </c>
      <c r="L467" s="23"/>
      <c r="M467" s="23"/>
      <c r="N467" s="25"/>
      <c r="AE467" s="20" t="str">
        <f t="shared" ca="1" si="419"/>
        <v/>
      </c>
      <c r="AF467" s="20" t="str">
        <f t="shared" ca="1" si="419"/>
        <v/>
      </c>
      <c r="AG467" s="20" t="str">
        <f t="shared" ca="1" si="419"/>
        <v/>
      </c>
      <c r="AH467" s="20" t="str">
        <f t="shared" ca="1" si="419"/>
        <v/>
      </c>
      <c r="AI467" s="20" t="str">
        <f t="shared" ca="1" si="419"/>
        <v/>
      </c>
      <c r="AJ467" s="20" t="str">
        <f t="shared" ca="1" si="419"/>
        <v/>
      </c>
      <c r="AK467" s="20" t="str">
        <f t="shared" ca="1" si="419"/>
        <v/>
      </c>
      <c r="AL467" s="20" t="str">
        <f t="shared" ca="1" si="419"/>
        <v/>
      </c>
      <c r="AM467" s="20" t="str">
        <f t="shared" si="419"/>
        <v/>
      </c>
      <c r="AN467" s="20" t="str">
        <f t="shared" si="419"/>
        <v/>
      </c>
      <c r="AO467" s="11" t="str">
        <f t="shared" ca="1" si="417"/>
        <v/>
      </c>
      <c r="AP467" s="10" t="str">
        <f t="shared" ca="1" si="408"/>
        <v/>
      </c>
      <c r="AQ467" s="10" t="str">
        <f t="shared" ca="1" si="408"/>
        <v/>
      </c>
      <c r="AR467" s="10" t="str">
        <f t="shared" ca="1" si="408"/>
        <v/>
      </c>
      <c r="AS467" s="10" t="str">
        <f t="shared" ca="1" si="408"/>
        <v/>
      </c>
      <c r="AT467" s="10" t="str">
        <f t="shared" ca="1" si="408"/>
        <v/>
      </c>
      <c r="AU467" s="10" t="str">
        <f t="shared" ca="1" si="405"/>
        <v/>
      </c>
      <c r="AV467" s="10" t="str">
        <f t="shared" ca="1" si="405"/>
        <v/>
      </c>
      <c r="AW467" s="10" t="str">
        <f t="shared" ca="1" si="405"/>
        <v/>
      </c>
      <c r="AX467" s="10" t="str">
        <f t="shared" si="405"/>
        <v/>
      </c>
      <c r="AY467" s="10" t="str">
        <f t="shared" si="405"/>
        <v/>
      </c>
      <c r="BA467" s="12" t="str">
        <f t="shared" ca="1" si="409"/>
        <v/>
      </c>
      <c r="BB467" s="12" t="str">
        <f t="shared" ca="1" si="409"/>
        <v/>
      </c>
      <c r="BC467" s="12" t="str">
        <f t="shared" ca="1" si="409"/>
        <v/>
      </c>
      <c r="BD467" s="12" t="str">
        <f t="shared" ca="1" si="409"/>
        <v/>
      </c>
      <c r="BE467" s="12" t="str">
        <f t="shared" ca="1" si="409"/>
        <v/>
      </c>
      <c r="BF467" s="12" t="str">
        <f t="shared" ca="1" si="406"/>
        <v/>
      </c>
      <c r="BG467" s="12" t="str">
        <f t="shared" ca="1" si="406"/>
        <v/>
      </c>
      <c r="BH467" s="12" t="str">
        <f t="shared" ca="1" si="406"/>
        <v/>
      </c>
      <c r="BI467" s="12" t="str">
        <f t="shared" si="406"/>
        <v/>
      </c>
      <c r="BJ467" s="12" t="str">
        <f t="shared" si="406"/>
        <v/>
      </c>
    </row>
    <row r="468" spans="1:62" ht="23.25" customHeight="1">
      <c r="A468" s="1">
        <f ca="1">IF(COUNTIF($D468:$M468," ")=10,"",IF(VLOOKUP(MAX($A$1:A467),$A$1:C467,3,FALSE)=0,"",MAX($A$1:A467)+1))</f>
        <v>468</v>
      </c>
      <c r="C468" s="2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5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11" t="str">
        <f t="shared" si="417"/>
        <v/>
      </c>
      <c r="AP468" s="10" t="str">
        <f t="shared" si="408"/>
        <v/>
      </c>
      <c r="AQ468" s="10" t="str">
        <f t="shared" si="408"/>
        <v/>
      </c>
      <c r="AR468" s="10" t="str">
        <f t="shared" si="408"/>
        <v/>
      </c>
      <c r="AS468" s="10" t="str">
        <f t="shared" si="408"/>
        <v/>
      </c>
      <c r="AT468" s="10" t="str">
        <f t="shared" si="408"/>
        <v/>
      </c>
      <c r="AU468" s="10" t="str">
        <f t="shared" si="405"/>
        <v/>
      </c>
      <c r="AV468" s="10" t="str">
        <f t="shared" si="405"/>
        <v/>
      </c>
      <c r="AW468" s="10" t="str">
        <f t="shared" si="405"/>
        <v/>
      </c>
      <c r="AX468" s="10" t="str">
        <f t="shared" si="405"/>
        <v/>
      </c>
      <c r="AY468" s="10" t="str">
        <f t="shared" si="405"/>
        <v/>
      </c>
      <c r="BA468" s="12" t="str">
        <f t="shared" si="409"/>
        <v/>
      </c>
      <c r="BB468" s="12" t="str">
        <f t="shared" si="409"/>
        <v/>
      </c>
      <c r="BC468" s="12" t="str">
        <f t="shared" si="409"/>
        <v/>
      </c>
      <c r="BD468" s="12" t="str">
        <f t="shared" si="409"/>
        <v/>
      </c>
      <c r="BE468" s="12" t="str">
        <f t="shared" si="409"/>
        <v/>
      </c>
      <c r="BF468" s="12" t="str">
        <f t="shared" si="406"/>
        <v/>
      </c>
      <c r="BG468" s="12" t="str">
        <f t="shared" si="406"/>
        <v/>
      </c>
      <c r="BH468" s="12" t="str">
        <f t="shared" si="406"/>
        <v/>
      </c>
      <c r="BI468" s="12" t="str">
        <f t="shared" si="406"/>
        <v/>
      </c>
      <c r="BJ468" s="12" t="str">
        <f t="shared" si="406"/>
        <v/>
      </c>
    </row>
    <row r="469" spans="1:62" ht="23.25" customHeight="1">
      <c r="A469" s="1">
        <f ca="1">IF(COUNTIF($D470:$M476," ")=70,"",MAX($A$1:A468)+1)</f>
        <v>469</v>
      </c>
      <c r="B469" s="2" t="str">
        <f>IF($C469="","",$C469)</f>
        <v>Чулаков М.Х.</v>
      </c>
      <c r="C469" s="3" t="str">
        <f>IF(ISERROR(VLOOKUP((ROW()-1)/9+1,'[1]Преподавательский состав'!$A$2:$B$180,2,FALSE)),"",VLOOKUP((ROW()-1)/9+1,'[1]Преподавательский состав'!$A$2:$B$180,2,FALSE))</f>
        <v>Чулаков М.Х.</v>
      </c>
      <c r="D469" s="3" t="str">
        <f>IF($C469="","",T(" 8.00"))</f>
        <v xml:space="preserve"> 8.00</v>
      </c>
      <c r="E469" s="3" t="str">
        <f>IF($C469="","",T(" 9.40"))</f>
        <v xml:space="preserve"> 9.40</v>
      </c>
      <c r="F469" s="3" t="str">
        <f>IF($C469="","",T("11.50"))</f>
        <v>11.50</v>
      </c>
      <c r="G469" s="4" t="str">
        <f>IF($C469="","",T(""))</f>
        <v/>
      </c>
      <c r="H469" s="4" t="str">
        <f>IF($C469="","",T("13.30"))</f>
        <v>13.30</v>
      </c>
      <c r="I469" s="4" t="str">
        <f>IF($C469="","",T("15.10"))</f>
        <v>15.10</v>
      </c>
      <c r="J469" s="3" t="str">
        <f>IF($C469="","",T("17.00"))</f>
        <v>17.00</v>
      </c>
      <c r="K469" s="3" t="str">
        <f>IF($C469="","",T("18.40"))</f>
        <v>18.40</v>
      </c>
      <c r="L469" s="3"/>
      <c r="M469" s="3"/>
      <c r="N469" s="25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11" t="str">
        <f t="shared" si="417"/>
        <v/>
      </c>
      <c r="AP469" s="10" t="str">
        <f t="shared" si="408"/>
        <v/>
      </c>
      <c r="AQ469" s="10" t="str">
        <f t="shared" si="408"/>
        <v/>
      </c>
      <c r="AR469" s="10" t="str">
        <f t="shared" si="408"/>
        <v/>
      </c>
      <c r="AS469" s="10" t="str">
        <f t="shared" si="408"/>
        <v/>
      </c>
      <c r="AT469" s="10" t="str">
        <f t="shared" si="408"/>
        <v/>
      </c>
      <c r="AU469" s="10" t="str">
        <f t="shared" si="405"/>
        <v/>
      </c>
      <c r="AV469" s="10" t="str">
        <f t="shared" si="405"/>
        <v/>
      </c>
      <c r="AW469" s="10" t="str">
        <f t="shared" si="405"/>
        <v/>
      </c>
      <c r="AX469" s="10" t="str">
        <f t="shared" si="405"/>
        <v/>
      </c>
      <c r="AY469" s="10" t="str">
        <f t="shared" si="405"/>
        <v/>
      </c>
      <c r="BA469" s="12" t="str">
        <f t="shared" si="409"/>
        <v/>
      </c>
      <c r="BB469" s="12" t="str">
        <f t="shared" si="409"/>
        <v/>
      </c>
      <c r="BC469" s="12" t="str">
        <f t="shared" si="409"/>
        <v/>
      </c>
      <c r="BD469" s="12" t="str">
        <f t="shared" si="409"/>
        <v/>
      </c>
      <c r="BE469" s="12" t="str">
        <f t="shared" si="409"/>
        <v/>
      </c>
      <c r="BF469" s="12" t="str">
        <f t="shared" si="406"/>
        <v/>
      </c>
      <c r="BG469" s="12" t="str">
        <f t="shared" si="406"/>
        <v/>
      </c>
      <c r="BH469" s="12" t="str">
        <f t="shared" si="406"/>
        <v/>
      </c>
      <c r="BI469" s="12" t="str">
        <f t="shared" si="406"/>
        <v/>
      </c>
      <c r="BJ469" s="12" t="str">
        <f t="shared" si="406"/>
        <v/>
      </c>
    </row>
    <row r="470" spans="1:62" ht="23.25" customHeight="1">
      <c r="A470" s="1">
        <f ca="1">IF(COUNTIF($D470:$M470," ")=10,"",IF(VLOOKUP(MAX($A$1:A469),$A$1:C469,3,FALSE)=0,"",MAX($A$1:A469)+1))</f>
        <v>470</v>
      </c>
      <c r="B470" s="13" t="str">
        <f>$B469</f>
        <v>Чулаков М.Х.</v>
      </c>
      <c r="C470" s="2" t="str">
        <f ca="1">IF($B470="","",$S$2)</f>
        <v>Пн 15.06.20</v>
      </c>
      <c r="D470" s="14" t="str">
        <f t="shared" ref="D470:K470" ca="1" si="433">IF($B470&gt;"",IF(ISERROR(SEARCH($B470,T$2))," ",MID(T$2,FIND("%курс ",T$2,FIND($B470,T$2))+6,7)&amp;"
("&amp;MID(T$2,FIND("ауд.",T$2,FIND($B470,T$2))+4,FIND("№",T$2,FIND("ауд.",T$2,FIND($B470,T$2)))-(FIND("ауд.",T$2,FIND($B470,T$2))+4))&amp;")"),"")</f>
        <v xml:space="preserve"> </v>
      </c>
      <c r="E470" s="14" t="str">
        <f t="shared" ca="1" si="433"/>
        <v xml:space="preserve"> </v>
      </c>
      <c r="F470" s="14" t="str">
        <f t="shared" ca="1" si="433"/>
        <v xml:space="preserve"> </v>
      </c>
      <c r="G470" s="14" t="str">
        <f t="shared" ca="1" si="433"/>
        <v xml:space="preserve"> </v>
      </c>
      <c r="H470" s="14" t="str">
        <f t="shared" ca="1" si="433"/>
        <v xml:space="preserve"> </v>
      </c>
      <c r="I470" s="14" t="str">
        <f t="shared" ca="1" si="433"/>
        <v xml:space="preserve"> </v>
      </c>
      <c r="J470" s="14" t="str">
        <f t="shared" ca="1" si="433"/>
        <v xml:space="preserve"> </v>
      </c>
      <c r="K470" s="14" t="str">
        <f t="shared" ca="1" si="433"/>
        <v xml:space="preserve"> </v>
      </c>
      <c r="L470" s="14"/>
      <c r="M470" s="14"/>
      <c r="N470" s="25"/>
      <c r="AE470" s="20" t="str">
        <f t="shared" ca="1" si="419"/>
        <v/>
      </c>
      <c r="AF470" s="20" t="str">
        <f t="shared" ca="1" si="419"/>
        <v/>
      </c>
      <c r="AG470" s="20" t="str">
        <f t="shared" ca="1" si="419"/>
        <v/>
      </c>
      <c r="AH470" s="20" t="str">
        <f t="shared" ca="1" si="419"/>
        <v/>
      </c>
      <c r="AI470" s="20" t="str">
        <f t="shared" ca="1" si="419"/>
        <v/>
      </c>
      <c r="AJ470" s="20" t="str">
        <f t="shared" ca="1" si="419"/>
        <v/>
      </c>
      <c r="AK470" s="20" t="str">
        <f t="shared" ca="1" si="419"/>
        <v/>
      </c>
      <c r="AL470" s="20" t="str">
        <f t="shared" ca="1" si="419"/>
        <v/>
      </c>
      <c r="AM470" s="20" t="str">
        <f t="shared" si="419"/>
        <v/>
      </c>
      <c r="AN470" s="20" t="str">
        <f t="shared" si="419"/>
        <v/>
      </c>
      <c r="AO470" s="11" t="str">
        <f t="shared" ca="1" si="417"/>
        <v/>
      </c>
      <c r="AP470" s="10" t="str">
        <f t="shared" ca="1" si="408"/>
        <v/>
      </c>
      <c r="AQ470" s="10" t="str">
        <f t="shared" ca="1" si="408"/>
        <v/>
      </c>
      <c r="AR470" s="10" t="str">
        <f t="shared" ca="1" si="408"/>
        <v/>
      </c>
      <c r="AS470" s="10" t="str">
        <f t="shared" ca="1" si="408"/>
        <v/>
      </c>
      <c r="AT470" s="10" t="str">
        <f t="shared" ca="1" si="408"/>
        <v/>
      </c>
      <c r="AU470" s="10" t="str">
        <f t="shared" ca="1" si="405"/>
        <v/>
      </c>
      <c r="AV470" s="10" t="str">
        <f t="shared" ca="1" si="405"/>
        <v/>
      </c>
      <c r="AW470" s="10" t="str">
        <f t="shared" ca="1" si="405"/>
        <v/>
      </c>
      <c r="AX470" s="10" t="str">
        <f t="shared" si="405"/>
        <v/>
      </c>
      <c r="AY470" s="10" t="str">
        <f t="shared" si="405"/>
        <v/>
      </c>
      <c r="BA470" s="12" t="str">
        <f t="shared" ca="1" si="409"/>
        <v/>
      </c>
      <c r="BB470" s="12" t="str">
        <f t="shared" ca="1" si="409"/>
        <v/>
      </c>
      <c r="BC470" s="12" t="str">
        <f t="shared" ca="1" si="409"/>
        <v/>
      </c>
      <c r="BD470" s="12" t="str">
        <f t="shared" ca="1" si="409"/>
        <v/>
      </c>
      <c r="BE470" s="12" t="str">
        <f t="shared" ca="1" si="409"/>
        <v/>
      </c>
      <c r="BF470" s="12" t="str">
        <f t="shared" ca="1" si="406"/>
        <v/>
      </c>
      <c r="BG470" s="12" t="str">
        <f t="shared" ca="1" si="406"/>
        <v/>
      </c>
      <c r="BH470" s="12" t="str">
        <f t="shared" ca="1" si="406"/>
        <v/>
      </c>
      <c r="BI470" s="12" t="str">
        <f t="shared" si="406"/>
        <v/>
      </c>
      <c r="BJ470" s="12" t="str">
        <f t="shared" si="406"/>
        <v/>
      </c>
    </row>
    <row r="471" spans="1:62" ht="23.25" customHeight="1">
      <c r="A471" s="1">
        <f ca="1">IF(COUNTIF($D471:$M471," ")=10,"",IF(VLOOKUP(MAX($A$1:A470),$A$1:C470,3,FALSE)=0,"",MAX($A$1:A470)+1))</f>
        <v>471</v>
      </c>
      <c r="B471" s="13" t="str">
        <f>$B469</f>
        <v>Чулаков М.Х.</v>
      </c>
      <c r="C471" s="2" t="str">
        <f ca="1">IF($B471="","",$S$3)</f>
        <v>Вт 16.06.20</v>
      </c>
      <c r="D471" s="14" t="str">
        <f t="shared" ref="D471:K471" ca="1" si="434">IF($B471&gt;"",IF(ISERROR(SEARCH($B471,T$3))," ",MID(T$3,FIND("%курс ",T$3,FIND($B471,T$3))+6,7)&amp;"
("&amp;MID(T$3,FIND("ауд.",T$3,FIND($B471,T$3))+4,FIND("№",T$3,FIND("ауд.",T$3,FIND($B471,T$3)))-(FIND("ауд.",T$3,FIND($B471,T$3))+4))&amp;")"),"")</f>
        <v xml:space="preserve"> </v>
      </c>
      <c r="E471" s="14" t="str">
        <f t="shared" ca="1" si="434"/>
        <v xml:space="preserve"> </v>
      </c>
      <c r="F471" s="14" t="str">
        <f t="shared" ca="1" si="434"/>
        <v xml:space="preserve"> </v>
      </c>
      <c r="G471" s="14" t="str">
        <f t="shared" ca="1" si="434"/>
        <v xml:space="preserve"> </v>
      </c>
      <c r="H471" s="14" t="str">
        <f t="shared" ca="1" si="434"/>
        <v xml:space="preserve"> </v>
      </c>
      <c r="I471" s="14" t="str">
        <f t="shared" ca="1" si="434"/>
        <v xml:space="preserve"> </v>
      </c>
      <c r="J471" s="14" t="str">
        <f t="shared" ca="1" si="434"/>
        <v xml:space="preserve"> </v>
      </c>
      <c r="K471" s="14" t="str">
        <f t="shared" ca="1" si="434"/>
        <v xml:space="preserve"> </v>
      </c>
      <c r="L471" s="14"/>
      <c r="M471" s="14"/>
      <c r="N471" s="25"/>
      <c r="AE471" s="20" t="str">
        <f t="shared" ca="1" si="419"/>
        <v/>
      </c>
      <c r="AF471" s="20" t="str">
        <f t="shared" ca="1" si="419"/>
        <v/>
      </c>
      <c r="AG471" s="20" t="str">
        <f t="shared" ca="1" si="419"/>
        <v/>
      </c>
      <c r="AH471" s="20" t="str">
        <f t="shared" ca="1" si="419"/>
        <v/>
      </c>
      <c r="AI471" s="20" t="str">
        <f t="shared" ca="1" si="419"/>
        <v/>
      </c>
      <c r="AJ471" s="20" t="str">
        <f t="shared" ca="1" si="419"/>
        <v/>
      </c>
      <c r="AK471" s="20" t="str">
        <f t="shared" ca="1" si="419"/>
        <v/>
      </c>
      <c r="AL471" s="20" t="str">
        <f t="shared" ca="1" si="419"/>
        <v/>
      </c>
      <c r="AM471" s="20" t="str">
        <f t="shared" si="419"/>
        <v/>
      </c>
      <c r="AN471" s="20" t="str">
        <f t="shared" si="419"/>
        <v/>
      </c>
      <c r="AO471" s="11" t="str">
        <f t="shared" ca="1" si="417"/>
        <v/>
      </c>
      <c r="AP471" s="10" t="str">
        <f t="shared" ca="1" si="408"/>
        <v/>
      </c>
      <c r="AQ471" s="10" t="str">
        <f t="shared" ca="1" si="408"/>
        <v/>
      </c>
      <c r="AR471" s="10" t="str">
        <f t="shared" ca="1" si="408"/>
        <v/>
      </c>
      <c r="AS471" s="10" t="str">
        <f t="shared" ca="1" si="408"/>
        <v/>
      </c>
      <c r="AT471" s="10" t="str">
        <f t="shared" ca="1" si="408"/>
        <v/>
      </c>
      <c r="AU471" s="10" t="str">
        <f t="shared" ca="1" si="405"/>
        <v/>
      </c>
      <c r="AV471" s="10" t="str">
        <f t="shared" ca="1" si="405"/>
        <v/>
      </c>
      <c r="AW471" s="10" t="str">
        <f t="shared" ca="1" si="405"/>
        <v/>
      </c>
      <c r="AX471" s="10" t="str">
        <f t="shared" si="405"/>
        <v/>
      </c>
      <c r="AY471" s="10" t="str">
        <f t="shared" si="405"/>
        <v/>
      </c>
      <c r="BA471" s="12" t="str">
        <f t="shared" ca="1" si="409"/>
        <v/>
      </c>
      <c r="BB471" s="12" t="str">
        <f t="shared" ca="1" si="409"/>
        <v/>
      </c>
      <c r="BC471" s="12" t="str">
        <f t="shared" ca="1" si="409"/>
        <v/>
      </c>
      <c r="BD471" s="12" t="str">
        <f t="shared" ca="1" si="409"/>
        <v/>
      </c>
      <c r="BE471" s="12" t="str">
        <f t="shared" ca="1" si="409"/>
        <v/>
      </c>
      <c r="BF471" s="12" t="str">
        <f t="shared" ca="1" si="406"/>
        <v/>
      </c>
      <c r="BG471" s="12" t="str">
        <f t="shared" ca="1" si="406"/>
        <v/>
      </c>
      <c r="BH471" s="12" t="str">
        <f t="shared" ca="1" si="406"/>
        <v/>
      </c>
      <c r="BI471" s="12" t="str">
        <f t="shared" si="406"/>
        <v/>
      </c>
      <c r="BJ471" s="12" t="str">
        <f t="shared" si="406"/>
        <v/>
      </c>
    </row>
    <row r="472" spans="1:62" ht="23.25" customHeight="1">
      <c r="A472" s="1">
        <f ca="1">IF(COUNTIF($D472:$M472," ")=10,"",IF(VLOOKUP(MAX($A$1:A471),$A$1:C471,3,FALSE)=0,"",MAX($A$1:A471)+1))</f>
        <v>472</v>
      </c>
      <c r="B472" s="13" t="str">
        <f>$B469</f>
        <v>Чулаков М.Х.</v>
      </c>
      <c r="C472" s="2" t="str">
        <f ca="1">IF($B472="","",$S$4)</f>
        <v>Ср 17.06.20</v>
      </c>
      <c r="D472" s="14" t="str">
        <f t="shared" ref="D472:K472" ca="1" si="435">IF($B472&gt;"",IF(ISERROR(SEARCH($B472,T$4))," ",MID(T$4,FIND("%курс ",T$4,FIND($B472,T$4))+6,7)&amp;"
("&amp;MID(T$4,FIND("ауд.",T$4,FIND($B472,T$4))+4,FIND("№",T$4,FIND("ауд.",T$4,FIND($B472,T$4)))-(FIND("ауд.",T$4,FIND($B472,T$4))+4))&amp;")"),"")</f>
        <v xml:space="preserve"> </v>
      </c>
      <c r="E472" s="14" t="str">
        <f t="shared" ca="1" si="435"/>
        <v xml:space="preserve"> </v>
      </c>
      <c r="F472" s="14" t="str">
        <f t="shared" ca="1" si="435"/>
        <v xml:space="preserve"> </v>
      </c>
      <c r="G472" s="14" t="str">
        <f t="shared" ca="1" si="435"/>
        <v xml:space="preserve"> </v>
      </c>
      <c r="H472" s="14" t="str">
        <f t="shared" ca="1" si="435"/>
        <v xml:space="preserve"> </v>
      </c>
      <c r="I472" s="14" t="str">
        <f t="shared" ca="1" si="435"/>
        <v xml:space="preserve"> </v>
      </c>
      <c r="J472" s="14" t="str">
        <f t="shared" ca="1" si="435"/>
        <v xml:space="preserve"> </v>
      </c>
      <c r="K472" s="14" t="str">
        <f t="shared" ca="1" si="435"/>
        <v xml:space="preserve"> </v>
      </c>
      <c r="L472" s="14"/>
      <c r="M472" s="14"/>
      <c r="N472" s="25"/>
      <c r="AE472" s="20" t="str">
        <f t="shared" ca="1" si="419"/>
        <v/>
      </c>
      <c r="AF472" s="20" t="str">
        <f t="shared" ca="1" si="419"/>
        <v/>
      </c>
      <c r="AG472" s="20" t="str">
        <f t="shared" ca="1" si="419"/>
        <v/>
      </c>
      <c r="AH472" s="20" t="str">
        <f t="shared" ca="1" si="419"/>
        <v/>
      </c>
      <c r="AI472" s="20" t="str">
        <f t="shared" ca="1" si="419"/>
        <v/>
      </c>
      <c r="AJ472" s="20" t="str">
        <f t="shared" ca="1" si="419"/>
        <v/>
      </c>
      <c r="AK472" s="20" t="str">
        <f t="shared" ca="1" si="419"/>
        <v/>
      </c>
      <c r="AL472" s="20" t="str">
        <f t="shared" ca="1" si="419"/>
        <v/>
      </c>
      <c r="AM472" s="20" t="str">
        <f t="shared" si="419"/>
        <v/>
      </c>
      <c r="AN472" s="20" t="str">
        <f t="shared" si="419"/>
        <v/>
      </c>
      <c r="AO472" s="11" t="str">
        <f t="shared" ca="1" si="417"/>
        <v/>
      </c>
      <c r="AP472" s="10" t="str">
        <f t="shared" ca="1" si="408"/>
        <v/>
      </c>
      <c r="AQ472" s="10" t="str">
        <f t="shared" ca="1" si="408"/>
        <v/>
      </c>
      <c r="AR472" s="10" t="str">
        <f t="shared" ca="1" si="408"/>
        <v/>
      </c>
      <c r="AS472" s="10" t="str">
        <f t="shared" ca="1" si="408"/>
        <v/>
      </c>
      <c r="AT472" s="10" t="str">
        <f t="shared" ca="1" si="408"/>
        <v/>
      </c>
      <c r="AU472" s="10" t="str">
        <f t="shared" ca="1" si="405"/>
        <v/>
      </c>
      <c r="AV472" s="10" t="str">
        <f t="shared" ca="1" si="405"/>
        <v/>
      </c>
      <c r="AW472" s="10" t="str">
        <f t="shared" ca="1" si="405"/>
        <v/>
      </c>
      <c r="AX472" s="10" t="str">
        <f t="shared" si="405"/>
        <v/>
      </c>
      <c r="AY472" s="10" t="str">
        <f t="shared" si="405"/>
        <v/>
      </c>
      <c r="BA472" s="12" t="str">
        <f t="shared" ca="1" si="409"/>
        <v/>
      </c>
      <c r="BB472" s="12" t="str">
        <f t="shared" ca="1" si="409"/>
        <v/>
      </c>
      <c r="BC472" s="12" t="str">
        <f t="shared" ca="1" si="409"/>
        <v/>
      </c>
      <c r="BD472" s="12" t="str">
        <f t="shared" ca="1" si="409"/>
        <v/>
      </c>
      <c r="BE472" s="12" t="str">
        <f t="shared" ca="1" si="409"/>
        <v/>
      </c>
      <c r="BF472" s="12" t="str">
        <f t="shared" ca="1" si="406"/>
        <v/>
      </c>
      <c r="BG472" s="12" t="str">
        <f t="shared" ca="1" si="406"/>
        <v/>
      </c>
      <c r="BH472" s="12" t="str">
        <f t="shared" ca="1" si="406"/>
        <v/>
      </c>
      <c r="BI472" s="12" t="str">
        <f t="shared" si="406"/>
        <v/>
      </c>
      <c r="BJ472" s="12" t="str">
        <f t="shared" si="406"/>
        <v/>
      </c>
    </row>
    <row r="473" spans="1:62" ht="23.25" customHeight="1">
      <c r="A473" s="1">
        <f ca="1">IF(COUNTIF($D473:$M473," ")=10,"",IF(VLOOKUP(MAX($A$1:A472),$A$1:C472,3,FALSE)=0,"",MAX($A$1:A472)+1))</f>
        <v>473</v>
      </c>
      <c r="B473" s="13" t="str">
        <f>$B469</f>
        <v>Чулаков М.Х.</v>
      </c>
      <c r="C473" s="2" t="str">
        <f ca="1">IF($B473="","",$S$5)</f>
        <v>Чт 18.06.20</v>
      </c>
      <c r="D473" s="23" t="str">
        <f t="shared" ref="D473:K473" ca="1" si="436">IF($B473&gt;"",IF(ISERROR(SEARCH($B473,T$5))," ",MID(T$5,FIND("%курс ",T$5,FIND($B473,T$5))+6,7)&amp;"
("&amp;MID(T$5,FIND("ауд.",T$5,FIND($B473,T$5))+4,FIND("№",T$5,FIND("ауд.",T$5,FIND($B473,T$5)))-(FIND("ауд.",T$5,FIND($B473,T$5))+4))&amp;")"),"")</f>
        <v xml:space="preserve"> </v>
      </c>
      <c r="E473" s="23" t="str">
        <f t="shared" ca="1" si="436"/>
        <v xml:space="preserve"> </v>
      </c>
      <c r="F473" s="23" t="str">
        <f t="shared" ca="1" si="436"/>
        <v xml:space="preserve"> </v>
      </c>
      <c r="G473" s="23" t="str">
        <f t="shared" ca="1" si="436"/>
        <v xml:space="preserve"> </v>
      </c>
      <c r="H473" s="23" t="str">
        <f t="shared" ca="1" si="436"/>
        <v xml:space="preserve"> </v>
      </c>
      <c r="I473" s="23" t="str">
        <f t="shared" ca="1" si="436"/>
        <v xml:space="preserve"> </v>
      </c>
      <c r="J473" s="23" t="str">
        <f t="shared" ca="1" si="436"/>
        <v xml:space="preserve"> </v>
      </c>
      <c r="K473" s="23" t="str">
        <f t="shared" ca="1" si="436"/>
        <v xml:space="preserve"> </v>
      </c>
      <c r="L473" s="23"/>
      <c r="M473" s="23"/>
      <c r="N473" s="25"/>
      <c r="AE473" s="20" t="str">
        <f t="shared" ca="1" si="419"/>
        <v/>
      </c>
      <c r="AF473" s="20" t="str">
        <f t="shared" ca="1" si="419"/>
        <v/>
      </c>
      <c r="AG473" s="20" t="str">
        <f t="shared" ca="1" si="419"/>
        <v/>
      </c>
      <c r="AH473" s="20" t="str">
        <f t="shared" ca="1" si="419"/>
        <v/>
      </c>
      <c r="AI473" s="20" t="str">
        <f t="shared" ca="1" si="419"/>
        <v/>
      </c>
      <c r="AJ473" s="20" t="str">
        <f t="shared" ca="1" si="419"/>
        <v/>
      </c>
      <c r="AK473" s="20" t="str">
        <f t="shared" ca="1" si="419"/>
        <v/>
      </c>
      <c r="AL473" s="20" t="str">
        <f t="shared" ca="1" si="419"/>
        <v/>
      </c>
      <c r="AM473" s="20" t="str">
        <f t="shared" si="419"/>
        <v/>
      </c>
      <c r="AN473" s="20" t="str">
        <f t="shared" si="419"/>
        <v/>
      </c>
      <c r="AO473" s="11" t="str">
        <f t="shared" ca="1" si="417"/>
        <v/>
      </c>
      <c r="AP473" s="10" t="str">
        <f t="shared" ca="1" si="408"/>
        <v/>
      </c>
      <c r="AQ473" s="10" t="str">
        <f t="shared" ca="1" si="408"/>
        <v/>
      </c>
      <c r="AR473" s="10" t="str">
        <f t="shared" ca="1" si="408"/>
        <v/>
      </c>
      <c r="AS473" s="10" t="str">
        <f t="shared" ca="1" si="408"/>
        <v/>
      </c>
      <c r="AT473" s="10" t="str">
        <f t="shared" ca="1" si="408"/>
        <v/>
      </c>
      <c r="AU473" s="10" t="str">
        <f t="shared" ca="1" si="405"/>
        <v/>
      </c>
      <c r="AV473" s="10" t="str">
        <f t="shared" ca="1" si="405"/>
        <v/>
      </c>
      <c r="AW473" s="10" t="str">
        <f t="shared" ca="1" si="405"/>
        <v/>
      </c>
      <c r="AX473" s="10" t="str">
        <f t="shared" si="405"/>
        <v/>
      </c>
      <c r="AY473" s="10" t="str">
        <f t="shared" si="405"/>
        <v/>
      </c>
      <c r="BA473" s="12" t="str">
        <f t="shared" ca="1" si="409"/>
        <v/>
      </c>
      <c r="BB473" s="12" t="str">
        <f t="shared" ca="1" si="409"/>
        <v/>
      </c>
      <c r="BC473" s="12" t="str">
        <f t="shared" ca="1" si="409"/>
        <v/>
      </c>
      <c r="BD473" s="12" t="str">
        <f t="shared" ca="1" si="409"/>
        <v/>
      </c>
      <c r="BE473" s="12" t="str">
        <f t="shared" ca="1" si="409"/>
        <v/>
      </c>
      <c r="BF473" s="12" t="str">
        <f t="shared" ca="1" si="406"/>
        <v/>
      </c>
      <c r="BG473" s="12" t="str">
        <f t="shared" ca="1" si="406"/>
        <v/>
      </c>
      <c r="BH473" s="12" t="str">
        <f t="shared" ca="1" si="406"/>
        <v/>
      </c>
      <c r="BI473" s="12" t="str">
        <f t="shared" si="406"/>
        <v/>
      </c>
      <c r="BJ473" s="12" t="str">
        <f t="shared" si="406"/>
        <v/>
      </c>
    </row>
    <row r="474" spans="1:62" ht="23.25" customHeight="1">
      <c r="A474" s="1">
        <f ca="1">IF(COUNTIF($D474:$M474," ")=10,"",IF(VLOOKUP(MAX($A$1:A473),$A$1:C473,3,FALSE)=0,"",MAX($A$1:A473)+1))</f>
        <v>474</v>
      </c>
      <c r="B474" s="13" t="str">
        <f>$B469</f>
        <v>Чулаков М.Х.</v>
      </c>
      <c r="C474" s="2" t="str">
        <f ca="1">IF($B474="","",$S$6)</f>
        <v>Пт 19.06.20</v>
      </c>
      <c r="D474" s="23" t="str">
        <f t="shared" ref="D474:K474" ca="1" si="437">IF($B474&gt;"",IF(ISERROR(SEARCH($B474,T$6))," ",MID(T$6,FIND("%курс ",T$6,FIND($B474,T$6))+6,7)&amp;"
("&amp;MID(T$6,FIND("ауд.",T$6,FIND($B474,T$6))+4,FIND("№",T$6,FIND("ауд.",T$6,FIND($B474,T$6)))-(FIND("ауд.",T$6,FIND($B474,T$6))+4))&amp;")"),"")</f>
        <v xml:space="preserve"> </v>
      </c>
      <c r="E474" s="23" t="str">
        <f t="shared" ca="1" si="437"/>
        <v xml:space="preserve"> </v>
      </c>
      <c r="F474" s="23" t="str">
        <f t="shared" ca="1" si="437"/>
        <v xml:space="preserve"> </v>
      </c>
      <c r="G474" s="23" t="str">
        <f t="shared" ca="1" si="437"/>
        <v xml:space="preserve"> </v>
      </c>
      <c r="H474" s="23" t="str">
        <f t="shared" ca="1" si="437"/>
        <v xml:space="preserve"> </v>
      </c>
      <c r="I474" s="23" t="str">
        <f t="shared" ca="1" si="437"/>
        <v xml:space="preserve"> </v>
      </c>
      <c r="J474" s="23" t="str">
        <f t="shared" ca="1" si="437"/>
        <v xml:space="preserve"> </v>
      </c>
      <c r="K474" s="23" t="str">
        <f t="shared" ca="1" si="437"/>
        <v xml:space="preserve"> </v>
      </c>
      <c r="L474" s="23"/>
      <c r="M474" s="23"/>
      <c r="N474" s="17"/>
      <c r="AE474" s="20" t="str">
        <f t="shared" ca="1" si="419"/>
        <v/>
      </c>
      <c r="AF474" s="20" t="str">
        <f t="shared" ca="1" si="419"/>
        <v/>
      </c>
      <c r="AG474" s="20" t="str">
        <f t="shared" ca="1" si="419"/>
        <v/>
      </c>
      <c r="AH474" s="20" t="str">
        <f t="shared" ca="1" si="419"/>
        <v/>
      </c>
      <c r="AI474" s="20" t="str">
        <f t="shared" ca="1" si="419"/>
        <v/>
      </c>
      <c r="AJ474" s="20" t="str">
        <f t="shared" ca="1" si="419"/>
        <v/>
      </c>
      <c r="AK474" s="20" t="str">
        <f t="shared" ca="1" si="419"/>
        <v/>
      </c>
      <c r="AL474" s="20" t="str">
        <f t="shared" ca="1" si="419"/>
        <v/>
      </c>
      <c r="AM474" s="20" t="str">
        <f t="shared" si="419"/>
        <v/>
      </c>
      <c r="AN474" s="20" t="str">
        <f t="shared" si="419"/>
        <v/>
      </c>
      <c r="AO474" s="11" t="str">
        <f t="shared" ca="1" si="417"/>
        <v/>
      </c>
      <c r="AP474" s="10" t="str">
        <f t="shared" ca="1" si="408"/>
        <v/>
      </c>
      <c r="AQ474" s="10" t="str">
        <f t="shared" ca="1" si="408"/>
        <v/>
      </c>
      <c r="AR474" s="10" t="str">
        <f t="shared" ca="1" si="408"/>
        <v/>
      </c>
      <c r="AS474" s="10" t="str">
        <f t="shared" ca="1" si="408"/>
        <v/>
      </c>
      <c r="AT474" s="10" t="str">
        <f t="shared" ca="1" si="408"/>
        <v/>
      </c>
      <c r="AU474" s="10" t="str">
        <f t="shared" ca="1" si="405"/>
        <v/>
      </c>
      <c r="AV474" s="10" t="str">
        <f t="shared" ca="1" si="405"/>
        <v/>
      </c>
      <c r="AW474" s="10" t="str">
        <f t="shared" ca="1" si="405"/>
        <v/>
      </c>
      <c r="AX474" s="10" t="str">
        <f t="shared" si="405"/>
        <v/>
      </c>
      <c r="AY474" s="10" t="str">
        <f t="shared" si="405"/>
        <v/>
      </c>
      <c r="BA474" s="12" t="str">
        <f t="shared" ca="1" si="409"/>
        <v/>
      </c>
      <c r="BB474" s="12" t="str">
        <f t="shared" ca="1" si="409"/>
        <v/>
      </c>
      <c r="BC474" s="12" t="str">
        <f t="shared" ca="1" si="409"/>
        <v/>
      </c>
      <c r="BD474" s="12" t="str">
        <f t="shared" ca="1" si="409"/>
        <v/>
      </c>
      <c r="BE474" s="12" t="str">
        <f t="shared" ca="1" si="409"/>
        <v/>
      </c>
      <c r="BF474" s="12" t="str">
        <f t="shared" ca="1" si="406"/>
        <v/>
      </c>
      <c r="BG474" s="12" t="str">
        <f t="shared" ca="1" si="406"/>
        <v/>
      </c>
      <c r="BH474" s="12" t="str">
        <f t="shared" ca="1" si="406"/>
        <v/>
      </c>
      <c r="BI474" s="12" t="str">
        <f t="shared" si="406"/>
        <v/>
      </c>
      <c r="BJ474" s="12" t="str">
        <f t="shared" si="406"/>
        <v/>
      </c>
    </row>
    <row r="475" spans="1:62" ht="23.25" customHeight="1">
      <c r="A475" s="1">
        <f ca="1">IF(COUNTIF($D475:$M475," ")=10,"",IF(VLOOKUP(MAX($A$1:A474),$A$1:C474,3,FALSE)=0,"",MAX($A$1:A474)+1))</f>
        <v>475</v>
      </c>
      <c r="B475" s="13" t="str">
        <f>$B469</f>
        <v>Чулаков М.Х.</v>
      </c>
      <c r="C475" s="2" t="str">
        <f ca="1">IF($B475="","",$S$7)</f>
        <v>Сб 20.06.20</v>
      </c>
      <c r="D475" s="23" t="str">
        <f t="shared" ref="D475:K475" ca="1" si="438">IF($B475&gt;"",IF(ISERROR(SEARCH($B475,T$7))," ",MID(T$7,FIND("%курс ",T$7,FIND($B475,T$7))+6,7)&amp;"
("&amp;MID(T$7,FIND("ауд.",T$7,FIND($B475,T$7))+4,FIND("№",T$7,FIND("ауд.",T$7,FIND($B475,T$7)))-(FIND("ауд.",T$7,FIND($B475,T$7))+4))&amp;")"),"")</f>
        <v xml:space="preserve"> </v>
      </c>
      <c r="E475" s="23" t="str">
        <f t="shared" ca="1" si="438"/>
        <v xml:space="preserve"> </v>
      </c>
      <c r="F475" s="23" t="str">
        <f t="shared" ca="1" si="438"/>
        <v xml:space="preserve"> </v>
      </c>
      <c r="G475" s="23" t="str">
        <f t="shared" ca="1" si="438"/>
        <v xml:space="preserve"> </v>
      </c>
      <c r="H475" s="23" t="str">
        <f t="shared" ca="1" si="438"/>
        <v xml:space="preserve"> </v>
      </c>
      <c r="I475" s="23" t="str">
        <f t="shared" ca="1" si="438"/>
        <v xml:space="preserve"> </v>
      </c>
      <c r="J475" s="23" t="str">
        <f t="shared" ca="1" si="438"/>
        <v xml:space="preserve"> </v>
      </c>
      <c r="K475" s="23" t="str">
        <f t="shared" ca="1" si="438"/>
        <v xml:space="preserve"> </v>
      </c>
      <c r="L475" s="23"/>
      <c r="M475" s="23"/>
      <c r="N475" s="25"/>
      <c r="AE475" s="20" t="str">
        <f t="shared" ca="1" si="419"/>
        <v/>
      </c>
      <c r="AF475" s="20" t="str">
        <f t="shared" ca="1" si="419"/>
        <v/>
      </c>
      <c r="AG475" s="20" t="str">
        <f t="shared" ca="1" si="419"/>
        <v/>
      </c>
      <c r="AH475" s="20" t="str">
        <f t="shared" ca="1" si="419"/>
        <v/>
      </c>
      <c r="AI475" s="20" t="str">
        <f t="shared" ca="1" si="419"/>
        <v/>
      </c>
      <c r="AJ475" s="20" t="str">
        <f t="shared" ca="1" si="419"/>
        <v/>
      </c>
      <c r="AK475" s="20" t="str">
        <f t="shared" ca="1" si="419"/>
        <v/>
      </c>
      <c r="AL475" s="20" t="str">
        <f t="shared" ca="1" si="419"/>
        <v/>
      </c>
      <c r="AM475" s="20" t="str">
        <f t="shared" si="419"/>
        <v/>
      </c>
      <c r="AN475" s="20" t="str">
        <f t="shared" si="419"/>
        <v/>
      </c>
      <c r="AO475" s="11" t="str">
        <f t="shared" ca="1" si="417"/>
        <v/>
      </c>
      <c r="AP475" s="10" t="str">
        <f t="shared" ca="1" si="408"/>
        <v/>
      </c>
      <c r="AQ475" s="10" t="str">
        <f t="shared" ca="1" si="408"/>
        <v/>
      </c>
      <c r="AR475" s="10" t="str">
        <f t="shared" ca="1" si="408"/>
        <v/>
      </c>
      <c r="AS475" s="10" t="str">
        <f t="shared" ca="1" si="408"/>
        <v/>
      </c>
      <c r="AT475" s="10" t="str">
        <f t="shared" ca="1" si="408"/>
        <v/>
      </c>
      <c r="AU475" s="10" t="str">
        <f t="shared" ca="1" si="405"/>
        <v/>
      </c>
      <c r="AV475" s="10" t="str">
        <f t="shared" ca="1" si="405"/>
        <v/>
      </c>
      <c r="AW475" s="10" t="str">
        <f t="shared" ca="1" si="405"/>
        <v/>
      </c>
      <c r="AX475" s="10" t="str">
        <f t="shared" si="405"/>
        <v/>
      </c>
      <c r="AY475" s="10" t="str">
        <f t="shared" si="405"/>
        <v/>
      </c>
      <c r="BA475" s="12" t="str">
        <f t="shared" ca="1" si="409"/>
        <v/>
      </c>
      <c r="BB475" s="12" t="str">
        <f t="shared" ca="1" si="409"/>
        <v/>
      </c>
      <c r="BC475" s="12" t="str">
        <f t="shared" ca="1" si="409"/>
        <v/>
      </c>
      <c r="BD475" s="12" t="str">
        <f t="shared" ca="1" si="409"/>
        <v/>
      </c>
      <c r="BE475" s="12" t="str">
        <f t="shared" ca="1" si="409"/>
        <v/>
      </c>
      <c r="BF475" s="12" t="str">
        <f t="shared" ca="1" si="406"/>
        <v/>
      </c>
      <c r="BG475" s="12" t="str">
        <f t="shared" ca="1" si="406"/>
        <v/>
      </c>
      <c r="BH475" s="12" t="str">
        <f t="shared" ca="1" si="406"/>
        <v/>
      </c>
      <c r="BI475" s="12" t="str">
        <f t="shared" si="406"/>
        <v/>
      </c>
      <c r="BJ475" s="12" t="str">
        <f t="shared" si="406"/>
        <v/>
      </c>
    </row>
    <row r="476" spans="1:62" ht="23.25" customHeight="1">
      <c r="A476" s="1">
        <f ca="1">IF(COUNTIF($D476:$M476," ")=10,"",IF(VLOOKUP(MAX($A$1:A475),$A$1:C475,3,FALSE)=0,"",MAX($A$1:A475)+1))</f>
        <v>476</v>
      </c>
      <c r="B476" s="13" t="str">
        <f>$B469</f>
        <v>Чулаков М.Х.</v>
      </c>
      <c r="C476" s="2" t="str">
        <f ca="1">IF($B476="","",$S$8)</f>
        <v>Вс 21.06.20</v>
      </c>
      <c r="D476" s="23" t="str">
        <f t="shared" ref="D476:K476" ca="1" si="439">IF($B476&gt;"",IF(ISERROR(SEARCH($B476,T$8))," ",MID(T$8,FIND("%курс ",T$8,FIND($B476,T$8))+6,7)&amp;"
("&amp;MID(T$8,FIND("ауд.",T$8,FIND($B476,T$8))+4,FIND("№",T$8,FIND("ауд.",T$8,FIND($B476,T$8)))-(FIND("ауд.",T$8,FIND($B476,T$8))+4))&amp;")"),"")</f>
        <v xml:space="preserve"> </v>
      </c>
      <c r="E476" s="23" t="str">
        <f t="shared" ca="1" si="439"/>
        <v xml:space="preserve"> </v>
      </c>
      <c r="F476" s="23" t="str">
        <f t="shared" ca="1" si="439"/>
        <v xml:space="preserve"> </v>
      </c>
      <c r="G476" s="23" t="str">
        <f t="shared" ca="1" si="439"/>
        <v xml:space="preserve"> </v>
      </c>
      <c r="H476" s="23" t="str">
        <f t="shared" ca="1" si="439"/>
        <v xml:space="preserve"> </v>
      </c>
      <c r="I476" s="23" t="str">
        <f t="shared" ca="1" si="439"/>
        <v xml:space="preserve"> </v>
      </c>
      <c r="J476" s="23" t="str">
        <f t="shared" ca="1" si="439"/>
        <v xml:space="preserve"> </v>
      </c>
      <c r="K476" s="23" t="str">
        <f t="shared" ca="1" si="439"/>
        <v xml:space="preserve"> </v>
      </c>
      <c r="L476" s="23"/>
      <c r="M476" s="23"/>
      <c r="N476" s="25"/>
      <c r="AE476" s="20" t="str">
        <f t="shared" ca="1" si="419"/>
        <v/>
      </c>
      <c r="AF476" s="20" t="str">
        <f t="shared" ca="1" si="419"/>
        <v/>
      </c>
      <c r="AG476" s="20" t="str">
        <f t="shared" ca="1" si="419"/>
        <v/>
      </c>
      <c r="AH476" s="20" t="str">
        <f t="shared" ca="1" si="419"/>
        <v/>
      </c>
      <c r="AI476" s="20" t="str">
        <f t="shared" ca="1" si="419"/>
        <v/>
      </c>
      <c r="AJ476" s="20" t="str">
        <f t="shared" ca="1" si="419"/>
        <v/>
      </c>
      <c r="AK476" s="20" t="str">
        <f t="shared" ca="1" si="419"/>
        <v/>
      </c>
      <c r="AL476" s="20" t="str">
        <f t="shared" ca="1" si="419"/>
        <v/>
      </c>
      <c r="AM476" s="20" t="str">
        <f t="shared" si="419"/>
        <v/>
      </c>
      <c r="AN476" s="20" t="str">
        <f t="shared" si="419"/>
        <v/>
      </c>
      <c r="AO476" s="11" t="str">
        <f t="shared" ca="1" si="417"/>
        <v/>
      </c>
      <c r="AP476" s="10" t="str">
        <f t="shared" ca="1" si="408"/>
        <v/>
      </c>
      <c r="AQ476" s="10" t="str">
        <f t="shared" ca="1" si="408"/>
        <v/>
      </c>
      <c r="AR476" s="10" t="str">
        <f t="shared" ca="1" si="408"/>
        <v/>
      </c>
      <c r="AS476" s="10" t="str">
        <f t="shared" ca="1" si="408"/>
        <v/>
      </c>
      <c r="AT476" s="10" t="str">
        <f t="shared" ca="1" si="408"/>
        <v/>
      </c>
      <c r="AU476" s="10" t="str">
        <f t="shared" ca="1" si="405"/>
        <v/>
      </c>
      <c r="AV476" s="10" t="str">
        <f t="shared" ca="1" si="405"/>
        <v/>
      </c>
      <c r="AW476" s="10" t="str">
        <f t="shared" ca="1" si="405"/>
        <v/>
      </c>
      <c r="AX476" s="10" t="str">
        <f t="shared" si="405"/>
        <v/>
      </c>
      <c r="AY476" s="10" t="str">
        <f t="shared" si="405"/>
        <v/>
      </c>
      <c r="BA476" s="12" t="str">
        <f t="shared" ca="1" si="409"/>
        <v/>
      </c>
      <c r="BB476" s="12" t="str">
        <f t="shared" ca="1" si="409"/>
        <v/>
      </c>
      <c r="BC476" s="12" t="str">
        <f t="shared" ca="1" si="409"/>
        <v/>
      </c>
      <c r="BD476" s="12" t="str">
        <f t="shared" ca="1" si="409"/>
        <v/>
      </c>
      <c r="BE476" s="12" t="str">
        <f t="shared" ca="1" si="409"/>
        <v/>
      </c>
      <c r="BF476" s="12" t="str">
        <f t="shared" ca="1" si="406"/>
        <v/>
      </c>
      <c r="BG476" s="12" t="str">
        <f t="shared" ca="1" si="406"/>
        <v/>
      </c>
      <c r="BH476" s="12" t="str">
        <f t="shared" ca="1" si="406"/>
        <v/>
      </c>
      <c r="BI476" s="12" t="str">
        <f t="shared" si="406"/>
        <v/>
      </c>
      <c r="BJ476" s="12" t="str">
        <f t="shared" si="406"/>
        <v/>
      </c>
    </row>
    <row r="477" spans="1:62" ht="23.25" customHeight="1">
      <c r="A477" s="1">
        <f ca="1">IF(COUNTIF($D477:$M477," ")=10,"",IF(VLOOKUP(MAX($A$1:A476),$A$1:C476,3,FALSE)=0,"",MAX($A$1:A476)+1))</f>
        <v>477</v>
      </c>
      <c r="C477" s="2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5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11" t="str">
        <f t="shared" si="417"/>
        <v/>
      </c>
      <c r="AP477" s="10" t="str">
        <f t="shared" si="408"/>
        <v/>
      </c>
      <c r="AQ477" s="10" t="str">
        <f t="shared" si="408"/>
        <v/>
      </c>
      <c r="AR477" s="10" t="str">
        <f t="shared" si="408"/>
        <v/>
      </c>
      <c r="AS477" s="10" t="str">
        <f t="shared" si="408"/>
        <v/>
      </c>
      <c r="AT477" s="10" t="str">
        <f t="shared" si="408"/>
        <v/>
      </c>
      <c r="AU477" s="10" t="str">
        <f t="shared" si="405"/>
        <v/>
      </c>
      <c r="AV477" s="10" t="str">
        <f t="shared" si="405"/>
        <v/>
      </c>
      <c r="AW477" s="10" t="str">
        <f t="shared" si="405"/>
        <v/>
      </c>
      <c r="AX477" s="10" t="str">
        <f t="shared" si="405"/>
        <v/>
      </c>
      <c r="AY477" s="10" t="str">
        <f t="shared" si="405"/>
        <v/>
      </c>
      <c r="BA477" s="12" t="str">
        <f t="shared" si="409"/>
        <v/>
      </c>
      <c r="BB477" s="12" t="str">
        <f t="shared" si="409"/>
        <v/>
      </c>
      <c r="BC477" s="12" t="str">
        <f t="shared" si="409"/>
        <v/>
      </c>
      <c r="BD477" s="12" t="str">
        <f t="shared" si="409"/>
        <v/>
      </c>
      <c r="BE477" s="12" t="str">
        <f t="shared" si="409"/>
        <v/>
      </c>
      <c r="BF477" s="12" t="str">
        <f t="shared" si="406"/>
        <v/>
      </c>
      <c r="BG477" s="12" t="str">
        <f t="shared" si="406"/>
        <v/>
      </c>
      <c r="BH477" s="12" t="str">
        <f t="shared" si="406"/>
        <v/>
      </c>
      <c r="BI477" s="12" t="str">
        <f t="shared" si="406"/>
        <v/>
      </c>
      <c r="BJ477" s="12" t="str">
        <f t="shared" si="406"/>
        <v/>
      </c>
    </row>
    <row r="478" spans="1:62" ht="23.25" customHeight="1">
      <c r="A478" s="1">
        <f ca="1">IF(COUNTIF($D479:$M485," ")=70,"",MAX($A$1:A477)+1)</f>
        <v>478</v>
      </c>
      <c r="B478" s="2" t="str">
        <f>IF($C478="","",$C478)</f>
        <v>Шубин С.Б.</v>
      </c>
      <c r="C478" s="3" t="str">
        <f>IF(ISERROR(VLOOKUP((ROW()-1)/9+1,'[1]Преподавательский состав'!$A$2:$B$180,2,FALSE)),"",VLOOKUP((ROW()-1)/9+1,'[1]Преподавательский состав'!$A$2:$B$180,2,FALSE))</f>
        <v>Шубин С.Б.</v>
      </c>
      <c r="D478" s="3" t="str">
        <f>IF($C478="","",T(" 8.00"))</f>
        <v xml:space="preserve"> 8.00</v>
      </c>
      <c r="E478" s="3" t="str">
        <f>IF($C478="","",T(" 9.40"))</f>
        <v xml:space="preserve"> 9.40</v>
      </c>
      <c r="F478" s="3" t="str">
        <f>IF($C478="","",T("11.50"))</f>
        <v>11.50</v>
      </c>
      <c r="G478" s="4" t="str">
        <f>IF($C478="","",T(""))</f>
        <v/>
      </c>
      <c r="H478" s="4" t="str">
        <f>IF($C478="","",T("13.30"))</f>
        <v>13.30</v>
      </c>
      <c r="I478" s="4" t="str">
        <f>IF($C478="","",T("15.10"))</f>
        <v>15.10</v>
      </c>
      <c r="J478" s="3" t="str">
        <f>IF($C478="","",T("17.00"))</f>
        <v>17.00</v>
      </c>
      <c r="K478" s="3" t="str">
        <f>IF($C478="","",T("18.40"))</f>
        <v>18.40</v>
      </c>
      <c r="L478" s="3"/>
      <c r="M478" s="3"/>
      <c r="N478" s="25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11" t="str">
        <f t="shared" si="417"/>
        <v/>
      </c>
      <c r="AP478" s="10" t="str">
        <f t="shared" si="408"/>
        <v/>
      </c>
      <c r="AQ478" s="10" t="str">
        <f t="shared" si="408"/>
        <v/>
      </c>
      <c r="AR478" s="10" t="str">
        <f t="shared" si="408"/>
        <v/>
      </c>
      <c r="AS478" s="10" t="str">
        <f t="shared" si="408"/>
        <v/>
      </c>
      <c r="AT478" s="10" t="str">
        <f t="shared" si="408"/>
        <v/>
      </c>
      <c r="AU478" s="10" t="str">
        <f t="shared" si="405"/>
        <v/>
      </c>
      <c r="AV478" s="10" t="str">
        <f t="shared" si="405"/>
        <v/>
      </c>
      <c r="AW478" s="10" t="str">
        <f t="shared" si="405"/>
        <v/>
      </c>
      <c r="AX478" s="10" t="str">
        <f t="shared" si="405"/>
        <v/>
      </c>
      <c r="AY478" s="10" t="str">
        <f t="shared" si="405"/>
        <v/>
      </c>
      <c r="BA478" s="12" t="str">
        <f t="shared" si="409"/>
        <v/>
      </c>
      <c r="BB478" s="12" t="str">
        <f t="shared" si="409"/>
        <v/>
      </c>
      <c r="BC478" s="12" t="str">
        <f t="shared" si="409"/>
        <v/>
      </c>
      <c r="BD478" s="12" t="str">
        <f t="shared" si="409"/>
        <v/>
      </c>
      <c r="BE478" s="12" t="str">
        <f t="shared" si="409"/>
        <v/>
      </c>
      <c r="BF478" s="12" t="str">
        <f t="shared" si="406"/>
        <v/>
      </c>
      <c r="BG478" s="12" t="str">
        <f t="shared" si="406"/>
        <v/>
      </c>
      <c r="BH478" s="12" t="str">
        <f t="shared" si="406"/>
        <v/>
      </c>
      <c r="BI478" s="12" t="str">
        <f t="shared" si="406"/>
        <v/>
      </c>
      <c r="BJ478" s="12" t="str">
        <f t="shared" si="406"/>
        <v/>
      </c>
    </row>
    <row r="479" spans="1:62" ht="23.25" customHeight="1">
      <c r="A479" s="1">
        <f ca="1">IF(COUNTIF($D479:$M479," ")=10,"",IF(VLOOKUP(MAX($A$1:A478),$A$1:C478,3,FALSE)=0,"",MAX($A$1:A478)+1))</f>
        <v>479</v>
      </c>
      <c r="B479" s="13" t="str">
        <f>$B478</f>
        <v>Шубин С.Б.</v>
      </c>
      <c r="C479" s="2" t="str">
        <f ca="1">IF($B479="","",$S$2)</f>
        <v>Пн 15.06.20</v>
      </c>
      <c r="D479" s="14" t="str">
        <f t="shared" ref="D479:K479" ca="1" si="440">IF($B479&gt;"",IF(ISERROR(SEARCH($B479,T$2))," ",MID(T$2,FIND("%курс ",T$2,FIND($B479,T$2))+6,7)&amp;"
("&amp;MID(T$2,FIND("ауд.",T$2,FIND($B479,T$2))+4,FIND("№",T$2,FIND("ауд.",T$2,FIND($B479,T$2)))-(FIND("ауд.",T$2,FIND($B479,T$2))+4))&amp;")"),"")</f>
        <v xml:space="preserve"> </v>
      </c>
      <c r="E479" s="14" t="str">
        <f t="shared" ca="1" si="440"/>
        <v xml:space="preserve"> </v>
      </c>
      <c r="F479" s="14" t="str">
        <f t="shared" ca="1" si="440"/>
        <v xml:space="preserve"> </v>
      </c>
      <c r="G479" s="14" t="str">
        <f t="shared" ca="1" si="440"/>
        <v xml:space="preserve"> </v>
      </c>
      <c r="H479" s="14" t="str">
        <f t="shared" ca="1" si="440"/>
        <v xml:space="preserve"> </v>
      </c>
      <c r="I479" s="14" t="str">
        <f t="shared" ca="1" si="440"/>
        <v xml:space="preserve"> </v>
      </c>
      <c r="J479" s="14" t="str">
        <f t="shared" ca="1" si="440"/>
        <v xml:space="preserve"> </v>
      </c>
      <c r="K479" s="14" t="str">
        <f t="shared" ca="1" si="440"/>
        <v xml:space="preserve"> </v>
      </c>
      <c r="L479" s="14"/>
      <c r="M479" s="14"/>
      <c r="N479" s="25"/>
      <c r="AE479" s="20" t="str">
        <f t="shared" ca="1" si="419"/>
        <v/>
      </c>
      <c r="AF479" s="20" t="str">
        <f t="shared" ca="1" si="419"/>
        <v/>
      </c>
      <c r="AG479" s="20" t="str">
        <f t="shared" ca="1" si="419"/>
        <v/>
      </c>
      <c r="AH479" s="20" t="str">
        <f t="shared" ca="1" si="419"/>
        <v/>
      </c>
      <c r="AI479" s="20" t="str">
        <f t="shared" ca="1" si="419"/>
        <v/>
      </c>
      <c r="AJ479" s="20" t="str">
        <f t="shared" ca="1" si="419"/>
        <v/>
      </c>
      <c r="AK479" s="20" t="str">
        <f t="shared" ca="1" si="419"/>
        <v/>
      </c>
      <c r="AL479" s="20" t="str">
        <f t="shared" ca="1" si="419"/>
        <v/>
      </c>
      <c r="AM479" s="20" t="str">
        <f t="shared" si="419"/>
        <v/>
      </c>
      <c r="AN479" s="20" t="str">
        <f t="shared" si="419"/>
        <v/>
      </c>
      <c r="AO479" s="11" t="str">
        <f t="shared" ca="1" si="417"/>
        <v/>
      </c>
      <c r="AP479" s="10" t="str">
        <f t="shared" ca="1" si="408"/>
        <v/>
      </c>
      <c r="AQ479" s="10" t="str">
        <f t="shared" ca="1" si="408"/>
        <v/>
      </c>
      <c r="AR479" s="10" t="str">
        <f t="shared" ca="1" si="408"/>
        <v/>
      </c>
      <c r="AS479" s="10" t="str">
        <f t="shared" ca="1" si="408"/>
        <v/>
      </c>
      <c r="AT479" s="10" t="str">
        <f t="shared" ca="1" si="408"/>
        <v/>
      </c>
      <c r="AU479" s="10" t="str">
        <f t="shared" ca="1" si="405"/>
        <v/>
      </c>
      <c r="AV479" s="10" t="str">
        <f t="shared" ca="1" si="405"/>
        <v/>
      </c>
      <c r="AW479" s="10" t="str">
        <f t="shared" ca="1" si="405"/>
        <v/>
      </c>
      <c r="AX479" s="10" t="str">
        <f t="shared" si="405"/>
        <v/>
      </c>
      <c r="AY479" s="10" t="str">
        <f t="shared" si="405"/>
        <v/>
      </c>
      <c r="BA479" s="12" t="str">
        <f t="shared" ca="1" si="409"/>
        <v/>
      </c>
      <c r="BB479" s="12" t="str">
        <f t="shared" ca="1" si="409"/>
        <v/>
      </c>
      <c r="BC479" s="12" t="str">
        <f t="shared" ca="1" si="409"/>
        <v/>
      </c>
      <c r="BD479" s="12" t="str">
        <f t="shared" ca="1" si="409"/>
        <v/>
      </c>
      <c r="BE479" s="12" t="str">
        <f t="shared" ca="1" si="409"/>
        <v/>
      </c>
      <c r="BF479" s="12" t="str">
        <f t="shared" ca="1" si="406"/>
        <v/>
      </c>
      <c r="BG479" s="12" t="str">
        <f t="shared" ca="1" si="406"/>
        <v/>
      </c>
      <c r="BH479" s="12" t="str">
        <f t="shared" ca="1" si="406"/>
        <v/>
      </c>
      <c r="BI479" s="12" t="str">
        <f t="shared" si="406"/>
        <v/>
      </c>
      <c r="BJ479" s="12" t="str">
        <f t="shared" si="406"/>
        <v/>
      </c>
    </row>
    <row r="480" spans="1:62" ht="23.25" customHeight="1">
      <c r="A480" s="1">
        <f ca="1">IF(COUNTIF($D480:$M480," ")=10,"",IF(VLOOKUP(MAX($A$1:A479),$A$1:C479,3,FALSE)=0,"",MAX($A$1:A479)+1))</f>
        <v>480</v>
      </c>
      <c r="B480" s="13" t="str">
        <f>$B478</f>
        <v>Шубин С.Б.</v>
      </c>
      <c r="C480" s="2" t="str">
        <f ca="1">IF($B480="","",$S$3)</f>
        <v>Вт 16.06.20</v>
      </c>
      <c r="D480" s="14" t="str">
        <f t="shared" ref="D480:K480" ca="1" si="441">IF($B480&gt;"",IF(ISERROR(SEARCH($B480,T$3))," ",MID(T$3,FIND("%курс ",T$3,FIND($B480,T$3))+6,7)&amp;"
("&amp;MID(T$3,FIND("ауд.",T$3,FIND($B480,T$3))+4,FIND("№",T$3,FIND("ауд.",T$3,FIND($B480,T$3)))-(FIND("ауд.",T$3,FIND($B480,T$3))+4))&amp;")"),"")</f>
        <v xml:space="preserve"> </v>
      </c>
      <c r="E480" s="14" t="str">
        <f t="shared" ca="1" si="441"/>
        <v xml:space="preserve"> </v>
      </c>
      <c r="F480" s="14" t="str">
        <f t="shared" ca="1" si="441"/>
        <v xml:space="preserve"> </v>
      </c>
      <c r="G480" s="14" t="str">
        <f t="shared" ca="1" si="441"/>
        <v xml:space="preserve"> </v>
      </c>
      <c r="H480" s="14" t="str">
        <f t="shared" ca="1" si="441"/>
        <v xml:space="preserve"> </v>
      </c>
      <c r="I480" s="14" t="str">
        <f t="shared" ca="1" si="441"/>
        <v xml:space="preserve"> </v>
      </c>
      <c r="J480" s="14" t="str">
        <f t="shared" ca="1" si="441"/>
        <v>СА -9-2
(П-)</v>
      </c>
      <c r="K480" s="14" t="str">
        <f t="shared" ca="1" si="441"/>
        <v>СА -9-2
(П-)</v>
      </c>
      <c r="L480" s="14"/>
      <c r="M480" s="14"/>
      <c r="N480" s="25"/>
      <c r="AE480" s="20" t="str">
        <f t="shared" ca="1" si="419"/>
        <v/>
      </c>
      <c r="AF480" s="20" t="str">
        <f t="shared" ca="1" si="419"/>
        <v/>
      </c>
      <c r="AG480" s="20" t="str">
        <f t="shared" ca="1" si="419"/>
        <v/>
      </c>
      <c r="AH480" s="20" t="str">
        <f t="shared" ca="1" si="419"/>
        <v/>
      </c>
      <c r="AI480" s="20" t="str">
        <f t="shared" ca="1" si="419"/>
        <v/>
      </c>
      <c r="AJ480" s="20" t="str">
        <f t="shared" ca="1" si="419"/>
        <v/>
      </c>
      <c r="AK480" s="20" t="str">
        <f t="shared" ca="1" si="419"/>
        <v>Вт 16.06.20 17.00 П-)</v>
      </c>
      <c r="AL480" s="20" t="str">
        <f t="shared" ca="1" si="419"/>
        <v>Вт 16.06.20 18.40 П-)</v>
      </c>
      <c r="AM480" s="20" t="str">
        <f t="shared" si="419"/>
        <v/>
      </c>
      <c r="AN480" s="20" t="str">
        <f t="shared" si="419"/>
        <v/>
      </c>
      <c r="AO480" s="11" t="str">
        <f t="shared" ca="1" si="417"/>
        <v>Шубин</v>
      </c>
      <c r="AP480" s="10" t="str">
        <f t="shared" ca="1" si="408"/>
        <v/>
      </c>
      <c r="AQ480" s="10" t="str">
        <f t="shared" ca="1" si="408"/>
        <v/>
      </c>
      <c r="AR480" s="10" t="str">
        <f t="shared" ca="1" si="408"/>
        <v/>
      </c>
      <c r="AS480" s="10" t="str">
        <f t="shared" ca="1" si="408"/>
        <v/>
      </c>
      <c r="AT480" s="10" t="str">
        <f t="shared" ca="1" si="408"/>
        <v/>
      </c>
      <c r="AU480" s="10" t="str">
        <f t="shared" ca="1" si="405"/>
        <v/>
      </c>
      <c r="AV480" s="10" t="str">
        <f t="shared" ca="1" si="405"/>
        <v>Вт 16.06.20 17.00 П-) Шубин</v>
      </c>
      <c r="AW480" s="10" t="str">
        <f t="shared" ca="1" si="405"/>
        <v>Вт 16.06.20 18.40 П-) Шубин</v>
      </c>
      <c r="AX480" s="10" t="str">
        <f t="shared" si="405"/>
        <v/>
      </c>
      <c r="AY480" s="10" t="str">
        <f t="shared" si="405"/>
        <v/>
      </c>
      <c r="BA480" s="12" t="str">
        <f t="shared" ca="1" si="409"/>
        <v/>
      </c>
      <c r="BB480" s="12" t="str">
        <f t="shared" ca="1" si="409"/>
        <v/>
      </c>
      <c r="BC480" s="12" t="str">
        <f t="shared" ca="1" si="409"/>
        <v/>
      </c>
      <c r="BD480" s="12" t="str">
        <f t="shared" ca="1" si="409"/>
        <v/>
      </c>
      <c r="BE480" s="12" t="str">
        <f t="shared" ca="1" si="409"/>
        <v/>
      </c>
      <c r="BF480" s="12" t="str">
        <f t="shared" ca="1" si="406"/>
        <v/>
      </c>
      <c r="BG480" s="12">
        <f t="shared" ca="1" si="406"/>
        <v>480</v>
      </c>
      <c r="BH480" s="12">
        <f t="shared" ca="1" si="406"/>
        <v>480</v>
      </c>
      <c r="BI480" s="12" t="str">
        <f t="shared" si="406"/>
        <v/>
      </c>
      <c r="BJ480" s="12" t="str">
        <f t="shared" si="406"/>
        <v/>
      </c>
    </row>
    <row r="481" spans="1:62" ht="23.25" customHeight="1">
      <c r="A481" s="1">
        <f ca="1">IF(COUNTIF($D481:$M481," ")=10,"",IF(VLOOKUP(MAX($A$1:A480),$A$1:C480,3,FALSE)=0,"",MAX($A$1:A480)+1))</f>
        <v>481</v>
      </c>
      <c r="B481" s="13" t="str">
        <f>$B478</f>
        <v>Шубин С.Б.</v>
      </c>
      <c r="C481" s="2" t="str">
        <f ca="1">IF($B481="","",$S$4)</f>
        <v>Ср 17.06.20</v>
      </c>
      <c r="D481" s="14" t="str">
        <f t="shared" ref="D481:K481" ca="1" si="442">IF($B481&gt;"",IF(ISERROR(SEARCH($B481,T$4))," ",MID(T$4,FIND("%курс ",T$4,FIND($B481,T$4))+6,7)&amp;"
("&amp;MID(T$4,FIND("ауд.",T$4,FIND($B481,T$4))+4,FIND("№",T$4,FIND("ауд.",T$4,FIND($B481,T$4)))-(FIND("ауд.",T$4,FIND($B481,T$4))+4))&amp;")"),"")</f>
        <v xml:space="preserve"> </v>
      </c>
      <c r="E481" s="14" t="str">
        <f t="shared" ca="1" si="442"/>
        <v xml:space="preserve"> </v>
      </c>
      <c r="F481" s="14" t="str">
        <f t="shared" ca="1" si="442"/>
        <v xml:space="preserve"> </v>
      </c>
      <c r="G481" s="14" t="str">
        <f t="shared" ca="1" si="442"/>
        <v xml:space="preserve"> </v>
      </c>
      <c r="H481" s="14" t="str">
        <f t="shared" ca="1" si="442"/>
        <v xml:space="preserve"> </v>
      </c>
      <c r="I481" s="14" t="str">
        <f t="shared" ca="1" si="442"/>
        <v xml:space="preserve"> </v>
      </c>
      <c r="J481" s="14" t="str">
        <f t="shared" ca="1" si="442"/>
        <v xml:space="preserve"> </v>
      </c>
      <c r="K481" s="14" t="str">
        <f t="shared" ca="1" si="442"/>
        <v xml:space="preserve"> </v>
      </c>
      <c r="L481" s="14"/>
      <c r="M481" s="14"/>
      <c r="N481" s="25"/>
      <c r="AE481" s="20" t="str">
        <f t="shared" ca="1" si="419"/>
        <v/>
      </c>
      <c r="AF481" s="20" t="str">
        <f t="shared" ca="1" si="419"/>
        <v/>
      </c>
      <c r="AG481" s="20" t="str">
        <f t="shared" ca="1" si="419"/>
        <v/>
      </c>
      <c r="AH481" s="20" t="str">
        <f t="shared" ca="1" si="419"/>
        <v/>
      </c>
      <c r="AI481" s="20" t="str">
        <f t="shared" ca="1" si="419"/>
        <v/>
      </c>
      <c r="AJ481" s="20" t="str">
        <f t="shared" ca="1" si="419"/>
        <v/>
      </c>
      <c r="AK481" s="20" t="str">
        <f t="shared" ca="1" si="419"/>
        <v/>
      </c>
      <c r="AL481" s="20" t="str">
        <f t="shared" ca="1" si="419"/>
        <v/>
      </c>
      <c r="AM481" s="20" t="str">
        <f t="shared" si="419"/>
        <v/>
      </c>
      <c r="AN481" s="20" t="str">
        <f t="shared" si="419"/>
        <v/>
      </c>
      <c r="AO481" s="11" t="str">
        <f t="shared" ca="1" si="417"/>
        <v/>
      </c>
      <c r="AP481" s="10" t="str">
        <f t="shared" ca="1" si="408"/>
        <v/>
      </c>
      <c r="AQ481" s="10" t="str">
        <f t="shared" ca="1" si="408"/>
        <v/>
      </c>
      <c r="AR481" s="10" t="str">
        <f t="shared" ca="1" si="408"/>
        <v/>
      </c>
      <c r="AS481" s="10" t="str">
        <f t="shared" ca="1" si="408"/>
        <v/>
      </c>
      <c r="AT481" s="10" t="str">
        <f t="shared" ca="1" si="408"/>
        <v/>
      </c>
      <c r="AU481" s="10" t="str">
        <f t="shared" ca="1" si="405"/>
        <v/>
      </c>
      <c r="AV481" s="10" t="str">
        <f t="shared" ca="1" si="405"/>
        <v/>
      </c>
      <c r="AW481" s="10" t="str">
        <f t="shared" ca="1" si="405"/>
        <v/>
      </c>
      <c r="AX481" s="10" t="str">
        <f t="shared" si="405"/>
        <v/>
      </c>
      <c r="AY481" s="10" t="str">
        <f t="shared" si="405"/>
        <v/>
      </c>
      <c r="BA481" s="12" t="str">
        <f t="shared" ca="1" si="409"/>
        <v/>
      </c>
      <c r="BB481" s="12" t="str">
        <f t="shared" ca="1" si="409"/>
        <v/>
      </c>
      <c r="BC481" s="12" t="str">
        <f t="shared" ca="1" si="409"/>
        <v/>
      </c>
      <c r="BD481" s="12" t="str">
        <f t="shared" ca="1" si="409"/>
        <v/>
      </c>
      <c r="BE481" s="12" t="str">
        <f t="shared" ca="1" si="409"/>
        <v/>
      </c>
      <c r="BF481" s="12" t="str">
        <f t="shared" ca="1" si="406"/>
        <v/>
      </c>
      <c r="BG481" s="12" t="str">
        <f t="shared" ca="1" si="406"/>
        <v/>
      </c>
      <c r="BH481" s="12" t="str">
        <f t="shared" ca="1" si="406"/>
        <v/>
      </c>
      <c r="BI481" s="12" t="str">
        <f t="shared" si="406"/>
        <v/>
      </c>
      <c r="BJ481" s="12" t="str">
        <f t="shared" si="406"/>
        <v/>
      </c>
    </row>
    <row r="482" spans="1:62" ht="23.25" customHeight="1">
      <c r="A482" s="1">
        <f ca="1">IF(COUNTIF($D482:$M482," ")=10,"",IF(VLOOKUP(MAX($A$1:A481),$A$1:C481,3,FALSE)=0,"",MAX($A$1:A481)+1))</f>
        <v>482</v>
      </c>
      <c r="B482" s="13" t="str">
        <f>$B478</f>
        <v>Шубин С.Б.</v>
      </c>
      <c r="C482" s="2" t="str">
        <f ca="1">IF($B482="","",$S$5)</f>
        <v>Чт 18.06.20</v>
      </c>
      <c r="D482" s="23" t="str">
        <f t="shared" ref="D482:K482" ca="1" si="443">IF($B482&gt;"",IF(ISERROR(SEARCH($B482,T$5))," ",MID(T$5,FIND("%курс ",T$5,FIND($B482,T$5))+6,7)&amp;"
("&amp;MID(T$5,FIND("ауд.",T$5,FIND($B482,T$5))+4,FIND("№",T$5,FIND("ауд.",T$5,FIND($B482,T$5)))-(FIND("ауд.",T$5,FIND($B482,T$5))+4))&amp;")"),"")</f>
        <v xml:space="preserve"> </v>
      </c>
      <c r="E482" s="23" t="str">
        <f t="shared" ca="1" si="443"/>
        <v xml:space="preserve"> </v>
      </c>
      <c r="F482" s="23" t="str">
        <f t="shared" ca="1" si="443"/>
        <v xml:space="preserve"> </v>
      </c>
      <c r="G482" s="23" t="str">
        <f t="shared" ca="1" si="443"/>
        <v xml:space="preserve"> </v>
      </c>
      <c r="H482" s="23" t="str">
        <f t="shared" ca="1" si="443"/>
        <v xml:space="preserve"> </v>
      </c>
      <c r="I482" s="23" t="str">
        <f t="shared" ca="1" si="443"/>
        <v xml:space="preserve"> </v>
      </c>
      <c r="J482" s="23" t="str">
        <f t="shared" ca="1" si="443"/>
        <v xml:space="preserve"> </v>
      </c>
      <c r="K482" s="23" t="str">
        <f t="shared" ca="1" si="443"/>
        <v xml:space="preserve"> </v>
      </c>
      <c r="L482" s="23"/>
      <c r="M482" s="23"/>
      <c r="N482" s="17"/>
      <c r="AE482" s="20" t="str">
        <f t="shared" ca="1" si="419"/>
        <v/>
      </c>
      <c r="AF482" s="20" t="str">
        <f t="shared" ca="1" si="419"/>
        <v/>
      </c>
      <c r="AG482" s="20" t="str">
        <f t="shared" ca="1" si="419"/>
        <v/>
      </c>
      <c r="AH482" s="20" t="str">
        <f t="shared" ca="1" si="419"/>
        <v/>
      </c>
      <c r="AI482" s="20" t="str">
        <f t="shared" ca="1" si="419"/>
        <v/>
      </c>
      <c r="AJ482" s="20" t="str">
        <f t="shared" ca="1" si="419"/>
        <v/>
      </c>
      <c r="AK482" s="20" t="str">
        <f t="shared" ca="1" si="419"/>
        <v/>
      </c>
      <c r="AL482" s="20" t="str">
        <f t="shared" ca="1" si="419"/>
        <v/>
      </c>
      <c r="AM482" s="20" t="str">
        <f t="shared" si="419"/>
        <v/>
      </c>
      <c r="AN482" s="20" t="str">
        <f t="shared" si="419"/>
        <v/>
      </c>
      <c r="AO482" s="11" t="str">
        <f t="shared" ca="1" si="417"/>
        <v/>
      </c>
      <c r="AP482" s="10" t="str">
        <f t="shared" ca="1" si="408"/>
        <v/>
      </c>
      <c r="AQ482" s="10" t="str">
        <f t="shared" ca="1" si="408"/>
        <v/>
      </c>
      <c r="AR482" s="10" t="str">
        <f t="shared" ca="1" si="408"/>
        <v/>
      </c>
      <c r="AS482" s="10" t="str">
        <f t="shared" ca="1" si="408"/>
        <v/>
      </c>
      <c r="AT482" s="10" t="str">
        <f t="shared" ca="1" si="408"/>
        <v/>
      </c>
      <c r="AU482" s="10" t="str">
        <f t="shared" ca="1" si="405"/>
        <v/>
      </c>
      <c r="AV482" s="10" t="str">
        <f t="shared" ca="1" si="405"/>
        <v/>
      </c>
      <c r="AW482" s="10" t="str">
        <f t="shared" ca="1" si="405"/>
        <v/>
      </c>
      <c r="AX482" s="10" t="str">
        <f t="shared" si="405"/>
        <v/>
      </c>
      <c r="AY482" s="10" t="str">
        <f t="shared" si="405"/>
        <v/>
      </c>
      <c r="BA482" s="12" t="str">
        <f t="shared" ca="1" si="409"/>
        <v/>
      </c>
      <c r="BB482" s="12" t="str">
        <f t="shared" ca="1" si="409"/>
        <v/>
      </c>
      <c r="BC482" s="12" t="str">
        <f t="shared" ca="1" si="409"/>
        <v/>
      </c>
      <c r="BD482" s="12" t="str">
        <f t="shared" ca="1" si="409"/>
        <v/>
      </c>
      <c r="BE482" s="12" t="str">
        <f t="shared" ca="1" si="409"/>
        <v/>
      </c>
      <c r="BF482" s="12" t="str">
        <f t="shared" ca="1" si="406"/>
        <v/>
      </c>
      <c r="BG482" s="12" t="str">
        <f t="shared" ca="1" si="406"/>
        <v/>
      </c>
      <c r="BH482" s="12" t="str">
        <f t="shared" ca="1" si="406"/>
        <v/>
      </c>
      <c r="BI482" s="12" t="str">
        <f t="shared" si="406"/>
        <v/>
      </c>
      <c r="BJ482" s="12" t="str">
        <f t="shared" si="406"/>
        <v/>
      </c>
    </row>
    <row r="483" spans="1:62" ht="23.25" customHeight="1">
      <c r="A483" s="1">
        <f ca="1">IF(COUNTIF($D483:$M483," ")=10,"",IF(VLOOKUP(MAX($A$1:A482),$A$1:C482,3,FALSE)=0,"",MAX($A$1:A482)+1))</f>
        <v>483</v>
      </c>
      <c r="B483" s="13" t="str">
        <f>$B478</f>
        <v>Шубин С.Б.</v>
      </c>
      <c r="C483" s="2" t="str">
        <f ca="1">IF($B483="","",$S$6)</f>
        <v>Пт 19.06.20</v>
      </c>
      <c r="D483" s="23" t="str">
        <f t="shared" ref="D483:K483" ca="1" si="444">IF($B483&gt;"",IF(ISERROR(SEARCH($B483,T$6))," ",MID(T$6,FIND("%курс ",T$6,FIND($B483,T$6))+6,7)&amp;"
("&amp;MID(T$6,FIND("ауд.",T$6,FIND($B483,T$6))+4,FIND("№",T$6,FIND("ауд.",T$6,FIND($B483,T$6)))-(FIND("ауд.",T$6,FIND($B483,T$6))+4))&amp;")"),"")</f>
        <v xml:space="preserve"> </v>
      </c>
      <c r="E483" s="23" t="str">
        <f t="shared" ca="1" si="444"/>
        <v xml:space="preserve"> </v>
      </c>
      <c r="F483" s="23" t="str">
        <f t="shared" ca="1" si="444"/>
        <v xml:space="preserve"> </v>
      </c>
      <c r="G483" s="23" t="str">
        <f t="shared" ca="1" si="444"/>
        <v xml:space="preserve"> </v>
      </c>
      <c r="H483" s="23" t="str">
        <f t="shared" ca="1" si="444"/>
        <v xml:space="preserve"> </v>
      </c>
      <c r="I483" s="23" t="str">
        <f t="shared" ca="1" si="444"/>
        <v xml:space="preserve"> </v>
      </c>
      <c r="J483" s="23" t="str">
        <f t="shared" ca="1" si="444"/>
        <v xml:space="preserve"> </v>
      </c>
      <c r="K483" s="23" t="str">
        <f t="shared" ca="1" si="444"/>
        <v xml:space="preserve"> </v>
      </c>
      <c r="L483" s="23"/>
      <c r="M483" s="23"/>
      <c r="N483" s="25"/>
      <c r="AE483" s="20" t="str">
        <f t="shared" ca="1" si="419"/>
        <v/>
      </c>
      <c r="AF483" s="20" t="str">
        <f t="shared" ca="1" si="419"/>
        <v/>
      </c>
      <c r="AG483" s="20" t="str">
        <f t="shared" ca="1" si="419"/>
        <v/>
      </c>
      <c r="AH483" s="20" t="str">
        <f t="shared" ca="1" si="419"/>
        <v/>
      </c>
      <c r="AI483" s="20" t="str">
        <f t="shared" ca="1" si="419"/>
        <v/>
      </c>
      <c r="AJ483" s="20" t="str">
        <f t="shared" ref="AJ483:AN543" ca="1" si="445">IF(I483=" ","",IF(I483="","",CONCATENATE($C483," ",I$1," ",MID(I483,10,5))))</f>
        <v/>
      </c>
      <c r="AK483" s="20" t="str">
        <f t="shared" ca="1" si="445"/>
        <v/>
      </c>
      <c r="AL483" s="20" t="str">
        <f t="shared" ca="1" si="445"/>
        <v/>
      </c>
      <c r="AM483" s="20" t="str">
        <f t="shared" si="445"/>
        <v/>
      </c>
      <c r="AN483" s="20" t="str">
        <f t="shared" si="445"/>
        <v/>
      </c>
      <c r="AO483" s="11" t="str">
        <f t="shared" ca="1" si="417"/>
        <v/>
      </c>
      <c r="AP483" s="10" t="str">
        <f t="shared" ca="1" si="408"/>
        <v/>
      </c>
      <c r="AQ483" s="10" t="str">
        <f t="shared" ca="1" si="408"/>
        <v/>
      </c>
      <c r="AR483" s="10" t="str">
        <f t="shared" ca="1" si="408"/>
        <v/>
      </c>
      <c r="AS483" s="10" t="str">
        <f t="shared" ca="1" si="408"/>
        <v/>
      </c>
      <c r="AT483" s="10" t="str">
        <f t="shared" ca="1" si="408"/>
        <v/>
      </c>
      <c r="AU483" s="10" t="str">
        <f t="shared" ca="1" si="405"/>
        <v/>
      </c>
      <c r="AV483" s="10" t="str">
        <f t="shared" ca="1" si="405"/>
        <v/>
      </c>
      <c r="AW483" s="10" t="str">
        <f t="shared" ca="1" si="405"/>
        <v/>
      </c>
      <c r="AX483" s="10" t="str">
        <f t="shared" si="405"/>
        <v/>
      </c>
      <c r="AY483" s="10" t="str">
        <f t="shared" si="405"/>
        <v/>
      </c>
      <c r="BA483" s="12" t="str">
        <f t="shared" ca="1" si="409"/>
        <v/>
      </c>
      <c r="BB483" s="12" t="str">
        <f t="shared" ca="1" si="409"/>
        <v/>
      </c>
      <c r="BC483" s="12" t="str">
        <f t="shared" ca="1" si="409"/>
        <v/>
      </c>
      <c r="BD483" s="12" t="str">
        <f t="shared" ca="1" si="409"/>
        <v/>
      </c>
      <c r="BE483" s="12" t="str">
        <f t="shared" ca="1" si="409"/>
        <v/>
      </c>
      <c r="BF483" s="12" t="str">
        <f t="shared" ca="1" si="406"/>
        <v/>
      </c>
      <c r="BG483" s="12" t="str">
        <f t="shared" ca="1" si="406"/>
        <v/>
      </c>
      <c r="BH483" s="12" t="str">
        <f t="shared" ca="1" si="406"/>
        <v/>
      </c>
      <c r="BI483" s="12" t="str">
        <f t="shared" si="406"/>
        <v/>
      </c>
      <c r="BJ483" s="12" t="str">
        <f t="shared" si="406"/>
        <v/>
      </c>
    </row>
    <row r="484" spans="1:62" ht="23.25" customHeight="1">
      <c r="A484" s="1">
        <f ca="1">IF(COUNTIF($D484:$M484," ")=10,"",IF(VLOOKUP(MAX($A$1:A483),$A$1:C483,3,FALSE)=0,"",MAX($A$1:A483)+1))</f>
        <v>484</v>
      </c>
      <c r="B484" s="13" t="str">
        <f>$B478</f>
        <v>Шубин С.Б.</v>
      </c>
      <c r="C484" s="2" t="str">
        <f ca="1">IF($B484="","",$S$7)</f>
        <v>Сб 20.06.20</v>
      </c>
      <c r="D484" s="23" t="str">
        <f t="shared" ref="D484:K484" ca="1" si="446">IF($B484&gt;"",IF(ISERROR(SEARCH($B484,T$7))," ",MID(T$7,FIND("%курс ",T$7,FIND($B484,T$7))+6,7)&amp;"
("&amp;MID(T$7,FIND("ауд.",T$7,FIND($B484,T$7))+4,FIND("№",T$7,FIND("ауд.",T$7,FIND($B484,T$7)))-(FIND("ауд.",T$7,FIND($B484,T$7))+4))&amp;")"),"")</f>
        <v xml:space="preserve"> </v>
      </c>
      <c r="E484" s="23" t="str">
        <f t="shared" ca="1" si="446"/>
        <v xml:space="preserve"> </v>
      </c>
      <c r="F484" s="23" t="str">
        <f t="shared" ca="1" si="446"/>
        <v xml:space="preserve"> </v>
      </c>
      <c r="G484" s="23" t="str">
        <f t="shared" ca="1" si="446"/>
        <v xml:space="preserve"> </v>
      </c>
      <c r="H484" s="23" t="str">
        <f t="shared" ca="1" si="446"/>
        <v xml:space="preserve"> </v>
      </c>
      <c r="I484" s="23" t="str">
        <f t="shared" ca="1" si="446"/>
        <v xml:space="preserve"> </v>
      </c>
      <c r="J484" s="23" t="str">
        <f t="shared" ca="1" si="446"/>
        <v xml:space="preserve"> </v>
      </c>
      <c r="K484" s="23" t="str">
        <f t="shared" ca="1" si="446"/>
        <v xml:space="preserve"> </v>
      </c>
      <c r="L484" s="23"/>
      <c r="M484" s="23"/>
      <c r="N484" s="25"/>
      <c r="AE484" s="20" t="str">
        <f t="shared" ref="AE484:AI544" ca="1" si="447">IF(D484=" ","",IF(D484="","",CONCATENATE($C484," ",D$1," ",MID(D484,10,5))))</f>
        <v/>
      </c>
      <c r="AF484" s="20" t="str">
        <f t="shared" ca="1" si="447"/>
        <v/>
      </c>
      <c r="AG484" s="20" t="str">
        <f t="shared" ca="1" si="447"/>
        <v/>
      </c>
      <c r="AH484" s="20" t="str">
        <f t="shared" ca="1" si="447"/>
        <v/>
      </c>
      <c r="AI484" s="20" t="str">
        <f t="shared" ca="1" si="447"/>
        <v/>
      </c>
      <c r="AJ484" s="20" t="str">
        <f t="shared" ca="1" si="445"/>
        <v/>
      </c>
      <c r="AK484" s="20" t="str">
        <f t="shared" ca="1" si="445"/>
        <v/>
      </c>
      <c r="AL484" s="20" t="str">
        <f t="shared" ca="1" si="445"/>
        <v/>
      </c>
      <c r="AM484" s="20" t="str">
        <f t="shared" si="445"/>
        <v/>
      </c>
      <c r="AN484" s="20" t="str">
        <f t="shared" si="445"/>
        <v/>
      </c>
      <c r="AO484" s="11" t="str">
        <f t="shared" ca="1" si="417"/>
        <v/>
      </c>
      <c r="AP484" s="10" t="str">
        <f t="shared" ca="1" si="408"/>
        <v/>
      </c>
      <c r="AQ484" s="10" t="str">
        <f t="shared" ca="1" si="408"/>
        <v/>
      </c>
      <c r="AR484" s="10" t="str">
        <f t="shared" ca="1" si="408"/>
        <v/>
      </c>
      <c r="AS484" s="10" t="str">
        <f t="shared" ca="1" si="408"/>
        <v/>
      </c>
      <c r="AT484" s="10" t="str">
        <f t="shared" ca="1" si="408"/>
        <v/>
      </c>
      <c r="AU484" s="10" t="str">
        <f t="shared" ca="1" si="405"/>
        <v/>
      </c>
      <c r="AV484" s="10" t="str">
        <f t="shared" ca="1" si="405"/>
        <v/>
      </c>
      <c r="AW484" s="10" t="str">
        <f t="shared" ca="1" si="405"/>
        <v/>
      </c>
      <c r="AX484" s="10" t="str">
        <f t="shared" si="405"/>
        <v/>
      </c>
      <c r="AY484" s="10" t="str">
        <f t="shared" si="405"/>
        <v/>
      </c>
      <c r="BA484" s="12" t="str">
        <f t="shared" ca="1" si="409"/>
        <v/>
      </c>
      <c r="BB484" s="12" t="str">
        <f t="shared" ca="1" si="409"/>
        <v/>
      </c>
      <c r="BC484" s="12" t="str">
        <f t="shared" ca="1" si="409"/>
        <v/>
      </c>
      <c r="BD484" s="12" t="str">
        <f t="shared" ca="1" si="409"/>
        <v/>
      </c>
      <c r="BE484" s="12" t="str">
        <f t="shared" ca="1" si="409"/>
        <v/>
      </c>
      <c r="BF484" s="12" t="str">
        <f t="shared" ca="1" si="406"/>
        <v/>
      </c>
      <c r="BG484" s="12" t="str">
        <f t="shared" ca="1" si="406"/>
        <v/>
      </c>
      <c r="BH484" s="12" t="str">
        <f t="shared" ca="1" si="406"/>
        <v/>
      </c>
      <c r="BI484" s="12" t="str">
        <f t="shared" si="406"/>
        <v/>
      </c>
      <c r="BJ484" s="12" t="str">
        <f t="shared" si="406"/>
        <v/>
      </c>
    </row>
    <row r="485" spans="1:62" ht="23.25" customHeight="1">
      <c r="A485" s="1">
        <f ca="1">IF(COUNTIF($D485:$M485," ")=10,"",IF(VLOOKUP(MAX($A$1:A484),$A$1:C484,3,FALSE)=0,"",MAX($A$1:A484)+1))</f>
        <v>485</v>
      </c>
      <c r="B485" s="13" t="str">
        <f>$B478</f>
        <v>Шубин С.Б.</v>
      </c>
      <c r="C485" s="2" t="str">
        <f ca="1">IF($B485="","",$S$8)</f>
        <v>Вс 21.06.20</v>
      </c>
      <c r="D485" s="23" t="str">
        <f t="shared" ref="D485:K485" ca="1" si="448">IF($B485&gt;"",IF(ISERROR(SEARCH($B485,T$8))," ",MID(T$8,FIND("%курс ",T$8,FIND($B485,T$8))+6,7)&amp;"
("&amp;MID(T$8,FIND("ауд.",T$8,FIND($B485,T$8))+4,FIND("№",T$8,FIND("ауд.",T$8,FIND($B485,T$8)))-(FIND("ауд.",T$8,FIND($B485,T$8))+4))&amp;")"),"")</f>
        <v xml:space="preserve"> </v>
      </c>
      <c r="E485" s="23" t="str">
        <f t="shared" ca="1" si="448"/>
        <v xml:space="preserve"> </v>
      </c>
      <c r="F485" s="23" t="str">
        <f t="shared" ca="1" si="448"/>
        <v xml:space="preserve"> </v>
      </c>
      <c r="G485" s="23" t="str">
        <f t="shared" ca="1" si="448"/>
        <v xml:space="preserve"> </v>
      </c>
      <c r="H485" s="23" t="str">
        <f t="shared" ca="1" si="448"/>
        <v xml:space="preserve"> </v>
      </c>
      <c r="I485" s="23" t="str">
        <f t="shared" ca="1" si="448"/>
        <v xml:space="preserve"> </v>
      </c>
      <c r="J485" s="23" t="str">
        <f t="shared" ca="1" si="448"/>
        <v xml:space="preserve"> </v>
      </c>
      <c r="K485" s="23" t="str">
        <f t="shared" ca="1" si="448"/>
        <v xml:space="preserve"> </v>
      </c>
      <c r="L485" s="23"/>
      <c r="M485" s="23"/>
      <c r="N485" s="25"/>
      <c r="AE485" s="20" t="str">
        <f t="shared" ca="1" si="447"/>
        <v/>
      </c>
      <c r="AF485" s="20" t="str">
        <f t="shared" ca="1" si="447"/>
        <v/>
      </c>
      <c r="AG485" s="20" t="str">
        <f t="shared" ca="1" si="447"/>
        <v/>
      </c>
      <c r="AH485" s="20" t="str">
        <f t="shared" ca="1" si="447"/>
        <v/>
      </c>
      <c r="AI485" s="20" t="str">
        <f t="shared" ca="1" si="447"/>
        <v/>
      </c>
      <c r="AJ485" s="20" t="str">
        <f t="shared" ca="1" si="445"/>
        <v/>
      </c>
      <c r="AK485" s="20" t="str">
        <f t="shared" ca="1" si="445"/>
        <v/>
      </c>
      <c r="AL485" s="20" t="str">
        <f t="shared" ca="1" si="445"/>
        <v/>
      </c>
      <c r="AM485" s="20" t="str">
        <f t="shared" si="445"/>
        <v/>
      </c>
      <c r="AN485" s="20" t="str">
        <f t="shared" si="445"/>
        <v/>
      </c>
      <c r="AO485" s="11" t="str">
        <f t="shared" ca="1" si="417"/>
        <v/>
      </c>
      <c r="AP485" s="10" t="str">
        <f t="shared" ca="1" si="408"/>
        <v/>
      </c>
      <c r="AQ485" s="10" t="str">
        <f t="shared" ca="1" si="408"/>
        <v/>
      </c>
      <c r="AR485" s="10" t="str">
        <f t="shared" ca="1" si="408"/>
        <v/>
      </c>
      <c r="AS485" s="10" t="str">
        <f t="shared" ca="1" si="408"/>
        <v/>
      </c>
      <c r="AT485" s="10" t="str">
        <f t="shared" ca="1" si="408"/>
        <v/>
      </c>
      <c r="AU485" s="10" t="str">
        <f t="shared" ca="1" si="405"/>
        <v/>
      </c>
      <c r="AV485" s="10" t="str">
        <f t="shared" ca="1" si="405"/>
        <v/>
      </c>
      <c r="AW485" s="10" t="str">
        <f t="shared" ca="1" si="405"/>
        <v/>
      </c>
      <c r="AX485" s="10" t="str">
        <f t="shared" si="405"/>
        <v/>
      </c>
      <c r="AY485" s="10" t="str">
        <f t="shared" si="405"/>
        <v/>
      </c>
      <c r="BA485" s="12" t="str">
        <f t="shared" ca="1" si="409"/>
        <v/>
      </c>
      <c r="BB485" s="12" t="str">
        <f t="shared" ca="1" si="409"/>
        <v/>
      </c>
      <c r="BC485" s="12" t="str">
        <f t="shared" ca="1" si="409"/>
        <v/>
      </c>
      <c r="BD485" s="12" t="str">
        <f t="shared" ca="1" si="409"/>
        <v/>
      </c>
      <c r="BE485" s="12" t="str">
        <f t="shared" ca="1" si="409"/>
        <v/>
      </c>
      <c r="BF485" s="12" t="str">
        <f t="shared" ca="1" si="406"/>
        <v/>
      </c>
      <c r="BG485" s="12" t="str">
        <f t="shared" ca="1" si="406"/>
        <v/>
      </c>
      <c r="BH485" s="12" t="str">
        <f t="shared" ca="1" si="406"/>
        <v/>
      </c>
      <c r="BI485" s="12" t="str">
        <f t="shared" si="406"/>
        <v/>
      </c>
      <c r="BJ485" s="12" t="str">
        <f t="shared" si="406"/>
        <v/>
      </c>
    </row>
    <row r="486" spans="1:62" ht="23.25" customHeight="1">
      <c r="A486" s="1">
        <f ca="1">IF(COUNTIF($D486:$M486," ")=10,"",IF(VLOOKUP(MAX($A$1:A485),$A$1:C485,3,FALSE)=0,"",MAX($A$1:A485)+1))</f>
        <v>486</v>
      </c>
      <c r="C486" s="2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5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11" t="str">
        <f t="shared" si="417"/>
        <v/>
      </c>
      <c r="AP486" s="10" t="str">
        <f t="shared" si="408"/>
        <v/>
      </c>
      <c r="AQ486" s="10" t="str">
        <f t="shared" si="408"/>
        <v/>
      </c>
      <c r="AR486" s="10" t="str">
        <f t="shared" si="408"/>
        <v/>
      </c>
      <c r="AS486" s="10" t="str">
        <f t="shared" si="408"/>
        <v/>
      </c>
      <c r="AT486" s="10" t="str">
        <f t="shared" si="408"/>
        <v/>
      </c>
      <c r="AU486" s="10" t="str">
        <f t="shared" si="405"/>
        <v/>
      </c>
      <c r="AV486" s="10" t="str">
        <f t="shared" si="405"/>
        <v/>
      </c>
      <c r="AW486" s="10" t="str">
        <f t="shared" si="405"/>
        <v/>
      </c>
      <c r="AX486" s="10" t="str">
        <f t="shared" si="405"/>
        <v/>
      </c>
      <c r="AY486" s="10" t="str">
        <f t="shared" si="405"/>
        <v/>
      </c>
      <c r="BA486" s="12" t="str">
        <f t="shared" si="409"/>
        <v/>
      </c>
      <c r="BB486" s="12" t="str">
        <f t="shared" si="409"/>
        <v/>
      </c>
      <c r="BC486" s="12" t="str">
        <f t="shared" si="409"/>
        <v/>
      </c>
      <c r="BD486" s="12" t="str">
        <f t="shared" si="409"/>
        <v/>
      </c>
      <c r="BE486" s="12" t="str">
        <f t="shared" si="409"/>
        <v/>
      </c>
      <c r="BF486" s="12" t="str">
        <f t="shared" si="406"/>
        <v/>
      </c>
      <c r="BG486" s="12" t="str">
        <f t="shared" si="406"/>
        <v/>
      </c>
      <c r="BH486" s="12" t="str">
        <f t="shared" si="406"/>
        <v/>
      </c>
      <c r="BI486" s="12" t="str">
        <f t="shared" si="406"/>
        <v/>
      </c>
      <c r="BJ486" s="12" t="str">
        <f t="shared" si="406"/>
        <v/>
      </c>
    </row>
    <row r="487" spans="1:62" ht="23.25" customHeight="1">
      <c r="A487" s="1">
        <f ca="1">IF(COUNTIF($D488:$M494," ")=70,"",MAX($A$1:A486)+1)</f>
        <v>487</v>
      </c>
      <c r="B487" s="2" t="str">
        <f>IF($C487="","",$C487)</f>
        <v>Щербаков С.Д.</v>
      </c>
      <c r="C487" s="3" t="str">
        <f>IF(ISERROR(VLOOKUP((ROW()-1)/9+1,'[1]Преподавательский состав'!$A$2:$B$180,2,FALSE)),"",VLOOKUP((ROW()-1)/9+1,'[1]Преподавательский состав'!$A$2:$B$180,2,FALSE))</f>
        <v>Щербаков С.Д.</v>
      </c>
      <c r="D487" s="3" t="str">
        <f>IF($C487="","",T(" 8.00"))</f>
        <v xml:space="preserve"> 8.00</v>
      </c>
      <c r="E487" s="3" t="str">
        <f>IF($C487="","",T(" 9.40"))</f>
        <v xml:space="preserve"> 9.40</v>
      </c>
      <c r="F487" s="3" t="str">
        <f>IF($C487="","",T("11.50"))</f>
        <v>11.50</v>
      </c>
      <c r="G487" s="4" t="str">
        <f>IF($C487="","",T(""))</f>
        <v/>
      </c>
      <c r="H487" s="4" t="str">
        <f>IF($C487="","",T("13.30"))</f>
        <v>13.30</v>
      </c>
      <c r="I487" s="4" t="str">
        <f>IF($C487="","",T("15.10"))</f>
        <v>15.10</v>
      </c>
      <c r="J487" s="3" t="str">
        <f>IF($C487="","",T("17.00"))</f>
        <v>17.00</v>
      </c>
      <c r="K487" s="3" t="str">
        <f>IF($C487="","",T("18.40"))</f>
        <v>18.40</v>
      </c>
      <c r="L487" s="3"/>
      <c r="M487" s="3"/>
      <c r="N487" s="25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11" t="str">
        <f t="shared" si="417"/>
        <v/>
      </c>
      <c r="AP487" s="10" t="str">
        <f t="shared" si="408"/>
        <v/>
      </c>
      <c r="AQ487" s="10" t="str">
        <f t="shared" si="408"/>
        <v/>
      </c>
      <c r="AR487" s="10" t="str">
        <f t="shared" si="408"/>
        <v/>
      </c>
      <c r="AS487" s="10" t="str">
        <f t="shared" si="408"/>
        <v/>
      </c>
      <c r="AT487" s="10" t="str">
        <f t="shared" si="408"/>
        <v/>
      </c>
      <c r="AU487" s="10" t="str">
        <f t="shared" si="405"/>
        <v/>
      </c>
      <c r="AV487" s="10" t="str">
        <f t="shared" si="405"/>
        <v/>
      </c>
      <c r="AW487" s="10" t="str">
        <f t="shared" si="405"/>
        <v/>
      </c>
      <c r="AX487" s="10" t="str">
        <f t="shared" si="405"/>
        <v/>
      </c>
      <c r="AY487" s="10" t="str">
        <f t="shared" si="405"/>
        <v/>
      </c>
      <c r="BA487" s="12" t="str">
        <f t="shared" si="409"/>
        <v/>
      </c>
      <c r="BB487" s="12" t="str">
        <f t="shared" si="409"/>
        <v/>
      </c>
      <c r="BC487" s="12" t="str">
        <f t="shared" si="409"/>
        <v/>
      </c>
      <c r="BD487" s="12" t="str">
        <f t="shared" si="409"/>
        <v/>
      </c>
      <c r="BE487" s="12" t="str">
        <f t="shared" si="409"/>
        <v/>
      </c>
      <c r="BF487" s="12" t="str">
        <f t="shared" si="406"/>
        <v/>
      </c>
      <c r="BG487" s="12" t="str">
        <f t="shared" si="406"/>
        <v/>
      </c>
      <c r="BH487" s="12" t="str">
        <f t="shared" si="406"/>
        <v/>
      </c>
      <c r="BI487" s="12" t="str">
        <f t="shared" si="406"/>
        <v/>
      </c>
      <c r="BJ487" s="12" t="str">
        <f t="shared" si="406"/>
        <v/>
      </c>
    </row>
    <row r="488" spans="1:62" ht="23.25" customHeight="1">
      <c r="A488" s="1">
        <f ca="1">IF(COUNTIF($D488:$M488," ")=10,"",IF(VLOOKUP(MAX($A$1:A487),$A$1:C487,3,FALSE)=0,"",MAX($A$1:A487)+1))</f>
        <v>488</v>
      </c>
      <c r="B488" s="13" t="str">
        <f>$B487</f>
        <v>Щербаков С.Д.</v>
      </c>
      <c r="C488" s="2" t="str">
        <f ca="1">IF($B488="","",$S$2)</f>
        <v>Пн 15.06.20</v>
      </c>
      <c r="D488" s="14" t="str">
        <f t="shared" ref="D488:K488" ca="1" si="449">IF($B488&gt;"",IF(ISERROR(SEARCH($B488,T$2))," ",MID(T$2,FIND("%курс ",T$2,FIND($B488,T$2))+6,7)&amp;"
("&amp;MID(T$2,FIND("ауд.",T$2,FIND($B488,T$2))+4,FIND("№",T$2,FIND("ауд.",T$2,FIND($B488,T$2)))-(FIND("ауд.",T$2,FIND($B488,T$2))+4))&amp;")"),"")</f>
        <v xml:space="preserve"> </v>
      </c>
      <c r="E488" s="14" t="str">
        <f t="shared" ca="1" si="449"/>
        <v xml:space="preserve"> </v>
      </c>
      <c r="F488" s="14" t="str">
        <f t="shared" ca="1" si="449"/>
        <v xml:space="preserve"> </v>
      </c>
      <c r="G488" s="14" t="str">
        <f t="shared" ca="1" si="449"/>
        <v xml:space="preserve"> </v>
      </c>
      <c r="H488" s="14" t="str">
        <f t="shared" ca="1" si="449"/>
        <v xml:space="preserve"> </v>
      </c>
      <c r="I488" s="14" t="str">
        <f t="shared" ca="1" si="449"/>
        <v xml:space="preserve"> </v>
      </c>
      <c r="J488" s="14" t="str">
        <f t="shared" ca="1" si="449"/>
        <v xml:space="preserve"> </v>
      </c>
      <c r="K488" s="14" t="str">
        <f t="shared" ca="1" si="449"/>
        <v xml:space="preserve"> </v>
      </c>
      <c r="L488" s="14"/>
      <c r="M488" s="14"/>
      <c r="N488" s="25"/>
      <c r="AE488" s="20" t="str">
        <f t="shared" ca="1" si="447"/>
        <v/>
      </c>
      <c r="AF488" s="20" t="str">
        <f t="shared" ca="1" si="447"/>
        <v/>
      </c>
      <c r="AG488" s="20" t="str">
        <f t="shared" ca="1" si="447"/>
        <v/>
      </c>
      <c r="AH488" s="20" t="str">
        <f t="shared" ca="1" si="447"/>
        <v/>
      </c>
      <c r="AI488" s="20" t="str">
        <f t="shared" ca="1" si="447"/>
        <v/>
      </c>
      <c r="AJ488" s="20" t="str">
        <f t="shared" ca="1" si="445"/>
        <v/>
      </c>
      <c r="AK488" s="20" t="str">
        <f t="shared" ca="1" si="445"/>
        <v/>
      </c>
      <c r="AL488" s="20" t="str">
        <f t="shared" ca="1" si="445"/>
        <v/>
      </c>
      <c r="AM488" s="20" t="str">
        <f t="shared" si="445"/>
        <v/>
      </c>
      <c r="AN488" s="20" t="str">
        <f t="shared" si="445"/>
        <v/>
      </c>
      <c r="AO488" s="11" t="str">
        <f t="shared" ca="1" si="417"/>
        <v/>
      </c>
      <c r="AP488" s="10" t="str">
        <f t="shared" ca="1" si="408"/>
        <v/>
      </c>
      <c r="AQ488" s="10" t="str">
        <f t="shared" ca="1" si="408"/>
        <v/>
      </c>
      <c r="AR488" s="10" t="str">
        <f t="shared" ca="1" si="408"/>
        <v/>
      </c>
      <c r="AS488" s="10" t="str">
        <f t="shared" ca="1" si="408"/>
        <v/>
      </c>
      <c r="AT488" s="10" t="str">
        <f t="shared" ca="1" si="408"/>
        <v/>
      </c>
      <c r="AU488" s="10" t="str">
        <f t="shared" ca="1" si="405"/>
        <v/>
      </c>
      <c r="AV488" s="10" t="str">
        <f t="shared" ca="1" si="405"/>
        <v/>
      </c>
      <c r="AW488" s="10" t="str">
        <f t="shared" ca="1" si="405"/>
        <v/>
      </c>
      <c r="AX488" s="10" t="str">
        <f t="shared" si="405"/>
        <v/>
      </c>
      <c r="AY488" s="10" t="str">
        <f t="shared" si="405"/>
        <v/>
      </c>
      <c r="BA488" s="12" t="str">
        <f t="shared" ca="1" si="409"/>
        <v/>
      </c>
      <c r="BB488" s="12" t="str">
        <f t="shared" ca="1" si="409"/>
        <v/>
      </c>
      <c r="BC488" s="12" t="str">
        <f t="shared" ca="1" si="409"/>
        <v/>
      </c>
      <c r="BD488" s="12" t="str">
        <f t="shared" ca="1" si="409"/>
        <v/>
      </c>
      <c r="BE488" s="12" t="str">
        <f t="shared" ca="1" si="409"/>
        <v/>
      </c>
      <c r="BF488" s="12" t="str">
        <f t="shared" ca="1" si="406"/>
        <v/>
      </c>
      <c r="BG488" s="12" t="str">
        <f t="shared" ca="1" si="406"/>
        <v/>
      </c>
      <c r="BH488" s="12" t="str">
        <f t="shared" ca="1" si="406"/>
        <v/>
      </c>
      <c r="BI488" s="12" t="str">
        <f t="shared" si="406"/>
        <v/>
      </c>
      <c r="BJ488" s="12" t="str">
        <f t="shared" si="406"/>
        <v/>
      </c>
    </row>
    <row r="489" spans="1:62" ht="23.25" customHeight="1">
      <c r="A489" s="1">
        <f ca="1">IF(COUNTIF($D489:$M489," ")=10,"",IF(VLOOKUP(MAX($A$1:A488),$A$1:C488,3,FALSE)=0,"",MAX($A$1:A488)+1))</f>
        <v>489</v>
      </c>
      <c r="B489" s="13" t="str">
        <f>$B487</f>
        <v>Щербаков С.Д.</v>
      </c>
      <c r="C489" s="2" t="str">
        <f ca="1">IF($B489="","",$S$3)</f>
        <v>Вт 16.06.20</v>
      </c>
      <c r="D489" s="14" t="str">
        <f t="shared" ref="D489:K489" ca="1" si="450">IF($B489&gt;"",IF(ISERROR(SEARCH($B489,T$3))," ",MID(T$3,FIND("%курс ",T$3,FIND($B489,T$3))+6,7)&amp;"
("&amp;MID(T$3,FIND("ауд.",T$3,FIND($B489,T$3))+4,FIND("№",T$3,FIND("ауд.",T$3,FIND($B489,T$3)))-(FIND("ауд.",T$3,FIND($B489,T$3))+4))&amp;")"),"")</f>
        <v xml:space="preserve"> </v>
      </c>
      <c r="E489" s="14" t="str">
        <f t="shared" ca="1" si="450"/>
        <v xml:space="preserve"> </v>
      </c>
      <c r="F489" s="14" t="str">
        <f t="shared" ca="1" si="450"/>
        <v xml:space="preserve"> </v>
      </c>
      <c r="G489" s="14" t="str">
        <f t="shared" ca="1" si="450"/>
        <v xml:space="preserve"> </v>
      </c>
      <c r="H489" s="14" t="str">
        <f t="shared" ca="1" si="450"/>
        <v xml:space="preserve"> </v>
      </c>
      <c r="I489" s="14" t="str">
        <f t="shared" ca="1" si="450"/>
        <v xml:space="preserve"> </v>
      </c>
      <c r="J489" s="14" t="str">
        <f t="shared" ca="1" si="450"/>
        <v xml:space="preserve"> </v>
      </c>
      <c r="K489" s="14" t="str">
        <f t="shared" ca="1" si="450"/>
        <v xml:space="preserve"> </v>
      </c>
      <c r="L489" s="14"/>
      <c r="M489" s="14"/>
      <c r="N489" s="25"/>
      <c r="AE489" s="20" t="str">
        <f t="shared" ca="1" si="447"/>
        <v/>
      </c>
      <c r="AF489" s="20" t="str">
        <f t="shared" ca="1" si="447"/>
        <v/>
      </c>
      <c r="AG489" s="20" t="str">
        <f t="shared" ca="1" si="447"/>
        <v/>
      </c>
      <c r="AH489" s="20" t="str">
        <f t="shared" ca="1" si="447"/>
        <v/>
      </c>
      <c r="AI489" s="20" t="str">
        <f t="shared" ca="1" si="447"/>
        <v/>
      </c>
      <c r="AJ489" s="20" t="str">
        <f t="shared" ca="1" si="445"/>
        <v/>
      </c>
      <c r="AK489" s="20" t="str">
        <f t="shared" ca="1" si="445"/>
        <v/>
      </c>
      <c r="AL489" s="20" t="str">
        <f t="shared" ca="1" si="445"/>
        <v/>
      </c>
      <c r="AM489" s="20" t="str">
        <f t="shared" si="445"/>
        <v/>
      </c>
      <c r="AN489" s="20" t="str">
        <f t="shared" si="445"/>
        <v/>
      </c>
      <c r="AO489" s="11" t="str">
        <f t="shared" ca="1" si="417"/>
        <v/>
      </c>
      <c r="AP489" s="10" t="str">
        <f t="shared" ca="1" si="408"/>
        <v/>
      </c>
      <c r="AQ489" s="10" t="str">
        <f t="shared" ca="1" si="408"/>
        <v/>
      </c>
      <c r="AR489" s="10" t="str">
        <f t="shared" ca="1" si="408"/>
        <v/>
      </c>
      <c r="AS489" s="10" t="str">
        <f t="shared" ca="1" si="408"/>
        <v/>
      </c>
      <c r="AT489" s="10" t="str">
        <f t="shared" ca="1" si="408"/>
        <v/>
      </c>
      <c r="AU489" s="10" t="str">
        <f t="shared" ca="1" si="405"/>
        <v/>
      </c>
      <c r="AV489" s="10" t="str">
        <f t="shared" ca="1" si="405"/>
        <v/>
      </c>
      <c r="AW489" s="10" t="str">
        <f t="shared" ca="1" si="405"/>
        <v/>
      </c>
      <c r="AX489" s="10" t="str">
        <f t="shared" si="405"/>
        <v/>
      </c>
      <c r="AY489" s="10" t="str">
        <f t="shared" si="405"/>
        <v/>
      </c>
      <c r="BA489" s="12" t="str">
        <f t="shared" ca="1" si="409"/>
        <v/>
      </c>
      <c r="BB489" s="12" t="str">
        <f t="shared" ca="1" si="409"/>
        <v/>
      </c>
      <c r="BC489" s="12" t="str">
        <f t="shared" ca="1" si="409"/>
        <v/>
      </c>
      <c r="BD489" s="12" t="str">
        <f t="shared" ca="1" si="409"/>
        <v/>
      </c>
      <c r="BE489" s="12" t="str">
        <f t="shared" ca="1" si="409"/>
        <v/>
      </c>
      <c r="BF489" s="12" t="str">
        <f t="shared" ca="1" si="406"/>
        <v/>
      </c>
      <c r="BG489" s="12" t="str">
        <f t="shared" ca="1" si="406"/>
        <v/>
      </c>
      <c r="BH489" s="12" t="str">
        <f t="shared" ca="1" si="406"/>
        <v/>
      </c>
      <c r="BI489" s="12" t="str">
        <f t="shared" si="406"/>
        <v/>
      </c>
      <c r="BJ489" s="12" t="str">
        <f t="shared" si="406"/>
        <v/>
      </c>
    </row>
    <row r="490" spans="1:62" ht="23.25" customHeight="1">
      <c r="A490" s="1">
        <f ca="1">IF(COUNTIF($D490:$M490," ")=10,"",IF(VLOOKUP(MAX($A$1:A489),$A$1:C489,3,FALSE)=0,"",MAX($A$1:A489)+1))</f>
        <v>490</v>
      </c>
      <c r="B490" s="13" t="str">
        <f>$B487</f>
        <v>Щербаков С.Д.</v>
      </c>
      <c r="C490" s="2" t="str">
        <f ca="1">IF($B490="","",$S$4)</f>
        <v>Ср 17.06.20</v>
      </c>
      <c r="D490" s="14" t="str">
        <f t="shared" ref="D490:K490" ca="1" si="451">IF($B490&gt;"",IF(ISERROR(SEARCH($B490,T$4))," ",MID(T$4,FIND("%курс ",T$4,FIND($B490,T$4))+6,7)&amp;"
("&amp;MID(T$4,FIND("ауд.",T$4,FIND($B490,T$4))+4,FIND("№",T$4,FIND("ауд.",T$4,FIND($B490,T$4)))-(FIND("ауд.",T$4,FIND($B490,T$4))+4))&amp;")"),"")</f>
        <v xml:space="preserve"> </v>
      </c>
      <c r="E490" s="14" t="str">
        <f t="shared" ca="1" si="451"/>
        <v xml:space="preserve"> </v>
      </c>
      <c r="F490" s="14" t="str">
        <f t="shared" ca="1" si="451"/>
        <v xml:space="preserve"> </v>
      </c>
      <c r="G490" s="14" t="str">
        <f t="shared" ca="1" si="451"/>
        <v xml:space="preserve"> </v>
      </c>
      <c r="H490" s="14" t="str">
        <f t="shared" ca="1" si="451"/>
        <v xml:space="preserve"> </v>
      </c>
      <c r="I490" s="14" t="str">
        <f t="shared" ca="1" si="451"/>
        <v xml:space="preserve"> </v>
      </c>
      <c r="J490" s="14" t="str">
        <f t="shared" ca="1" si="451"/>
        <v xml:space="preserve"> </v>
      </c>
      <c r="K490" s="14" t="str">
        <f t="shared" ca="1" si="451"/>
        <v xml:space="preserve"> </v>
      </c>
      <c r="L490" s="14"/>
      <c r="M490" s="14"/>
      <c r="N490" s="17"/>
      <c r="AE490" s="20" t="str">
        <f t="shared" ca="1" si="447"/>
        <v/>
      </c>
      <c r="AF490" s="20" t="str">
        <f t="shared" ca="1" si="447"/>
        <v/>
      </c>
      <c r="AG490" s="20" t="str">
        <f t="shared" ca="1" si="447"/>
        <v/>
      </c>
      <c r="AH490" s="20" t="str">
        <f t="shared" ca="1" si="447"/>
        <v/>
      </c>
      <c r="AI490" s="20" t="str">
        <f t="shared" ca="1" si="447"/>
        <v/>
      </c>
      <c r="AJ490" s="20" t="str">
        <f t="shared" ca="1" si="445"/>
        <v/>
      </c>
      <c r="AK490" s="20" t="str">
        <f t="shared" ca="1" si="445"/>
        <v/>
      </c>
      <c r="AL490" s="20" t="str">
        <f t="shared" ca="1" si="445"/>
        <v/>
      </c>
      <c r="AM490" s="20" t="str">
        <f t="shared" si="445"/>
        <v/>
      </c>
      <c r="AN490" s="20" t="str">
        <f t="shared" si="445"/>
        <v/>
      </c>
      <c r="AO490" s="11" t="str">
        <f t="shared" ca="1" si="417"/>
        <v/>
      </c>
      <c r="AP490" s="10" t="str">
        <f t="shared" ca="1" si="408"/>
        <v/>
      </c>
      <c r="AQ490" s="10" t="str">
        <f t="shared" ca="1" si="408"/>
        <v/>
      </c>
      <c r="AR490" s="10" t="str">
        <f t="shared" ca="1" si="408"/>
        <v/>
      </c>
      <c r="AS490" s="10" t="str">
        <f t="shared" ca="1" si="408"/>
        <v/>
      </c>
      <c r="AT490" s="10" t="str">
        <f t="shared" ca="1" si="408"/>
        <v/>
      </c>
      <c r="AU490" s="10" t="str">
        <f t="shared" ref="AU490:AY553" ca="1" si="452">IF(AJ490="","",CONCATENATE(AJ490," ",$AO490))</f>
        <v/>
      </c>
      <c r="AV490" s="10" t="str">
        <f t="shared" ca="1" si="452"/>
        <v/>
      </c>
      <c r="AW490" s="10" t="str">
        <f t="shared" ca="1" si="452"/>
        <v/>
      </c>
      <c r="AX490" s="10" t="str">
        <f t="shared" si="452"/>
        <v/>
      </c>
      <c r="AY490" s="10" t="str">
        <f t="shared" si="452"/>
        <v/>
      </c>
      <c r="BA490" s="12" t="str">
        <f t="shared" ca="1" si="409"/>
        <v/>
      </c>
      <c r="BB490" s="12" t="str">
        <f t="shared" ca="1" si="409"/>
        <v/>
      </c>
      <c r="BC490" s="12" t="str">
        <f t="shared" ca="1" si="409"/>
        <v/>
      </c>
      <c r="BD490" s="12" t="str">
        <f t="shared" ca="1" si="409"/>
        <v/>
      </c>
      <c r="BE490" s="12" t="str">
        <f t="shared" ca="1" si="409"/>
        <v/>
      </c>
      <c r="BF490" s="12" t="str">
        <f t="shared" ref="BF490:BJ553" ca="1" si="453">IF(AJ490="","",ROW())</f>
        <v/>
      </c>
      <c r="BG490" s="12" t="str">
        <f t="shared" ca="1" si="453"/>
        <v/>
      </c>
      <c r="BH490" s="12" t="str">
        <f t="shared" ca="1" si="453"/>
        <v/>
      </c>
      <c r="BI490" s="12" t="str">
        <f t="shared" si="453"/>
        <v/>
      </c>
      <c r="BJ490" s="12" t="str">
        <f t="shared" si="453"/>
        <v/>
      </c>
    </row>
    <row r="491" spans="1:62" ht="23.25" customHeight="1">
      <c r="A491" s="1">
        <f ca="1">IF(COUNTIF($D491:$M491," ")=10,"",IF(VLOOKUP(MAX($A$1:A490),$A$1:C490,3,FALSE)=0,"",MAX($A$1:A490)+1))</f>
        <v>491</v>
      </c>
      <c r="B491" s="13" t="str">
        <f>$B487</f>
        <v>Щербаков С.Д.</v>
      </c>
      <c r="C491" s="2" t="str">
        <f ca="1">IF($B491="","",$S$5)</f>
        <v>Чт 18.06.20</v>
      </c>
      <c r="D491" s="23" t="str">
        <f t="shared" ref="D491:K491" ca="1" si="454">IF($B491&gt;"",IF(ISERROR(SEARCH($B491,T$5))," ",MID(T$5,FIND("%курс ",T$5,FIND($B491,T$5))+6,7)&amp;"
("&amp;MID(T$5,FIND("ауд.",T$5,FIND($B491,T$5))+4,FIND("№",T$5,FIND("ауд.",T$5,FIND($B491,T$5)))-(FIND("ауд.",T$5,FIND($B491,T$5))+4))&amp;")"),"")</f>
        <v xml:space="preserve"> </v>
      </c>
      <c r="E491" s="23" t="str">
        <f t="shared" ca="1" si="454"/>
        <v xml:space="preserve"> </v>
      </c>
      <c r="F491" s="23" t="str">
        <f t="shared" ca="1" si="454"/>
        <v xml:space="preserve"> </v>
      </c>
      <c r="G491" s="23" t="str">
        <f t="shared" ca="1" si="454"/>
        <v xml:space="preserve"> </v>
      </c>
      <c r="H491" s="23" t="str">
        <f t="shared" ca="1" si="454"/>
        <v xml:space="preserve"> </v>
      </c>
      <c r="I491" s="23" t="str">
        <f t="shared" ca="1" si="454"/>
        <v xml:space="preserve"> </v>
      </c>
      <c r="J491" s="23" t="str">
        <f t="shared" ca="1" si="454"/>
        <v xml:space="preserve"> </v>
      </c>
      <c r="K491" s="23" t="str">
        <f t="shared" ca="1" si="454"/>
        <v xml:space="preserve"> </v>
      </c>
      <c r="L491" s="23"/>
      <c r="M491" s="23"/>
      <c r="N491" s="25"/>
      <c r="AE491" s="20" t="str">
        <f t="shared" ca="1" si="447"/>
        <v/>
      </c>
      <c r="AF491" s="20" t="str">
        <f t="shared" ca="1" si="447"/>
        <v/>
      </c>
      <c r="AG491" s="20" t="str">
        <f t="shared" ca="1" si="447"/>
        <v/>
      </c>
      <c r="AH491" s="20" t="str">
        <f t="shared" ca="1" si="447"/>
        <v/>
      </c>
      <c r="AI491" s="20" t="str">
        <f t="shared" ca="1" si="447"/>
        <v/>
      </c>
      <c r="AJ491" s="20" t="str">
        <f t="shared" ca="1" si="445"/>
        <v/>
      </c>
      <c r="AK491" s="20" t="str">
        <f t="shared" ca="1" si="445"/>
        <v/>
      </c>
      <c r="AL491" s="20" t="str">
        <f t="shared" ca="1" si="445"/>
        <v/>
      </c>
      <c r="AM491" s="20" t="str">
        <f t="shared" si="445"/>
        <v/>
      </c>
      <c r="AN491" s="20" t="str">
        <f t="shared" si="445"/>
        <v/>
      </c>
      <c r="AO491" s="11" t="str">
        <f t="shared" ca="1" si="417"/>
        <v/>
      </c>
      <c r="AP491" s="10" t="str">
        <f t="shared" ref="AP491:AT554" ca="1" si="455">IF(AE491="","",CONCATENATE(AE491," ",$AO491))</f>
        <v/>
      </c>
      <c r="AQ491" s="10" t="str">
        <f t="shared" ca="1" si="455"/>
        <v/>
      </c>
      <c r="AR491" s="10" t="str">
        <f t="shared" ca="1" si="455"/>
        <v/>
      </c>
      <c r="AS491" s="10" t="str">
        <f t="shared" ca="1" si="455"/>
        <v/>
      </c>
      <c r="AT491" s="10" t="str">
        <f t="shared" ca="1" si="455"/>
        <v/>
      </c>
      <c r="AU491" s="10" t="str">
        <f t="shared" ca="1" si="452"/>
        <v/>
      </c>
      <c r="AV491" s="10" t="str">
        <f t="shared" ca="1" si="452"/>
        <v/>
      </c>
      <c r="AW491" s="10" t="str">
        <f t="shared" ca="1" si="452"/>
        <v/>
      </c>
      <c r="AX491" s="10" t="str">
        <f t="shared" si="452"/>
        <v/>
      </c>
      <c r="AY491" s="10" t="str">
        <f t="shared" si="452"/>
        <v/>
      </c>
      <c r="BA491" s="12" t="str">
        <f t="shared" ref="BA491:BE554" ca="1" si="456">IF(AE491="","",ROW())</f>
        <v/>
      </c>
      <c r="BB491" s="12" t="str">
        <f t="shared" ca="1" si="456"/>
        <v/>
      </c>
      <c r="BC491" s="12" t="str">
        <f t="shared" ca="1" si="456"/>
        <v/>
      </c>
      <c r="BD491" s="12" t="str">
        <f t="shared" ca="1" si="456"/>
        <v/>
      </c>
      <c r="BE491" s="12" t="str">
        <f t="shared" ca="1" si="456"/>
        <v/>
      </c>
      <c r="BF491" s="12" t="str">
        <f t="shared" ca="1" si="453"/>
        <v/>
      </c>
      <c r="BG491" s="12" t="str">
        <f t="shared" ca="1" si="453"/>
        <v/>
      </c>
      <c r="BH491" s="12" t="str">
        <f t="shared" ca="1" si="453"/>
        <v/>
      </c>
      <c r="BI491" s="12" t="str">
        <f t="shared" si="453"/>
        <v/>
      </c>
      <c r="BJ491" s="12" t="str">
        <f t="shared" si="453"/>
        <v/>
      </c>
    </row>
    <row r="492" spans="1:62" ht="23.25" customHeight="1">
      <c r="A492" s="1">
        <f ca="1">IF(COUNTIF($D492:$M492," ")=10,"",IF(VLOOKUP(MAX($A$1:A491),$A$1:C491,3,FALSE)=0,"",MAX($A$1:A491)+1))</f>
        <v>492</v>
      </c>
      <c r="B492" s="13" t="str">
        <f>$B487</f>
        <v>Щербаков С.Д.</v>
      </c>
      <c r="C492" s="2" t="str">
        <f ca="1">IF($B492="","",$S$6)</f>
        <v>Пт 19.06.20</v>
      </c>
      <c r="D492" s="23" t="str">
        <f t="shared" ref="D492:K492" ca="1" si="457">IF($B492&gt;"",IF(ISERROR(SEARCH($B492,T$6))," ",MID(T$6,FIND("%курс ",T$6,FIND($B492,T$6))+6,7)&amp;"
("&amp;MID(T$6,FIND("ауд.",T$6,FIND($B492,T$6))+4,FIND("№",T$6,FIND("ауд.",T$6,FIND($B492,T$6)))-(FIND("ауд.",T$6,FIND($B492,T$6))+4))&amp;")"),"")</f>
        <v xml:space="preserve"> </v>
      </c>
      <c r="E492" s="23" t="str">
        <f t="shared" ca="1" si="457"/>
        <v xml:space="preserve"> </v>
      </c>
      <c r="F492" s="23" t="str">
        <f t="shared" ca="1" si="457"/>
        <v xml:space="preserve"> </v>
      </c>
      <c r="G492" s="23" t="str">
        <f t="shared" ca="1" si="457"/>
        <v xml:space="preserve"> </v>
      </c>
      <c r="H492" s="23" t="str">
        <f t="shared" ca="1" si="457"/>
        <v xml:space="preserve"> </v>
      </c>
      <c r="I492" s="23" t="str">
        <f t="shared" ca="1" si="457"/>
        <v xml:space="preserve"> </v>
      </c>
      <c r="J492" s="23" t="str">
        <f t="shared" ca="1" si="457"/>
        <v xml:space="preserve"> </v>
      </c>
      <c r="K492" s="23" t="str">
        <f t="shared" ca="1" si="457"/>
        <v xml:space="preserve"> </v>
      </c>
      <c r="L492" s="23"/>
      <c r="M492" s="23"/>
      <c r="N492" s="25"/>
      <c r="AE492" s="20" t="str">
        <f t="shared" ca="1" si="447"/>
        <v/>
      </c>
      <c r="AF492" s="20" t="str">
        <f t="shared" ca="1" si="447"/>
        <v/>
      </c>
      <c r="AG492" s="20" t="str">
        <f t="shared" ca="1" si="447"/>
        <v/>
      </c>
      <c r="AH492" s="20" t="str">
        <f t="shared" ca="1" si="447"/>
        <v/>
      </c>
      <c r="AI492" s="20" t="str">
        <f t="shared" ca="1" si="447"/>
        <v/>
      </c>
      <c r="AJ492" s="20" t="str">
        <f t="shared" ca="1" si="445"/>
        <v/>
      </c>
      <c r="AK492" s="20" t="str">
        <f t="shared" ca="1" si="445"/>
        <v/>
      </c>
      <c r="AL492" s="20" t="str">
        <f t="shared" ca="1" si="445"/>
        <v/>
      </c>
      <c r="AM492" s="20" t="str">
        <f t="shared" si="445"/>
        <v/>
      </c>
      <c r="AN492" s="20" t="str">
        <f t="shared" si="445"/>
        <v/>
      </c>
      <c r="AO492" s="11" t="str">
        <f t="shared" ca="1" si="417"/>
        <v/>
      </c>
      <c r="AP492" s="10" t="str">
        <f t="shared" ca="1" si="455"/>
        <v/>
      </c>
      <c r="AQ492" s="10" t="str">
        <f t="shared" ca="1" si="455"/>
        <v/>
      </c>
      <c r="AR492" s="10" t="str">
        <f t="shared" ca="1" si="455"/>
        <v/>
      </c>
      <c r="AS492" s="10" t="str">
        <f t="shared" ca="1" si="455"/>
        <v/>
      </c>
      <c r="AT492" s="10" t="str">
        <f t="shared" ca="1" si="455"/>
        <v/>
      </c>
      <c r="AU492" s="10" t="str">
        <f t="shared" ca="1" si="452"/>
        <v/>
      </c>
      <c r="AV492" s="10" t="str">
        <f t="shared" ca="1" si="452"/>
        <v/>
      </c>
      <c r="AW492" s="10" t="str">
        <f t="shared" ca="1" si="452"/>
        <v/>
      </c>
      <c r="AX492" s="10" t="str">
        <f t="shared" si="452"/>
        <v/>
      </c>
      <c r="AY492" s="10" t="str">
        <f t="shared" si="452"/>
        <v/>
      </c>
      <c r="BA492" s="12" t="str">
        <f t="shared" ca="1" si="456"/>
        <v/>
      </c>
      <c r="BB492" s="12" t="str">
        <f t="shared" ca="1" si="456"/>
        <v/>
      </c>
      <c r="BC492" s="12" t="str">
        <f t="shared" ca="1" si="456"/>
        <v/>
      </c>
      <c r="BD492" s="12" t="str">
        <f t="shared" ca="1" si="456"/>
        <v/>
      </c>
      <c r="BE492" s="12" t="str">
        <f t="shared" ca="1" si="456"/>
        <v/>
      </c>
      <c r="BF492" s="12" t="str">
        <f t="shared" ca="1" si="453"/>
        <v/>
      </c>
      <c r="BG492" s="12" t="str">
        <f t="shared" ca="1" si="453"/>
        <v/>
      </c>
      <c r="BH492" s="12" t="str">
        <f t="shared" ca="1" si="453"/>
        <v/>
      </c>
      <c r="BI492" s="12" t="str">
        <f t="shared" si="453"/>
        <v/>
      </c>
      <c r="BJ492" s="12" t="str">
        <f t="shared" si="453"/>
        <v/>
      </c>
    </row>
    <row r="493" spans="1:62" ht="23.25" customHeight="1">
      <c r="A493" s="1">
        <f ca="1">IF(COUNTIF($D493:$M493," ")=10,"",IF(VLOOKUP(MAX($A$1:A492),$A$1:C492,3,FALSE)=0,"",MAX($A$1:A492)+1))</f>
        <v>493</v>
      </c>
      <c r="B493" s="13" t="str">
        <f>$B487</f>
        <v>Щербаков С.Д.</v>
      </c>
      <c r="C493" s="2" t="str">
        <f ca="1">IF($B493="","",$S$7)</f>
        <v>Сб 20.06.20</v>
      </c>
      <c r="D493" s="23" t="str">
        <f t="shared" ref="D493:K493" ca="1" si="458">IF($B493&gt;"",IF(ISERROR(SEARCH($B493,T$7))," ",MID(T$7,FIND("%курс ",T$7,FIND($B493,T$7))+6,7)&amp;"
("&amp;MID(T$7,FIND("ауд.",T$7,FIND($B493,T$7))+4,FIND("№",T$7,FIND("ауд.",T$7,FIND($B493,T$7)))-(FIND("ауд.",T$7,FIND($B493,T$7))+4))&amp;")"),"")</f>
        <v xml:space="preserve"> </v>
      </c>
      <c r="E493" s="23" t="str">
        <f t="shared" ca="1" si="458"/>
        <v xml:space="preserve"> </v>
      </c>
      <c r="F493" s="23" t="str">
        <f t="shared" ca="1" si="458"/>
        <v xml:space="preserve"> </v>
      </c>
      <c r="G493" s="23" t="str">
        <f t="shared" ca="1" si="458"/>
        <v xml:space="preserve"> </v>
      </c>
      <c r="H493" s="23" t="str">
        <f t="shared" ca="1" si="458"/>
        <v xml:space="preserve"> </v>
      </c>
      <c r="I493" s="23" t="str">
        <f t="shared" ca="1" si="458"/>
        <v xml:space="preserve"> </v>
      </c>
      <c r="J493" s="23" t="str">
        <f t="shared" ca="1" si="458"/>
        <v xml:space="preserve"> </v>
      </c>
      <c r="K493" s="23" t="str">
        <f t="shared" ca="1" si="458"/>
        <v xml:space="preserve"> </v>
      </c>
      <c r="L493" s="23"/>
      <c r="M493" s="23"/>
      <c r="N493" s="25"/>
      <c r="AE493" s="20" t="str">
        <f t="shared" ca="1" si="447"/>
        <v/>
      </c>
      <c r="AF493" s="20" t="str">
        <f t="shared" ca="1" si="447"/>
        <v/>
      </c>
      <c r="AG493" s="20" t="str">
        <f t="shared" ca="1" si="447"/>
        <v/>
      </c>
      <c r="AH493" s="20" t="str">
        <f t="shared" ca="1" si="447"/>
        <v/>
      </c>
      <c r="AI493" s="20" t="str">
        <f t="shared" ca="1" si="447"/>
        <v/>
      </c>
      <c r="AJ493" s="20" t="str">
        <f t="shared" ca="1" si="445"/>
        <v/>
      </c>
      <c r="AK493" s="20" t="str">
        <f t="shared" ca="1" si="445"/>
        <v/>
      </c>
      <c r="AL493" s="20" t="str">
        <f t="shared" ca="1" si="445"/>
        <v/>
      </c>
      <c r="AM493" s="20" t="str">
        <f t="shared" si="445"/>
        <v/>
      </c>
      <c r="AN493" s="20" t="str">
        <f t="shared" si="445"/>
        <v/>
      </c>
      <c r="AO493" s="11" t="str">
        <f t="shared" ca="1" si="417"/>
        <v/>
      </c>
      <c r="AP493" s="10" t="str">
        <f t="shared" ca="1" si="455"/>
        <v/>
      </c>
      <c r="AQ493" s="10" t="str">
        <f t="shared" ca="1" si="455"/>
        <v/>
      </c>
      <c r="AR493" s="10" t="str">
        <f t="shared" ca="1" si="455"/>
        <v/>
      </c>
      <c r="AS493" s="10" t="str">
        <f t="shared" ca="1" si="455"/>
        <v/>
      </c>
      <c r="AT493" s="10" t="str">
        <f t="shared" ca="1" si="455"/>
        <v/>
      </c>
      <c r="AU493" s="10" t="str">
        <f t="shared" ca="1" si="452"/>
        <v/>
      </c>
      <c r="AV493" s="10" t="str">
        <f t="shared" ca="1" si="452"/>
        <v/>
      </c>
      <c r="AW493" s="10" t="str">
        <f t="shared" ca="1" si="452"/>
        <v/>
      </c>
      <c r="AX493" s="10" t="str">
        <f t="shared" si="452"/>
        <v/>
      </c>
      <c r="AY493" s="10" t="str">
        <f t="shared" si="452"/>
        <v/>
      </c>
      <c r="BA493" s="12" t="str">
        <f t="shared" ca="1" si="456"/>
        <v/>
      </c>
      <c r="BB493" s="12" t="str">
        <f t="shared" ca="1" si="456"/>
        <v/>
      </c>
      <c r="BC493" s="12" t="str">
        <f t="shared" ca="1" si="456"/>
        <v/>
      </c>
      <c r="BD493" s="12" t="str">
        <f t="shared" ca="1" si="456"/>
        <v/>
      </c>
      <c r="BE493" s="12" t="str">
        <f t="shared" ca="1" si="456"/>
        <v/>
      </c>
      <c r="BF493" s="12" t="str">
        <f t="shared" ca="1" si="453"/>
        <v/>
      </c>
      <c r="BG493" s="12" t="str">
        <f t="shared" ca="1" si="453"/>
        <v/>
      </c>
      <c r="BH493" s="12" t="str">
        <f t="shared" ca="1" si="453"/>
        <v/>
      </c>
      <c r="BI493" s="12" t="str">
        <f t="shared" si="453"/>
        <v/>
      </c>
      <c r="BJ493" s="12" t="str">
        <f t="shared" si="453"/>
        <v/>
      </c>
    </row>
    <row r="494" spans="1:62" ht="23.25" customHeight="1">
      <c r="A494" s="1">
        <f ca="1">IF(COUNTIF($D494:$M494," ")=10,"",IF(VLOOKUP(MAX($A$1:A493),$A$1:C493,3,FALSE)=0,"",MAX($A$1:A493)+1))</f>
        <v>494</v>
      </c>
      <c r="B494" s="13" t="str">
        <f>$B487</f>
        <v>Щербаков С.Д.</v>
      </c>
      <c r="C494" s="2" t="str">
        <f ca="1">IF($B494="","",$S$8)</f>
        <v>Вс 21.06.20</v>
      </c>
      <c r="D494" s="23" t="str">
        <f t="shared" ref="D494:K494" ca="1" si="459">IF($B494&gt;"",IF(ISERROR(SEARCH($B494,T$8))," ",MID(T$8,FIND("%курс ",T$8,FIND($B494,T$8))+6,7)&amp;"
("&amp;MID(T$8,FIND("ауд.",T$8,FIND($B494,T$8))+4,FIND("№",T$8,FIND("ауд.",T$8,FIND($B494,T$8)))-(FIND("ауд.",T$8,FIND($B494,T$8))+4))&amp;")"),"")</f>
        <v xml:space="preserve"> </v>
      </c>
      <c r="E494" s="23" t="str">
        <f t="shared" ca="1" si="459"/>
        <v xml:space="preserve"> </v>
      </c>
      <c r="F494" s="23" t="str">
        <f t="shared" ca="1" si="459"/>
        <v xml:space="preserve"> </v>
      </c>
      <c r="G494" s="23" t="str">
        <f t="shared" ca="1" si="459"/>
        <v xml:space="preserve"> </v>
      </c>
      <c r="H494" s="23" t="str">
        <f t="shared" ca="1" si="459"/>
        <v xml:space="preserve"> </v>
      </c>
      <c r="I494" s="23" t="str">
        <f t="shared" ca="1" si="459"/>
        <v xml:space="preserve"> </v>
      </c>
      <c r="J494" s="23" t="str">
        <f t="shared" ca="1" si="459"/>
        <v xml:space="preserve"> </v>
      </c>
      <c r="K494" s="23" t="str">
        <f t="shared" ca="1" si="459"/>
        <v xml:space="preserve"> </v>
      </c>
      <c r="L494" s="23"/>
      <c r="M494" s="23"/>
      <c r="N494" s="25"/>
      <c r="AE494" s="20" t="str">
        <f t="shared" ca="1" si="447"/>
        <v/>
      </c>
      <c r="AF494" s="20" t="str">
        <f t="shared" ca="1" si="447"/>
        <v/>
      </c>
      <c r="AG494" s="20" t="str">
        <f t="shared" ca="1" si="447"/>
        <v/>
      </c>
      <c r="AH494" s="20" t="str">
        <f t="shared" ca="1" si="447"/>
        <v/>
      </c>
      <c r="AI494" s="20" t="str">
        <f t="shared" ca="1" si="447"/>
        <v/>
      </c>
      <c r="AJ494" s="20" t="str">
        <f t="shared" ca="1" si="445"/>
        <v/>
      </c>
      <c r="AK494" s="20" t="str">
        <f t="shared" ca="1" si="445"/>
        <v/>
      </c>
      <c r="AL494" s="20" t="str">
        <f t="shared" ca="1" si="445"/>
        <v/>
      </c>
      <c r="AM494" s="20" t="str">
        <f t="shared" si="445"/>
        <v/>
      </c>
      <c r="AN494" s="20" t="str">
        <f t="shared" si="445"/>
        <v/>
      </c>
      <c r="AO494" s="11" t="str">
        <f t="shared" ca="1" si="417"/>
        <v/>
      </c>
      <c r="AP494" s="10" t="str">
        <f t="shared" ca="1" si="455"/>
        <v/>
      </c>
      <c r="AQ494" s="10" t="str">
        <f t="shared" ca="1" si="455"/>
        <v/>
      </c>
      <c r="AR494" s="10" t="str">
        <f t="shared" ca="1" si="455"/>
        <v/>
      </c>
      <c r="AS494" s="10" t="str">
        <f t="shared" ca="1" si="455"/>
        <v/>
      </c>
      <c r="AT494" s="10" t="str">
        <f t="shared" ca="1" si="455"/>
        <v/>
      </c>
      <c r="AU494" s="10" t="str">
        <f t="shared" ca="1" si="452"/>
        <v/>
      </c>
      <c r="AV494" s="10" t="str">
        <f t="shared" ca="1" si="452"/>
        <v/>
      </c>
      <c r="AW494" s="10" t="str">
        <f t="shared" ca="1" si="452"/>
        <v/>
      </c>
      <c r="AX494" s="10" t="str">
        <f t="shared" si="452"/>
        <v/>
      </c>
      <c r="AY494" s="10" t="str">
        <f t="shared" si="452"/>
        <v/>
      </c>
      <c r="BA494" s="12" t="str">
        <f t="shared" ca="1" si="456"/>
        <v/>
      </c>
      <c r="BB494" s="12" t="str">
        <f t="shared" ca="1" si="456"/>
        <v/>
      </c>
      <c r="BC494" s="12" t="str">
        <f t="shared" ca="1" si="456"/>
        <v/>
      </c>
      <c r="BD494" s="12" t="str">
        <f t="shared" ca="1" si="456"/>
        <v/>
      </c>
      <c r="BE494" s="12" t="str">
        <f t="shared" ca="1" si="456"/>
        <v/>
      </c>
      <c r="BF494" s="12" t="str">
        <f t="shared" ca="1" si="453"/>
        <v/>
      </c>
      <c r="BG494" s="12" t="str">
        <f t="shared" ca="1" si="453"/>
        <v/>
      </c>
      <c r="BH494" s="12" t="str">
        <f t="shared" ca="1" si="453"/>
        <v/>
      </c>
      <c r="BI494" s="12" t="str">
        <f t="shared" si="453"/>
        <v/>
      </c>
      <c r="BJ494" s="12" t="str">
        <f t="shared" si="453"/>
        <v/>
      </c>
    </row>
    <row r="495" spans="1:62" ht="23.25" customHeight="1">
      <c r="A495" s="1">
        <f ca="1">IF(COUNTIF($D495:$M495," ")=10,"",IF(VLOOKUP(MAX($A$1:A494),$A$1:C494,3,FALSE)=0,"",MAX($A$1:A494)+1))</f>
        <v>495</v>
      </c>
      <c r="C495" s="2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5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11" t="str">
        <f t="shared" si="417"/>
        <v/>
      </c>
      <c r="AP495" s="10" t="str">
        <f t="shared" si="455"/>
        <v/>
      </c>
      <c r="AQ495" s="10" t="str">
        <f t="shared" si="455"/>
        <v/>
      </c>
      <c r="AR495" s="10" t="str">
        <f t="shared" si="455"/>
        <v/>
      </c>
      <c r="AS495" s="10" t="str">
        <f t="shared" si="455"/>
        <v/>
      </c>
      <c r="AT495" s="10" t="str">
        <f t="shared" si="455"/>
        <v/>
      </c>
      <c r="AU495" s="10" t="str">
        <f t="shared" si="452"/>
        <v/>
      </c>
      <c r="AV495" s="10" t="str">
        <f t="shared" si="452"/>
        <v/>
      </c>
      <c r="AW495" s="10" t="str">
        <f t="shared" si="452"/>
        <v/>
      </c>
      <c r="AX495" s="10" t="str">
        <f t="shared" si="452"/>
        <v/>
      </c>
      <c r="AY495" s="10" t="str">
        <f t="shared" si="452"/>
        <v/>
      </c>
      <c r="BA495" s="12" t="str">
        <f t="shared" si="456"/>
        <v/>
      </c>
      <c r="BB495" s="12" t="str">
        <f t="shared" si="456"/>
        <v/>
      </c>
      <c r="BC495" s="12" t="str">
        <f t="shared" si="456"/>
        <v/>
      </c>
      <c r="BD495" s="12" t="str">
        <f t="shared" si="456"/>
        <v/>
      </c>
      <c r="BE495" s="12" t="str">
        <f t="shared" si="456"/>
        <v/>
      </c>
      <c r="BF495" s="12" t="str">
        <f t="shared" si="453"/>
        <v/>
      </c>
      <c r="BG495" s="12" t="str">
        <f t="shared" si="453"/>
        <v/>
      </c>
      <c r="BH495" s="12" t="str">
        <f t="shared" si="453"/>
        <v/>
      </c>
      <c r="BI495" s="12" t="str">
        <f t="shared" si="453"/>
        <v/>
      </c>
      <c r="BJ495" s="12" t="str">
        <f t="shared" si="453"/>
        <v/>
      </c>
    </row>
    <row r="496" spans="1:62" ht="23.25" customHeight="1">
      <c r="A496" s="1">
        <f ca="1">IF(COUNTIF($D497:$M503," ")=70,"",MAX($A$1:A495)+1)</f>
        <v>496</v>
      </c>
      <c r="B496" s="2" t="str">
        <f>IF($C496="","",$C496)</f>
        <v/>
      </c>
      <c r="C496" s="3" t="str">
        <f>IF(ISERROR(VLOOKUP((ROW()-1)/9+1,'[1]Преподавательский состав'!$A$2:$B$180,2,FALSE)),"",VLOOKUP((ROW()-1)/9+1,'[1]Преподавательский состав'!$A$2:$B$180,2,FALSE))</f>
        <v/>
      </c>
      <c r="D496" s="3" t="str">
        <f>IF($C496="","",T(" 8.00"))</f>
        <v/>
      </c>
      <c r="E496" s="3" t="str">
        <f>IF($C496="","",T(" 9.40"))</f>
        <v/>
      </c>
      <c r="F496" s="3" t="str">
        <f>IF($C496="","",T("11.50"))</f>
        <v/>
      </c>
      <c r="G496" s="4" t="str">
        <f>IF($C496="","",T(""))</f>
        <v/>
      </c>
      <c r="H496" s="4" t="str">
        <f>IF($C496="","",T("13.30"))</f>
        <v/>
      </c>
      <c r="I496" s="4" t="str">
        <f>IF($C496="","",T("15.10"))</f>
        <v/>
      </c>
      <c r="J496" s="3" t="str">
        <f>IF($C496="","",T("17.00"))</f>
        <v/>
      </c>
      <c r="K496" s="3" t="str">
        <f>IF($C496="","",T("18.40"))</f>
        <v/>
      </c>
      <c r="L496" s="3"/>
      <c r="M496" s="3"/>
      <c r="N496" s="25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11" t="str">
        <f t="shared" si="417"/>
        <v/>
      </c>
      <c r="AP496" s="10" t="str">
        <f t="shared" si="455"/>
        <v/>
      </c>
      <c r="AQ496" s="10" t="str">
        <f t="shared" si="455"/>
        <v/>
      </c>
      <c r="AR496" s="10" t="str">
        <f t="shared" si="455"/>
        <v/>
      </c>
      <c r="AS496" s="10" t="str">
        <f t="shared" si="455"/>
        <v/>
      </c>
      <c r="AT496" s="10" t="str">
        <f t="shared" si="455"/>
        <v/>
      </c>
      <c r="AU496" s="10" t="str">
        <f t="shared" si="452"/>
        <v/>
      </c>
      <c r="AV496" s="10" t="str">
        <f t="shared" si="452"/>
        <v/>
      </c>
      <c r="AW496" s="10" t="str">
        <f t="shared" si="452"/>
        <v/>
      </c>
      <c r="AX496" s="10" t="str">
        <f t="shared" si="452"/>
        <v/>
      </c>
      <c r="AY496" s="10" t="str">
        <f t="shared" si="452"/>
        <v/>
      </c>
      <c r="BA496" s="12" t="str">
        <f t="shared" si="456"/>
        <v/>
      </c>
      <c r="BB496" s="12" t="str">
        <f t="shared" si="456"/>
        <v/>
      </c>
      <c r="BC496" s="12" t="str">
        <f t="shared" si="456"/>
        <v/>
      </c>
      <c r="BD496" s="12" t="str">
        <f t="shared" si="456"/>
        <v/>
      </c>
      <c r="BE496" s="12" t="str">
        <f t="shared" si="456"/>
        <v/>
      </c>
      <c r="BF496" s="12" t="str">
        <f t="shared" si="453"/>
        <v/>
      </c>
      <c r="BG496" s="12" t="str">
        <f t="shared" si="453"/>
        <v/>
      </c>
      <c r="BH496" s="12" t="str">
        <f t="shared" si="453"/>
        <v/>
      </c>
      <c r="BI496" s="12" t="str">
        <f t="shared" si="453"/>
        <v/>
      </c>
      <c r="BJ496" s="12" t="str">
        <f t="shared" si="453"/>
        <v/>
      </c>
    </row>
    <row r="497" spans="1:62" ht="23.25" customHeight="1">
      <c r="A497" s="1">
        <f ca="1">IF(COUNTIF($D497:$M497," ")=10,"",IF(VLOOKUP(MAX($A$1:A496),$A$1:C496,3,FALSE)=0,"",MAX($A$1:A496)+1))</f>
        <v>497</v>
      </c>
      <c r="B497" s="13" t="str">
        <f>$B496</f>
        <v/>
      </c>
      <c r="C497" s="2" t="str">
        <f>IF($B497="","",$S$2)</f>
        <v/>
      </c>
      <c r="D497" s="14" t="str">
        <f t="shared" ref="D497:K497" si="460">IF($B497&gt;"",IF(ISERROR(SEARCH($B497,T$2))," ",MID(T$2,FIND("%курс ",T$2,FIND($B497,T$2))+6,7)&amp;"
("&amp;MID(T$2,FIND("ауд.",T$2,FIND($B497,T$2))+4,FIND("№",T$2,FIND("ауд.",T$2,FIND($B497,T$2)))-(FIND("ауд.",T$2,FIND($B497,T$2))+4))&amp;")"),"")</f>
        <v/>
      </c>
      <c r="E497" s="14" t="str">
        <f t="shared" si="460"/>
        <v/>
      </c>
      <c r="F497" s="14" t="str">
        <f t="shared" si="460"/>
        <v/>
      </c>
      <c r="G497" s="14" t="str">
        <f t="shared" si="460"/>
        <v/>
      </c>
      <c r="H497" s="14" t="str">
        <f t="shared" si="460"/>
        <v/>
      </c>
      <c r="I497" s="14" t="str">
        <f t="shared" si="460"/>
        <v/>
      </c>
      <c r="J497" s="14" t="str">
        <f t="shared" si="460"/>
        <v/>
      </c>
      <c r="K497" s="14" t="str">
        <f t="shared" si="460"/>
        <v/>
      </c>
      <c r="L497" s="14"/>
      <c r="M497" s="14"/>
      <c r="N497" s="25"/>
      <c r="AE497" s="20" t="str">
        <f t="shared" si="447"/>
        <v/>
      </c>
      <c r="AF497" s="20" t="str">
        <f t="shared" si="447"/>
        <v/>
      </c>
      <c r="AG497" s="20" t="str">
        <f t="shared" si="447"/>
        <v/>
      </c>
      <c r="AH497" s="20" t="str">
        <f t="shared" si="447"/>
        <v/>
      </c>
      <c r="AI497" s="20" t="str">
        <f t="shared" si="447"/>
        <v/>
      </c>
      <c r="AJ497" s="20" t="str">
        <f t="shared" si="445"/>
        <v/>
      </c>
      <c r="AK497" s="20" t="str">
        <f t="shared" si="445"/>
        <v/>
      </c>
      <c r="AL497" s="20" t="str">
        <f t="shared" si="445"/>
        <v/>
      </c>
      <c r="AM497" s="20" t="str">
        <f t="shared" si="445"/>
        <v/>
      </c>
      <c r="AN497" s="20" t="str">
        <f t="shared" si="445"/>
        <v/>
      </c>
      <c r="AO497" s="11" t="str">
        <f t="shared" si="417"/>
        <v/>
      </c>
      <c r="AP497" s="10" t="str">
        <f t="shared" si="455"/>
        <v/>
      </c>
      <c r="AQ497" s="10" t="str">
        <f t="shared" si="455"/>
        <v/>
      </c>
      <c r="AR497" s="10" t="str">
        <f t="shared" si="455"/>
        <v/>
      </c>
      <c r="AS497" s="10" t="str">
        <f t="shared" si="455"/>
        <v/>
      </c>
      <c r="AT497" s="10" t="str">
        <f t="shared" si="455"/>
        <v/>
      </c>
      <c r="AU497" s="10" t="str">
        <f t="shared" si="452"/>
        <v/>
      </c>
      <c r="AV497" s="10" t="str">
        <f t="shared" si="452"/>
        <v/>
      </c>
      <c r="AW497" s="10" t="str">
        <f t="shared" si="452"/>
        <v/>
      </c>
      <c r="AX497" s="10" t="str">
        <f t="shared" si="452"/>
        <v/>
      </c>
      <c r="AY497" s="10" t="str">
        <f t="shared" si="452"/>
        <v/>
      </c>
      <c r="BA497" s="12" t="str">
        <f t="shared" si="456"/>
        <v/>
      </c>
      <c r="BB497" s="12" t="str">
        <f t="shared" si="456"/>
        <v/>
      </c>
      <c r="BC497" s="12" t="str">
        <f t="shared" si="456"/>
        <v/>
      </c>
      <c r="BD497" s="12" t="str">
        <f t="shared" si="456"/>
        <v/>
      </c>
      <c r="BE497" s="12" t="str">
        <f t="shared" si="456"/>
        <v/>
      </c>
      <c r="BF497" s="12" t="str">
        <f t="shared" si="453"/>
        <v/>
      </c>
      <c r="BG497" s="12" t="str">
        <f t="shared" si="453"/>
        <v/>
      </c>
      <c r="BH497" s="12" t="str">
        <f t="shared" si="453"/>
        <v/>
      </c>
      <c r="BI497" s="12" t="str">
        <f t="shared" si="453"/>
        <v/>
      </c>
      <c r="BJ497" s="12" t="str">
        <f t="shared" si="453"/>
        <v/>
      </c>
    </row>
    <row r="498" spans="1:62" ht="23.25" customHeight="1">
      <c r="A498" s="1">
        <f ca="1">IF(COUNTIF($D498:$M498," ")=10,"",IF(VLOOKUP(MAX($A$1:A497),$A$1:C497,3,FALSE)=0,"",MAX($A$1:A497)+1))</f>
        <v>498</v>
      </c>
      <c r="B498" s="13" t="str">
        <f>$B496</f>
        <v/>
      </c>
      <c r="C498" s="2" t="str">
        <f>IF($B498="","",$S$3)</f>
        <v/>
      </c>
      <c r="D498" s="14" t="str">
        <f t="shared" ref="D498:K498" si="461">IF($B498&gt;"",IF(ISERROR(SEARCH($B498,T$3))," ",MID(T$3,FIND("%курс ",T$3,FIND($B498,T$3))+6,7)&amp;"
("&amp;MID(T$3,FIND("ауд.",T$3,FIND($B498,T$3))+4,FIND("№",T$3,FIND("ауд.",T$3,FIND($B498,T$3)))-(FIND("ауд.",T$3,FIND($B498,T$3))+4))&amp;")"),"")</f>
        <v/>
      </c>
      <c r="E498" s="14" t="str">
        <f t="shared" si="461"/>
        <v/>
      </c>
      <c r="F498" s="14" t="str">
        <f t="shared" si="461"/>
        <v/>
      </c>
      <c r="G498" s="14" t="str">
        <f t="shared" si="461"/>
        <v/>
      </c>
      <c r="H498" s="14" t="str">
        <f t="shared" si="461"/>
        <v/>
      </c>
      <c r="I498" s="14" t="str">
        <f t="shared" si="461"/>
        <v/>
      </c>
      <c r="J498" s="14" t="str">
        <f t="shared" si="461"/>
        <v/>
      </c>
      <c r="K498" s="14" t="str">
        <f t="shared" si="461"/>
        <v/>
      </c>
      <c r="L498" s="14"/>
      <c r="M498" s="14"/>
      <c r="N498" s="17"/>
      <c r="AE498" s="20" t="str">
        <f t="shared" si="447"/>
        <v/>
      </c>
      <c r="AF498" s="20" t="str">
        <f t="shared" si="447"/>
        <v/>
      </c>
      <c r="AG498" s="20" t="str">
        <f t="shared" si="447"/>
        <v/>
      </c>
      <c r="AH498" s="20" t="str">
        <f t="shared" si="447"/>
        <v/>
      </c>
      <c r="AI498" s="20" t="str">
        <f t="shared" si="447"/>
        <v/>
      </c>
      <c r="AJ498" s="20" t="str">
        <f t="shared" si="445"/>
        <v/>
      </c>
      <c r="AK498" s="20" t="str">
        <f t="shared" si="445"/>
        <v/>
      </c>
      <c r="AL498" s="20" t="str">
        <f t="shared" si="445"/>
        <v/>
      </c>
      <c r="AM498" s="20" t="str">
        <f t="shared" si="445"/>
        <v/>
      </c>
      <c r="AN498" s="20" t="str">
        <f t="shared" si="445"/>
        <v/>
      </c>
      <c r="AO498" s="11" t="str">
        <f t="shared" si="417"/>
        <v/>
      </c>
      <c r="AP498" s="10" t="str">
        <f t="shared" si="455"/>
        <v/>
      </c>
      <c r="AQ498" s="10" t="str">
        <f t="shared" si="455"/>
        <v/>
      </c>
      <c r="AR498" s="10" t="str">
        <f t="shared" si="455"/>
        <v/>
      </c>
      <c r="AS498" s="10" t="str">
        <f t="shared" si="455"/>
        <v/>
      </c>
      <c r="AT498" s="10" t="str">
        <f t="shared" si="455"/>
        <v/>
      </c>
      <c r="AU498" s="10" t="str">
        <f t="shared" si="452"/>
        <v/>
      </c>
      <c r="AV498" s="10" t="str">
        <f t="shared" si="452"/>
        <v/>
      </c>
      <c r="AW498" s="10" t="str">
        <f t="shared" si="452"/>
        <v/>
      </c>
      <c r="AX498" s="10" t="str">
        <f t="shared" si="452"/>
        <v/>
      </c>
      <c r="AY498" s="10" t="str">
        <f t="shared" si="452"/>
        <v/>
      </c>
      <c r="BA498" s="12" t="str">
        <f t="shared" si="456"/>
        <v/>
      </c>
      <c r="BB498" s="12" t="str">
        <f t="shared" si="456"/>
        <v/>
      </c>
      <c r="BC498" s="12" t="str">
        <f t="shared" si="456"/>
        <v/>
      </c>
      <c r="BD498" s="12" t="str">
        <f t="shared" si="456"/>
        <v/>
      </c>
      <c r="BE498" s="12" t="str">
        <f t="shared" si="456"/>
        <v/>
      </c>
      <c r="BF498" s="12" t="str">
        <f t="shared" si="453"/>
        <v/>
      </c>
      <c r="BG498" s="12" t="str">
        <f t="shared" si="453"/>
        <v/>
      </c>
      <c r="BH498" s="12" t="str">
        <f t="shared" si="453"/>
        <v/>
      </c>
      <c r="BI498" s="12" t="str">
        <f t="shared" si="453"/>
        <v/>
      </c>
      <c r="BJ498" s="12" t="str">
        <f t="shared" si="453"/>
        <v/>
      </c>
    </row>
    <row r="499" spans="1:62" ht="23.25" customHeight="1">
      <c r="A499" s="1">
        <f ca="1">IF(COUNTIF($D499:$M499," ")=10,"",IF(VLOOKUP(MAX($A$1:A498),$A$1:C498,3,FALSE)=0,"",MAX($A$1:A498)+1))</f>
        <v>499</v>
      </c>
      <c r="B499" s="13" t="str">
        <f>$B496</f>
        <v/>
      </c>
      <c r="C499" s="2" t="str">
        <f>IF($B499="","",$S$4)</f>
        <v/>
      </c>
      <c r="D499" s="14" t="str">
        <f t="shared" ref="D499:K499" si="462">IF($B499&gt;"",IF(ISERROR(SEARCH($B499,T$4))," ",MID(T$4,FIND("%курс ",T$4,FIND($B499,T$4))+6,7)&amp;"
("&amp;MID(T$4,FIND("ауд.",T$4,FIND($B499,T$4))+4,FIND("№",T$4,FIND("ауд.",T$4,FIND($B499,T$4)))-(FIND("ауд.",T$4,FIND($B499,T$4))+4))&amp;")"),"")</f>
        <v/>
      </c>
      <c r="E499" s="14" t="str">
        <f t="shared" si="462"/>
        <v/>
      </c>
      <c r="F499" s="14" t="str">
        <f t="shared" si="462"/>
        <v/>
      </c>
      <c r="G499" s="14" t="str">
        <f t="shared" si="462"/>
        <v/>
      </c>
      <c r="H499" s="14" t="str">
        <f t="shared" si="462"/>
        <v/>
      </c>
      <c r="I499" s="14" t="str">
        <f t="shared" si="462"/>
        <v/>
      </c>
      <c r="J499" s="14" t="str">
        <f t="shared" si="462"/>
        <v/>
      </c>
      <c r="K499" s="14" t="str">
        <f t="shared" si="462"/>
        <v/>
      </c>
      <c r="L499" s="14"/>
      <c r="M499" s="14"/>
      <c r="N499" s="25"/>
      <c r="AE499" s="20" t="str">
        <f t="shared" si="447"/>
        <v/>
      </c>
      <c r="AF499" s="20" t="str">
        <f t="shared" si="447"/>
        <v/>
      </c>
      <c r="AG499" s="20" t="str">
        <f t="shared" si="447"/>
        <v/>
      </c>
      <c r="AH499" s="20" t="str">
        <f t="shared" si="447"/>
        <v/>
      </c>
      <c r="AI499" s="20" t="str">
        <f t="shared" si="447"/>
        <v/>
      </c>
      <c r="AJ499" s="20" t="str">
        <f t="shared" si="445"/>
        <v/>
      </c>
      <c r="AK499" s="20" t="str">
        <f t="shared" si="445"/>
        <v/>
      </c>
      <c r="AL499" s="20" t="str">
        <f t="shared" si="445"/>
        <v/>
      </c>
      <c r="AM499" s="20" t="str">
        <f t="shared" si="445"/>
        <v/>
      </c>
      <c r="AN499" s="20" t="str">
        <f t="shared" si="445"/>
        <v/>
      </c>
      <c r="AO499" s="11" t="str">
        <f t="shared" si="417"/>
        <v/>
      </c>
      <c r="AP499" s="10" t="str">
        <f t="shared" si="455"/>
        <v/>
      </c>
      <c r="AQ499" s="10" t="str">
        <f t="shared" si="455"/>
        <v/>
      </c>
      <c r="AR499" s="10" t="str">
        <f t="shared" si="455"/>
        <v/>
      </c>
      <c r="AS499" s="10" t="str">
        <f t="shared" si="455"/>
        <v/>
      </c>
      <c r="AT499" s="10" t="str">
        <f t="shared" si="455"/>
        <v/>
      </c>
      <c r="AU499" s="10" t="str">
        <f t="shared" si="452"/>
        <v/>
      </c>
      <c r="AV499" s="10" t="str">
        <f t="shared" si="452"/>
        <v/>
      </c>
      <c r="AW499" s="10" t="str">
        <f t="shared" si="452"/>
        <v/>
      </c>
      <c r="AX499" s="10" t="str">
        <f t="shared" si="452"/>
        <v/>
      </c>
      <c r="AY499" s="10" t="str">
        <f t="shared" si="452"/>
        <v/>
      </c>
      <c r="BA499" s="12" t="str">
        <f t="shared" si="456"/>
        <v/>
      </c>
      <c r="BB499" s="12" t="str">
        <f t="shared" si="456"/>
        <v/>
      </c>
      <c r="BC499" s="12" t="str">
        <f t="shared" si="456"/>
        <v/>
      </c>
      <c r="BD499" s="12" t="str">
        <f t="shared" si="456"/>
        <v/>
      </c>
      <c r="BE499" s="12" t="str">
        <f t="shared" si="456"/>
        <v/>
      </c>
      <c r="BF499" s="12" t="str">
        <f t="shared" si="453"/>
        <v/>
      </c>
      <c r="BG499" s="12" t="str">
        <f t="shared" si="453"/>
        <v/>
      </c>
      <c r="BH499" s="12" t="str">
        <f t="shared" si="453"/>
        <v/>
      </c>
      <c r="BI499" s="12" t="str">
        <f t="shared" si="453"/>
        <v/>
      </c>
      <c r="BJ499" s="12" t="str">
        <f t="shared" si="453"/>
        <v/>
      </c>
    </row>
    <row r="500" spans="1:62" ht="23.25" customHeight="1">
      <c r="A500" s="1">
        <f ca="1">IF(COUNTIF($D500:$M500," ")=10,"",IF(VLOOKUP(MAX($A$1:A499),$A$1:C499,3,FALSE)=0,"",MAX($A$1:A499)+1))</f>
        <v>500</v>
      </c>
      <c r="B500" s="13" t="str">
        <f>$B496</f>
        <v/>
      </c>
      <c r="C500" s="2" t="str">
        <f>IF($B500="","",$S$5)</f>
        <v/>
      </c>
      <c r="D500" s="23" t="str">
        <f t="shared" ref="D500:K500" si="463">IF($B500&gt;"",IF(ISERROR(SEARCH($B500,T$5))," ",MID(T$5,FIND("%курс ",T$5,FIND($B500,T$5))+6,7)&amp;"
("&amp;MID(T$5,FIND("ауд.",T$5,FIND($B500,T$5))+4,FIND("№",T$5,FIND("ауд.",T$5,FIND($B500,T$5)))-(FIND("ауд.",T$5,FIND($B500,T$5))+4))&amp;")"),"")</f>
        <v/>
      </c>
      <c r="E500" s="23" t="str">
        <f t="shared" si="463"/>
        <v/>
      </c>
      <c r="F500" s="23" t="str">
        <f t="shared" si="463"/>
        <v/>
      </c>
      <c r="G500" s="23" t="str">
        <f t="shared" si="463"/>
        <v/>
      </c>
      <c r="H500" s="23" t="str">
        <f t="shared" si="463"/>
        <v/>
      </c>
      <c r="I500" s="23" t="str">
        <f t="shared" si="463"/>
        <v/>
      </c>
      <c r="J500" s="23" t="str">
        <f t="shared" si="463"/>
        <v/>
      </c>
      <c r="K500" s="23" t="str">
        <f t="shared" si="463"/>
        <v/>
      </c>
      <c r="L500" s="23"/>
      <c r="M500" s="23"/>
      <c r="N500" s="25"/>
      <c r="AE500" s="20" t="str">
        <f t="shared" si="447"/>
        <v/>
      </c>
      <c r="AF500" s="20" t="str">
        <f t="shared" si="447"/>
        <v/>
      </c>
      <c r="AG500" s="20" t="str">
        <f t="shared" si="447"/>
        <v/>
      </c>
      <c r="AH500" s="20" t="str">
        <f t="shared" si="447"/>
        <v/>
      </c>
      <c r="AI500" s="20" t="str">
        <f t="shared" si="447"/>
        <v/>
      </c>
      <c r="AJ500" s="20" t="str">
        <f t="shared" si="445"/>
        <v/>
      </c>
      <c r="AK500" s="20" t="str">
        <f t="shared" si="445"/>
        <v/>
      </c>
      <c r="AL500" s="20" t="str">
        <f t="shared" si="445"/>
        <v/>
      </c>
      <c r="AM500" s="20" t="str">
        <f t="shared" si="445"/>
        <v/>
      </c>
      <c r="AN500" s="20" t="str">
        <f t="shared" si="445"/>
        <v/>
      </c>
      <c r="AO500" s="11" t="str">
        <f t="shared" si="417"/>
        <v/>
      </c>
      <c r="AP500" s="10" t="str">
        <f t="shared" si="455"/>
        <v/>
      </c>
      <c r="AQ500" s="10" t="str">
        <f t="shared" si="455"/>
        <v/>
      </c>
      <c r="AR500" s="10" t="str">
        <f t="shared" si="455"/>
        <v/>
      </c>
      <c r="AS500" s="10" t="str">
        <f t="shared" si="455"/>
        <v/>
      </c>
      <c r="AT500" s="10" t="str">
        <f t="shared" si="455"/>
        <v/>
      </c>
      <c r="AU500" s="10" t="str">
        <f t="shared" si="452"/>
        <v/>
      </c>
      <c r="AV500" s="10" t="str">
        <f t="shared" si="452"/>
        <v/>
      </c>
      <c r="AW500" s="10" t="str">
        <f t="shared" si="452"/>
        <v/>
      </c>
      <c r="AX500" s="10" t="str">
        <f t="shared" si="452"/>
        <v/>
      </c>
      <c r="AY500" s="10" t="str">
        <f t="shared" si="452"/>
        <v/>
      </c>
      <c r="BA500" s="12" t="str">
        <f t="shared" si="456"/>
        <v/>
      </c>
      <c r="BB500" s="12" t="str">
        <f t="shared" si="456"/>
        <v/>
      </c>
      <c r="BC500" s="12" t="str">
        <f t="shared" si="456"/>
        <v/>
      </c>
      <c r="BD500" s="12" t="str">
        <f t="shared" si="456"/>
        <v/>
      </c>
      <c r="BE500" s="12" t="str">
        <f t="shared" si="456"/>
        <v/>
      </c>
      <c r="BF500" s="12" t="str">
        <f t="shared" si="453"/>
        <v/>
      </c>
      <c r="BG500" s="12" t="str">
        <f t="shared" si="453"/>
        <v/>
      </c>
      <c r="BH500" s="12" t="str">
        <f t="shared" si="453"/>
        <v/>
      </c>
      <c r="BI500" s="12" t="str">
        <f t="shared" si="453"/>
        <v/>
      </c>
      <c r="BJ500" s="12" t="str">
        <f t="shared" si="453"/>
        <v/>
      </c>
    </row>
    <row r="501" spans="1:62" ht="23.25" customHeight="1">
      <c r="A501" s="1">
        <f ca="1">IF(COUNTIF($D501:$M501," ")=10,"",IF(VLOOKUP(MAX($A$1:A500),$A$1:C500,3,FALSE)=0,"",MAX($A$1:A500)+1))</f>
        <v>501</v>
      </c>
      <c r="B501" s="13" t="str">
        <f>$B496</f>
        <v/>
      </c>
      <c r="C501" s="2" t="str">
        <f>IF($B501="","",$S$6)</f>
        <v/>
      </c>
      <c r="D501" s="23" t="str">
        <f t="shared" ref="D501:K501" si="464">IF($B501&gt;"",IF(ISERROR(SEARCH($B501,T$6))," ",MID(T$6,FIND("%курс ",T$6,FIND($B501,T$6))+6,7)&amp;"
("&amp;MID(T$6,FIND("ауд.",T$6,FIND($B501,T$6))+4,FIND("№",T$6,FIND("ауд.",T$6,FIND($B501,T$6)))-(FIND("ауд.",T$6,FIND($B501,T$6))+4))&amp;")"),"")</f>
        <v/>
      </c>
      <c r="E501" s="23" t="str">
        <f t="shared" si="464"/>
        <v/>
      </c>
      <c r="F501" s="23" t="str">
        <f t="shared" si="464"/>
        <v/>
      </c>
      <c r="G501" s="23" t="str">
        <f t="shared" si="464"/>
        <v/>
      </c>
      <c r="H501" s="23" t="str">
        <f t="shared" si="464"/>
        <v/>
      </c>
      <c r="I501" s="23" t="str">
        <f t="shared" si="464"/>
        <v/>
      </c>
      <c r="J501" s="23" t="str">
        <f t="shared" si="464"/>
        <v/>
      </c>
      <c r="K501" s="23" t="str">
        <f t="shared" si="464"/>
        <v/>
      </c>
      <c r="L501" s="23"/>
      <c r="M501" s="23"/>
      <c r="N501" s="25"/>
      <c r="AE501" s="20" t="str">
        <f t="shared" si="447"/>
        <v/>
      </c>
      <c r="AF501" s="20" t="str">
        <f t="shared" si="447"/>
        <v/>
      </c>
      <c r="AG501" s="20" t="str">
        <f t="shared" si="447"/>
        <v/>
      </c>
      <c r="AH501" s="20" t="str">
        <f t="shared" si="447"/>
        <v/>
      </c>
      <c r="AI501" s="20" t="str">
        <f t="shared" si="447"/>
        <v/>
      </c>
      <c r="AJ501" s="20" t="str">
        <f t="shared" si="445"/>
        <v/>
      </c>
      <c r="AK501" s="20" t="str">
        <f t="shared" si="445"/>
        <v/>
      </c>
      <c r="AL501" s="20" t="str">
        <f t="shared" si="445"/>
        <v/>
      </c>
      <c r="AM501" s="20" t="str">
        <f t="shared" si="445"/>
        <v/>
      </c>
      <c r="AN501" s="20" t="str">
        <f t="shared" si="445"/>
        <v/>
      </c>
      <c r="AO501" s="11" t="str">
        <f t="shared" si="417"/>
        <v/>
      </c>
      <c r="AP501" s="10" t="str">
        <f t="shared" si="455"/>
        <v/>
      </c>
      <c r="AQ501" s="10" t="str">
        <f t="shared" si="455"/>
        <v/>
      </c>
      <c r="AR501" s="10" t="str">
        <f t="shared" si="455"/>
        <v/>
      </c>
      <c r="AS501" s="10" t="str">
        <f t="shared" si="455"/>
        <v/>
      </c>
      <c r="AT501" s="10" t="str">
        <f t="shared" si="455"/>
        <v/>
      </c>
      <c r="AU501" s="10" t="str">
        <f t="shared" si="452"/>
        <v/>
      </c>
      <c r="AV501" s="10" t="str">
        <f t="shared" si="452"/>
        <v/>
      </c>
      <c r="AW501" s="10" t="str">
        <f t="shared" si="452"/>
        <v/>
      </c>
      <c r="AX501" s="10" t="str">
        <f t="shared" si="452"/>
        <v/>
      </c>
      <c r="AY501" s="10" t="str">
        <f t="shared" si="452"/>
        <v/>
      </c>
      <c r="BA501" s="12" t="str">
        <f t="shared" si="456"/>
        <v/>
      </c>
      <c r="BB501" s="12" t="str">
        <f t="shared" si="456"/>
        <v/>
      </c>
      <c r="BC501" s="12" t="str">
        <f t="shared" si="456"/>
        <v/>
      </c>
      <c r="BD501" s="12" t="str">
        <f t="shared" si="456"/>
        <v/>
      </c>
      <c r="BE501" s="12" t="str">
        <f t="shared" si="456"/>
        <v/>
      </c>
      <c r="BF501" s="12" t="str">
        <f t="shared" si="453"/>
        <v/>
      </c>
      <c r="BG501" s="12" t="str">
        <f t="shared" si="453"/>
        <v/>
      </c>
      <c r="BH501" s="12" t="str">
        <f t="shared" si="453"/>
        <v/>
      </c>
      <c r="BI501" s="12" t="str">
        <f t="shared" si="453"/>
        <v/>
      </c>
      <c r="BJ501" s="12" t="str">
        <f t="shared" si="453"/>
        <v/>
      </c>
    </row>
    <row r="502" spans="1:62" ht="23.25" customHeight="1">
      <c r="A502" s="1">
        <f ca="1">IF(COUNTIF($D502:$M502," ")=10,"",IF(VLOOKUP(MAX($A$1:A501),$A$1:C501,3,FALSE)=0,"",MAX($A$1:A501)+1))</f>
        <v>502</v>
      </c>
      <c r="B502" s="13" t="str">
        <f>$B496</f>
        <v/>
      </c>
      <c r="C502" s="2" t="str">
        <f>IF($B502="","",$S$7)</f>
        <v/>
      </c>
      <c r="D502" s="23" t="str">
        <f t="shared" ref="D502:K502" si="465">IF($B502&gt;"",IF(ISERROR(SEARCH($B502,T$7))," ",MID(T$7,FIND("%курс ",T$7,FIND($B502,T$7))+6,7)&amp;"
("&amp;MID(T$7,FIND("ауд.",T$7,FIND($B502,T$7))+4,FIND("№",T$7,FIND("ауд.",T$7,FIND($B502,T$7)))-(FIND("ауд.",T$7,FIND($B502,T$7))+4))&amp;")"),"")</f>
        <v/>
      </c>
      <c r="E502" s="23" t="str">
        <f t="shared" si="465"/>
        <v/>
      </c>
      <c r="F502" s="23" t="str">
        <f t="shared" si="465"/>
        <v/>
      </c>
      <c r="G502" s="23" t="str">
        <f t="shared" si="465"/>
        <v/>
      </c>
      <c r="H502" s="23" t="str">
        <f t="shared" si="465"/>
        <v/>
      </c>
      <c r="I502" s="23" t="str">
        <f t="shared" si="465"/>
        <v/>
      </c>
      <c r="J502" s="23" t="str">
        <f t="shared" si="465"/>
        <v/>
      </c>
      <c r="K502" s="23" t="str">
        <f t="shared" si="465"/>
        <v/>
      </c>
      <c r="L502" s="23"/>
      <c r="M502" s="23"/>
      <c r="N502" s="25"/>
      <c r="AE502" s="20" t="str">
        <f t="shared" si="447"/>
        <v/>
      </c>
      <c r="AF502" s="20" t="str">
        <f t="shared" si="447"/>
        <v/>
      </c>
      <c r="AG502" s="20" t="str">
        <f t="shared" si="447"/>
        <v/>
      </c>
      <c r="AH502" s="20" t="str">
        <f t="shared" si="447"/>
        <v/>
      </c>
      <c r="AI502" s="20" t="str">
        <f t="shared" si="447"/>
        <v/>
      </c>
      <c r="AJ502" s="20" t="str">
        <f t="shared" si="445"/>
        <v/>
      </c>
      <c r="AK502" s="20" t="str">
        <f t="shared" si="445"/>
        <v/>
      </c>
      <c r="AL502" s="20" t="str">
        <f t="shared" si="445"/>
        <v/>
      </c>
      <c r="AM502" s="20" t="str">
        <f t="shared" si="445"/>
        <v/>
      </c>
      <c r="AN502" s="20" t="str">
        <f t="shared" si="445"/>
        <v/>
      </c>
      <c r="AO502" s="11" t="str">
        <f t="shared" si="417"/>
        <v/>
      </c>
      <c r="AP502" s="10" t="str">
        <f t="shared" si="455"/>
        <v/>
      </c>
      <c r="AQ502" s="10" t="str">
        <f t="shared" si="455"/>
        <v/>
      </c>
      <c r="AR502" s="10" t="str">
        <f t="shared" si="455"/>
        <v/>
      </c>
      <c r="AS502" s="10" t="str">
        <f t="shared" si="455"/>
        <v/>
      </c>
      <c r="AT502" s="10" t="str">
        <f t="shared" si="455"/>
        <v/>
      </c>
      <c r="AU502" s="10" t="str">
        <f t="shared" si="452"/>
        <v/>
      </c>
      <c r="AV502" s="10" t="str">
        <f t="shared" si="452"/>
        <v/>
      </c>
      <c r="AW502" s="10" t="str">
        <f t="shared" si="452"/>
        <v/>
      </c>
      <c r="AX502" s="10" t="str">
        <f t="shared" si="452"/>
        <v/>
      </c>
      <c r="AY502" s="10" t="str">
        <f t="shared" si="452"/>
        <v/>
      </c>
      <c r="BA502" s="12" t="str">
        <f t="shared" si="456"/>
        <v/>
      </c>
      <c r="BB502" s="12" t="str">
        <f t="shared" si="456"/>
        <v/>
      </c>
      <c r="BC502" s="12" t="str">
        <f t="shared" si="456"/>
        <v/>
      </c>
      <c r="BD502" s="12" t="str">
        <f t="shared" si="456"/>
        <v/>
      </c>
      <c r="BE502" s="12" t="str">
        <f t="shared" si="456"/>
        <v/>
      </c>
      <c r="BF502" s="12" t="str">
        <f t="shared" si="453"/>
        <v/>
      </c>
      <c r="BG502" s="12" t="str">
        <f t="shared" si="453"/>
        <v/>
      </c>
      <c r="BH502" s="12" t="str">
        <f t="shared" si="453"/>
        <v/>
      </c>
      <c r="BI502" s="12" t="str">
        <f t="shared" si="453"/>
        <v/>
      </c>
      <c r="BJ502" s="12" t="str">
        <f t="shared" si="453"/>
        <v/>
      </c>
    </row>
    <row r="503" spans="1:62" ht="23.25" customHeight="1">
      <c r="A503" s="1">
        <f ca="1">IF(COUNTIF($D503:$M503," ")=10,"",IF(VLOOKUP(MAX($A$1:A502),$A$1:C502,3,FALSE)=0,"",MAX($A$1:A502)+1))</f>
        <v>503</v>
      </c>
      <c r="B503" s="13" t="str">
        <f>$B496</f>
        <v/>
      </c>
      <c r="C503" s="2" t="str">
        <f>IF($B503="","",$S$8)</f>
        <v/>
      </c>
      <c r="D503" s="23" t="str">
        <f t="shared" ref="D503:K503" si="466">IF($B503&gt;"",IF(ISERROR(SEARCH($B503,T$8))," ",MID(T$8,FIND("%курс ",T$8,FIND($B503,T$8))+6,7)&amp;"
("&amp;MID(T$8,FIND("ауд.",T$8,FIND($B503,T$8))+4,FIND("№",T$8,FIND("ауд.",T$8,FIND($B503,T$8)))-(FIND("ауд.",T$8,FIND($B503,T$8))+4))&amp;")"),"")</f>
        <v/>
      </c>
      <c r="E503" s="23" t="str">
        <f t="shared" si="466"/>
        <v/>
      </c>
      <c r="F503" s="23" t="str">
        <f t="shared" si="466"/>
        <v/>
      </c>
      <c r="G503" s="23" t="str">
        <f t="shared" si="466"/>
        <v/>
      </c>
      <c r="H503" s="23" t="str">
        <f t="shared" si="466"/>
        <v/>
      </c>
      <c r="I503" s="23" t="str">
        <f t="shared" si="466"/>
        <v/>
      </c>
      <c r="J503" s="23" t="str">
        <f t="shared" si="466"/>
        <v/>
      </c>
      <c r="K503" s="23" t="str">
        <f t="shared" si="466"/>
        <v/>
      </c>
      <c r="L503" s="23"/>
      <c r="M503" s="23"/>
      <c r="N503" s="25"/>
      <c r="AE503" s="20" t="str">
        <f t="shared" si="447"/>
        <v/>
      </c>
      <c r="AF503" s="20" t="str">
        <f t="shared" si="447"/>
        <v/>
      </c>
      <c r="AG503" s="20" t="str">
        <f t="shared" si="447"/>
        <v/>
      </c>
      <c r="AH503" s="20" t="str">
        <f t="shared" si="447"/>
        <v/>
      </c>
      <c r="AI503" s="20" t="str">
        <f t="shared" si="447"/>
        <v/>
      </c>
      <c r="AJ503" s="20" t="str">
        <f t="shared" si="445"/>
        <v/>
      </c>
      <c r="AK503" s="20" t="str">
        <f t="shared" si="445"/>
        <v/>
      </c>
      <c r="AL503" s="20" t="str">
        <f t="shared" si="445"/>
        <v/>
      </c>
      <c r="AM503" s="20" t="str">
        <f t="shared" si="445"/>
        <v/>
      </c>
      <c r="AN503" s="20" t="str">
        <f t="shared" si="445"/>
        <v/>
      </c>
      <c r="AO503" s="11" t="str">
        <f t="shared" si="417"/>
        <v/>
      </c>
      <c r="AP503" s="10" t="str">
        <f t="shared" si="455"/>
        <v/>
      </c>
      <c r="AQ503" s="10" t="str">
        <f t="shared" si="455"/>
        <v/>
      </c>
      <c r="AR503" s="10" t="str">
        <f t="shared" si="455"/>
        <v/>
      </c>
      <c r="AS503" s="10" t="str">
        <f t="shared" si="455"/>
        <v/>
      </c>
      <c r="AT503" s="10" t="str">
        <f t="shared" si="455"/>
        <v/>
      </c>
      <c r="AU503" s="10" t="str">
        <f t="shared" si="452"/>
        <v/>
      </c>
      <c r="AV503" s="10" t="str">
        <f t="shared" si="452"/>
        <v/>
      </c>
      <c r="AW503" s="10" t="str">
        <f t="shared" si="452"/>
        <v/>
      </c>
      <c r="AX503" s="10" t="str">
        <f t="shared" si="452"/>
        <v/>
      </c>
      <c r="AY503" s="10" t="str">
        <f t="shared" si="452"/>
        <v/>
      </c>
      <c r="BA503" s="12" t="str">
        <f t="shared" si="456"/>
        <v/>
      </c>
      <c r="BB503" s="12" t="str">
        <f t="shared" si="456"/>
        <v/>
      </c>
      <c r="BC503" s="12" t="str">
        <f t="shared" si="456"/>
        <v/>
      </c>
      <c r="BD503" s="12" t="str">
        <f t="shared" si="456"/>
        <v/>
      </c>
      <c r="BE503" s="12" t="str">
        <f t="shared" si="456"/>
        <v/>
      </c>
      <c r="BF503" s="12" t="str">
        <f t="shared" si="453"/>
        <v/>
      </c>
      <c r="BG503" s="12" t="str">
        <f t="shared" si="453"/>
        <v/>
      </c>
      <c r="BH503" s="12" t="str">
        <f t="shared" si="453"/>
        <v/>
      </c>
      <c r="BI503" s="12" t="str">
        <f t="shared" si="453"/>
        <v/>
      </c>
      <c r="BJ503" s="12" t="str">
        <f t="shared" si="453"/>
        <v/>
      </c>
    </row>
    <row r="504" spans="1:62" ht="23.25" customHeight="1">
      <c r="A504" s="1">
        <f ca="1">IF(COUNTIF($D504:$M504," ")=10,"",IF(VLOOKUP(MAX($A$1:A503),$A$1:C503,3,FALSE)=0,"",MAX($A$1:A503)+1))</f>
        <v>504</v>
      </c>
      <c r="C504" s="2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5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11" t="str">
        <f t="shared" si="417"/>
        <v/>
      </c>
      <c r="AP504" s="10" t="str">
        <f t="shared" si="455"/>
        <v/>
      </c>
      <c r="AQ504" s="10" t="str">
        <f t="shared" si="455"/>
        <v/>
      </c>
      <c r="AR504" s="10" t="str">
        <f t="shared" si="455"/>
        <v/>
      </c>
      <c r="AS504" s="10" t="str">
        <f t="shared" si="455"/>
        <v/>
      </c>
      <c r="AT504" s="10" t="str">
        <f t="shared" si="455"/>
        <v/>
      </c>
      <c r="AU504" s="10" t="str">
        <f t="shared" si="452"/>
        <v/>
      </c>
      <c r="AV504" s="10" t="str">
        <f t="shared" si="452"/>
        <v/>
      </c>
      <c r="AW504" s="10" t="str">
        <f t="shared" si="452"/>
        <v/>
      </c>
      <c r="AX504" s="10" t="str">
        <f t="shared" si="452"/>
        <v/>
      </c>
      <c r="AY504" s="10" t="str">
        <f t="shared" si="452"/>
        <v/>
      </c>
      <c r="BA504" s="12" t="str">
        <f t="shared" si="456"/>
        <v/>
      </c>
      <c r="BB504" s="12" t="str">
        <f t="shared" si="456"/>
        <v/>
      </c>
      <c r="BC504" s="12" t="str">
        <f t="shared" si="456"/>
        <v/>
      </c>
      <c r="BD504" s="12" t="str">
        <f t="shared" si="456"/>
        <v/>
      </c>
      <c r="BE504" s="12" t="str">
        <f t="shared" si="456"/>
        <v/>
      </c>
      <c r="BF504" s="12" t="str">
        <f t="shared" si="453"/>
        <v/>
      </c>
      <c r="BG504" s="12" t="str">
        <f t="shared" si="453"/>
        <v/>
      </c>
      <c r="BH504" s="12" t="str">
        <f t="shared" si="453"/>
        <v/>
      </c>
      <c r="BI504" s="12" t="str">
        <f t="shared" si="453"/>
        <v/>
      </c>
      <c r="BJ504" s="12" t="str">
        <f t="shared" si="453"/>
        <v/>
      </c>
    </row>
    <row r="505" spans="1:62" ht="23.25" customHeight="1">
      <c r="A505" s="1">
        <f ca="1">IF(COUNTIF($D506:$M512," ")=70,"",MAX($A$1:A504)+1)</f>
        <v>505</v>
      </c>
      <c r="B505" s="2" t="str">
        <f>IF($C505="","",$C505)</f>
        <v/>
      </c>
      <c r="C505" s="3" t="str">
        <f>IF(ISERROR(VLOOKUP((ROW()-1)/9+1,'[1]Преподавательский состав'!$A$2:$B$180,2,FALSE)),"",VLOOKUP((ROW()-1)/9+1,'[1]Преподавательский состав'!$A$2:$B$180,2,FALSE))</f>
        <v/>
      </c>
      <c r="D505" s="3" t="str">
        <f>IF($C505="","",T(" 8.00"))</f>
        <v/>
      </c>
      <c r="E505" s="3" t="str">
        <f>IF($C505="","",T(" 9.40"))</f>
        <v/>
      </c>
      <c r="F505" s="3" t="str">
        <f>IF($C505="","",T("11.50"))</f>
        <v/>
      </c>
      <c r="G505" s="4" t="str">
        <f>IF($C505="","",T(""))</f>
        <v/>
      </c>
      <c r="H505" s="4" t="str">
        <f>IF($C505="","",T("13.30"))</f>
        <v/>
      </c>
      <c r="I505" s="4" t="str">
        <f>IF($C505="","",T("15.10"))</f>
        <v/>
      </c>
      <c r="J505" s="3" t="str">
        <f>IF($C505="","",T("17.00"))</f>
        <v/>
      </c>
      <c r="K505" s="3" t="str">
        <f>IF($C505="","",T("18.40"))</f>
        <v/>
      </c>
      <c r="L505" s="3"/>
      <c r="M505" s="3"/>
      <c r="N505" s="25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11" t="str">
        <f t="shared" si="417"/>
        <v/>
      </c>
      <c r="AP505" s="10" t="str">
        <f t="shared" si="455"/>
        <v/>
      </c>
      <c r="AQ505" s="10" t="str">
        <f t="shared" si="455"/>
        <v/>
      </c>
      <c r="AR505" s="10" t="str">
        <f t="shared" si="455"/>
        <v/>
      </c>
      <c r="AS505" s="10" t="str">
        <f t="shared" si="455"/>
        <v/>
      </c>
      <c r="AT505" s="10" t="str">
        <f t="shared" si="455"/>
        <v/>
      </c>
      <c r="AU505" s="10" t="str">
        <f t="shared" si="452"/>
        <v/>
      </c>
      <c r="AV505" s="10" t="str">
        <f t="shared" si="452"/>
        <v/>
      </c>
      <c r="AW505" s="10" t="str">
        <f t="shared" si="452"/>
        <v/>
      </c>
      <c r="AX505" s="10" t="str">
        <f t="shared" si="452"/>
        <v/>
      </c>
      <c r="AY505" s="10" t="str">
        <f t="shared" si="452"/>
        <v/>
      </c>
      <c r="BA505" s="12" t="str">
        <f t="shared" si="456"/>
        <v/>
      </c>
      <c r="BB505" s="12" t="str">
        <f t="shared" si="456"/>
        <v/>
      </c>
      <c r="BC505" s="12" t="str">
        <f t="shared" si="456"/>
        <v/>
      </c>
      <c r="BD505" s="12" t="str">
        <f t="shared" si="456"/>
        <v/>
      </c>
      <c r="BE505" s="12" t="str">
        <f t="shared" si="456"/>
        <v/>
      </c>
      <c r="BF505" s="12" t="str">
        <f t="shared" si="453"/>
        <v/>
      </c>
      <c r="BG505" s="12" t="str">
        <f t="shared" si="453"/>
        <v/>
      </c>
      <c r="BH505" s="12" t="str">
        <f t="shared" si="453"/>
        <v/>
      </c>
      <c r="BI505" s="12" t="str">
        <f t="shared" si="453"/>
        <v/>
      </c>
      <c r="BJ505" s="12" t="str">
        <f t="shared" si="453"/>
        <v/>
      </c>
    </row>
    <row r="506" spans="1:62" ht="23.25" customHeight="1">
      <c r="A506" s="1">
        <f ca="1">IF(COUNTIF($D506:$M506," ")=10,"",IF(VLOOKUP(MAX($A$1:A505),$A$1:C505,3,FALSE)=0,"",MAX($A$1:A505)+1))</f>
        <v>506</v>
      </c>
      <c r="B506" s="13" t="str">
        <f>$B505</f>
        <v/>
      </c>
      <c r="C506" s="2" t="str">
        <f>IF($B506="","",$S$2)</f>
        <v/>
      </c>
      <c r="D506" s="14" t="str">
        <f t="shared" ref="D506:K506" si="467">IF($B506&gt;"",IF(ISERROR(SEARCH($B506,T$2))," ",MID(T$2,FIND("%курс ",T$2,FIND($B506,T$2))+6,7)&amp;"
("&amp;MID(T$2,FIND("ауд.",T$2,FIND($B506,T$2))+4,FIND("№",T$2,FIND("ауд.",T$2,FIND($B506,T$2)))-(FIND("ауд.",T$2,FIND($B506,T$2))+4))&amp;")"),"")</f>
        <v/>
      </c>
      <c r="E506" s="14" t="str">
        <f t="shared" si="467"/>
        <v/>
      </c>
      <c r="F506" s="14" t="str">
        <f t="shared" si="467"/>
        <v/>
      </c>
      <c r="G506" s="14" t="str">
        <f t="shared" si="467"/>
        <v/>
      </c>
      <c r="H506" s="14" t="str">
        <f t="shared" si="467"/>
        <v/>
      </c>
      <c r="I506" s="14" t="str">
        <f t="shared" si="467"/>
        <v/>
      </c>
      <c r="J506" s="14" t="str">
        <f t="shared" si="467"/>
        <v/>
      </c>
      <c r="K506" s="14" t="str">
        <f t="shared" si="467"/>
        <v/>
      </c>
      <c r="L506" s="14"/>
      <c r="M506" s="14"/>
      <c r="N506" s="17"/>
      <c r="AE506" s="20" t="str">
        <f t="shared" si="447"/>
        <v/>
      </c>
      <c r="AF506" s="20" t="str">
        <f t="shared" si="447"/>
        <v/>
      </c>
      <c r="AG506" s="20" t="str">
        <f t="shared" si="447"/>
        <v/>
      </c>
      <c r="AH506" s="20" t="str">
        <f t="shared" si="447"/>
        <v/>
      </c>
      <c r="AI506" s="20" t="str">
        <f t="shared" si="447"/>
        <v/>
      </c>
      <c r="AJ506" s="20" t="str">
        <f t="shared" si="445"/>
        <v/>
      </c>
      <c r="AK506" s="20" t="str">
        <f t="shared" si="445"/>
        <v/>
      </c>
      <c r="AL506" s="20" t="str">
        <f t="shared" si="445"/>
        <v/>
      </c>
      <c r="AM506" s="20" t="str">
        <f t="shared" si="445"/>
        <v/>
      </c>
      <c r="AN506" s="20" t="str">
        <f t="shared" si="445"/>
        <v/>
      </c>
      <c r="AO506" s="11" t="str">
        <f t="shared" si="417"/>
        <v/>
      </c>
      <c r="AP506" s="10" t="str">
        <f t="shared" si="455"/>
        <v/>
      </c>
      <c r="AQ506" s="10" t="str">
        <f t="shared" si="455"/>
        <v/>
      </c>
      <c r="AR506" s="10" t="str">
        <f t="shared" si="455"/>
        <v/>
      </c>
      <c r="AS506" s="10" t="str">
        <f t="shared" si="455"/>
        <v/>
      </c>
      <c r="AT506" s="10" t="str">
        <f t="shared" si="455"/>
        <v/>
      </c>
      <c r="AU506" s="10" t="str">
        <f t="shared" si="452"/>
        <v/>
      </c>
      <c r="AV506" s="10" t="str">
        <f t="shared" si="452"/>
        <v/>
      </c>
      <c r="AW506" s="10" t="str">
        <f t="shared" si="452"/>
        <v/>
      </c>
      <c r="AX506" s="10" t="str">
        <f t="shared" si="452"/>
        <v/>
      </c>
      <c r="AY506" s="10" t="str">
        <f t="shared" si="452"/>
        <v/>
      </c>
      <c r="BA506" s="12" t="str">
        <f t="shared" si="456"/>
        <v/>
      </c>
      <c r="BB506" s="12" t="str">
        <f t="shared" si="456"/>
        <v/>
      </c>
      <c r="BC506" s="12" t="str">
        <f t="shared" si="456"/>
        <v/>
      </c>
      <c r="BD506" s="12" t="str">
        <f t="shared" si="456"/>
        <v/>
      </c>
      <c r="BE506" s="12" t="str">
        <f t="shared" si="456"/>
        <v/>
      </c>
      <c r="BF506" s="12" t="str">
        <f t="shared" si="453"/>
        <v/>
      </c>
      <c r="BG506" s="12" t="str">
        <f t="shared" si="453"/>
        <v/>
      </c>
      <c r="BH506" s="12" t="str">
        <f t="shared" si="453"/>
        <v/>
      </c>
      <c r="BI506" s="12" t="str">
        <f t="shared" si="453"/>
        <v/>
      </c>
      <c r="BJ506" s="12" t="str">
        <f t="shared" si="453"/>
        <v/>
      </c>
    </row>
    <row r="507" spans="1:62" ht="23.25" customHeight="1">
      <c r="A507" s="1">
        <f ca="1">IF(COUNTIF($D507:$M507," ")=10,"",IF(VLOOKUP(MAX($A$1:A506),$A$1:C506,3,FALSE)=0,"",MAX($A$1:A506)+1))</f>
        <v>507</v>
      </c>
      <c r="B507" s="13" t="str">
        <f>$B505</f>
        <v/>
      </c>
      <c r="C507" s="2" t="str">
        <f>IF($B507="","",$S$3)</f>
        <v/>
      </c>
      <c r="D507" s="14" t="str">
        <f t="shared" ref="D507:K507" si="468">IF($B507&gt;"",IF(ISERROR(SEARCH($B507,T$3))," ",MID(T$3,FIND("%курс ",T$3,FIND($B507,T$3))+6,7)&amp;"
("&amp;MID(T$3,FIND("ауд.",T$3,FIND($B507,T$3))+4,FIND("№",T$3,FIND("ауд.",T$3,FIND($B507,T$3)))-(FIND("ауд.",T$3,FIND($B507,T$3))+4))&amp;")"),"")</f>
        <v/>
      </c>
      <c r="E507" s="14" t="str">
        <f t="shared" si="468"/>
        <v/>
      </c>
      <c r="F507" s="14" t="str">
        <f t="shared" si="468"/>
        <v/>
      </c>
      <c r="G507" s="14" t="str">
        <f t="shared" si="468"/>
        <v/>
      </c>
      <c r="H507" s="14" t="str">
        <f t="shared" si="468"/>
        <v/>
      </c>
      <c r="I507" s="14" t="str">
        <f t="shared" si="468"/>
        <v/>
      </c>
      <c r="J507" s="14" t="str">
        <f t="shared" si="468"/>
        <v/>
      </c>
      <c r="K507" s="14" t="str">
        <f t="shared" si="468"/>
        <v/>
      </c>
      <c r="L507" s="14"/>
      <c r="M507" s="14"/>
      <c r="N507" s="25"/>
      <c r="AE507" s="20" t="str">
        <f t="shared" si="447"/>
        <v/>
      </c>
      <c r="AF507" s="20" t="str">
        <f t="shared" si="447"/>
        <v/>
      </c>
      <c r="AG507" s="20" t="str">
        <f t="shared" si="447"/>
        <v/>
      </c>
      <c r="AH507" s="20" t="str">
        <f t="shared" si="447"/>
        <v/>
      </c>
      <c r="AI507" s="20" t="str">
        <f t="shared" si="447"/>
        <v/>
      </c>
      <c r="AJ507" s="20" t="str">
        <f t="shared" si="445"/>
        <v/>
      </c>
      <c r="AK507" s="20" t="str">
        <f t="shared" si="445"/>
        <v/>
      </c>
      <c r="AL507" s="20" t="str">
        <f t="shared" si="445"/>
        <v/>
      </c>
      <c r="AM507" s="20" t="str">
        <f t="shared" si="445"/>
        <v/>
      </c>
      <c r="AN507" s="20" t="str">
        <f t="shared" si="445"/>
        <v/>
      </c>
      <c r="AO507" s="11" t="str">
        <f t="shared" si="417"/>
        <v/>
      </c>
      <c r="AP507" s="10" t="str">
        <f t="shared" si="455"/>
        <v/>
      </c>
      <c r="AQ507" s="10" t="str">
        <f t="shared" si="455"/>
        <v/>
      </c>
      <c r="AR507" s="10" t="str">
        <f t="shared" si="455"/>
        <v/>
      </c>
      <c r="AS507" s="10" t="str">
        <f t="shared" si="455"/>
        <v/>
      </c>
      <c r="AT507" s="10" t="str">
        <f t="shared" si="455"/>
        <v/>
      </c>
      <c r="AU507" s="10" t="str">
        <f t="shared" si="452"/>
        <v/>
      </c>
      <c r="AV507" s="10" t="str">
        <f t="shared" si="452"/>
        <v/>
      </c>
      <c r="AW507" s="10" t="str">
        <f t="shared" si="452"/>
        <v/>
      </c>
      <c r="AX507" s="10" t="str">
        <f t="shared" si="452"/>
        <v/>
      </c>
      <c r="AY507" s="10" t="str">
        <f t="shared" si="452"/>
        <v/>
      </c>
      <c r="BA507" s="12" t="str">
        <f t="shared" si="456"/>
        <v/>
      </c>
      <c r="BB507" s="12" t="str">
        <f t="shared" si="456"/>
        <v/>
      </c>
      <c r="BC507" s="12" t="str">
        <f t="shared" si="456"/>
        <v/>
      </c>
      <c r="BD507" s="12" t="str">
        <f t="shared" si="456"/>
        <v/>
      </c>
      <c r="BE507" s="12" t="str">
        <f t="shared" si="456"/>
        <v/>
      </c>
      <c r="BF507" s="12" t="str">
        <f t="shared" si="453"/>
        <v/>
      </c>
      <c r="BG507" s="12" t="str">
        <f t="shared" si="453"/>
        <v/>
      </c>
      <c r="BH507" s="12" t="str">
        <f t="shared" si="453"/>
        <v/>
      </c>
      <c r="BI507" s="12" t="str">
        <f t="shared" si="453"/>
        <v/>
      </c>
      <c r="BJ507" s="12" t="str">
        <f t="shared" si="453"/>
        <v/>
      </c>
    </row>
    <row r="508" spans="1:62" ht="23.25" customHeight="1">
      <c r="A508" s="1">
        <f ca="1">IF(COUNTIF($D508:$M508," ")=10,"",IF(VLOOKUP(MAX($A$1:A507),$A$1:C507,3,FALSE)=0,"",MAX($A$1:A507)+1))</f>
        <v>508</v>
      </c>
      <c r="B508" s="13" t="str">
        <f>$B505</f>
        <v/>
      </c>
      <c r="C508" s="2" t="str">
        <f>IF($B508="","",$S$4)</f>
        <v/>
      </c>
      <c r="D508" s="14" t="str">
        <f t="shared" ref="D508:K508" si="469">IF($B508&gt;"",IF(ISERROR(SEARCH($B508,T$4))," ",MID(T$4,FIND("%курс ",T$4,FIND($B508,T$4))+6,7)&amp;"
("&amp;MID(T$4,FIND("ауд.",T$4,FIND($B508,T$4))+4,FIND("№",T$4,FIND("ауд.",T$4,FIND($B508,T$4)))-(FIND("ауд.",T$4,FIND($B508,T$4))+4))&amp;")"),"")</f>
        <v/>
      </c>
      <c r="E508" s="14" t="str">
        <f t="shared" si="469"/>
        <v/>
      </c>
      <c r="F508" s="14" t="str">
        <f t="shared" si="469"/>
        <v/>
      </c>
      <c r="G508" s="14" t="str">
        <f t="shared" si="469"/>
        <v/>
      </c>
      <c r="H508" s="14" t="str">
        <f t="shared" si="469"/>
        <v/>
      </c>
      <c r="I508" s="14" t="str">
        <f t="shared" si="469"/>
        <v/>
      </c>
      <c r="J508" s="14" t="str">
        <f t="shared" si="469"/>
        <v/>
      </c>
      <c r="K508" s="14" t="str">
        <f t="shared" si="469"/>
        <v/>
      </c>
      <c r="L508" s="14"/>
      <c r="M508" s="14"/>
      <c r="N508" s="25"/>
      <c r="AE508" s="20" t="str">
        <f t="shared" si="447"/>
        <v/>
      </c>
      <c r="AF508" s="20" t="str">
        <f t="shared" si="447"/>
        <v/>
      </c>
      <c r="AG508" s="20" t="str">
        <f t="shared" si="447"/>
        <v/>
      </c>
      <c r="AH508" s="20" t="str">
        <f t="shared" si="447"/>
        <v/>
      </c>
      <c r="AI508" s="20" t="str">
        <f t="shared" si="447"/>
        <v/>
      </c>
      <c r="AJ508" s="20" t="str">
        <f t="shared" si="445"/>
        <v/>
      </c>
      <c r="AK508" s="20" t="str">
        <f t="shared" si="445"/>
        <v/>
      </c>
      <c r="AL508" s="20" t="str">
        <f t="shared" si="445"/>
        <v/>
      </c>
      <c r="AM508" s="20" t="str">
        <f t="shared" si="445"/>
        <v/>
      </c>
      <c r="AN508" s="20" t="str">
        <f t="shared" si="445"/>
        <v/>
      </c>
      <c r="AO508" s="11" t="str">
        <f t="shared" si="417"/>
        <v/>
      </c>
      <c r="AP508" s="10" t="str">
        <f t="shared" si="455"/>
        <v/>
      </c>
      <c r="AQ508" s="10" t="str">
        <f t="shared" si="455"/>
        <v/>
      </c>
      <c r="AR508" s="10" t="str">
        <f t="shared" si="455"/>
        <v/>
      </c>
      <c r="AS508" s="10" t="str">
        <f t="shared" si="455"/>
        <v/>
      </c>
      <c r="AT508" s="10" t="str">
        <f t="shared" si="455"/>
        <v/>
      </c>
      <c r="AU508" s="10" t="str">
        <f t="shared" si="452"/>
        <v/>
      </c>
      <c r="AV508" s="10" t="str">
        <f t="shared" si="452"/>
        <v/>
      </c>
      <c r="AW508" s="10" t="str">
        <f t="shared" si="452"/>
        <v/>
      </c>
      <c r="AX508" s="10" t="str">
        <f t="shared" si="452"/>
        <v/>
      </c>
      <c r="AY508" s="10" t="str">
        <f t="shared" si="452"/>
        <v/>
      </c>
      <c r="BA508" s="12" t="str">
        <f t="shared" si="456"/>
        <v/>
      </c>
      <c r="BB508" s="12" t="str">
        <f t="shared" si="456"/>
        <v/>
      </c>
      <c r="BC508" s="12" t="str">
        <f t="shared" si="456"/>
        <v/>
      </c>
      <c r="BD508" s="12" t="str">
        <f t="shared" si="456"/>
        <v/>
      </c>
      <c r="BE508" s="12" t="str">
        <f t="shared" si="456"/>
        <v/>
      </c>
      <c r="BF508" s="12" t="str">
        <f t="shared" si="453"/>
        <v/>
      </c>
      <c r="BG508" s="12" t="str">
        <f t="shared" si="453"/>
        <v/>
      </c>
      <c r="BH508" s="12" t="str">
        <f t="shared" si="453"/>
        <v/>
      </c>
      <c r="BI508" s="12" t="str">
        <f t="shared" si="453"/>
        <v/>
      </c>
      <c r="BJ508" s="12" t="str">
        <f t="shared" si="453"/>
        <v/>
      </c>
    </row>
    <row r="509" spans="1:62" ht="23.25" customHeight="1">
      <c r="A509" s="1">
        <f ca="1">IF(COUNTIF($D509:$M509," ")=10,"",IF(VLOOKUP(MAX($A$1:A508),$A$1:C508,3,FALSE)=0,"",MAX($A$1:A508)+1))</f>
        <v>509</v>
      </c>
      <c r="B509" s="13" t="str">
        <f>$B505</f>
        <v/>
      </c>
      <c r="C509" s="2" t="str">
        <f>IF($B509="","",$S$5)</f>
        <v/>
      </c>
      <c r="D509" s="23" t="str">
        <f t="shared" ref="D509:K509" si="470">IF($B509&gt;"",IF(ISERROR(SEARCH($B509,T$5))," ",MID(T$5,FIND("%курс ",T$5,FIND($B509,T$5))+6,7)&amp;"
("&amp;MID(T$5,FIND("ауд.",T$5,FIND($B509,T$5))+4,FIND("№",T$5,FIND("ауд.",T$5,FIND($B509,T$5)))-(FIND("ауд.",T$5,FIND($B509,T$5))+4))&amp;")"),"")</f>
        <v/>
      </c>
      <c r="E509" s="23" t="str">
        <f t="shared" si="470"/>
        <v/>
      </c>
      <c r="F509" s="23" t="str">
        <f t="shared" si="470"/>
        <v/>
      </c>
      <c r="G509" s="23" t="str">
        <f t="shared" si="470"/>
        <v/>
      </c>
      <c r="H509" s="23" t="str">
        <f t="shared" si="470"/>
        <v/>
      </c>
      <c r="I509" s="23" t="str">
        <f t="shared" si="470"/>
        <v/>
      </c>
      <c r="J509" s="23" t="str">
        <f t="shared" si="470"/>
        <v/>
      </c>
      <c r="K509" s="23" t="str">
        <f t="shared" si="470"/>
        <v/>
      </c>
      <c r="L509" s="23"/>
      <c r="M509" s="23"/>
      <c r="N509" s="25"/>
      <c r="AE509" s="20" t="str">
        <f t="shared" si="447"/>
        <v/>
      </c>
      <c r="AF509" s="20" t="str">
        <f t="shared" si="447"/>
        <v/>
      </c>
      <c r="AG509" s="20" t="str">
        <f t="shared" si="447"/>
        <v/>
      </c>
      <c r="AH509" s="20" t="str">
        <f t="shared" si="447"/>
        <v/>
      </c>
      <c r="AI509" s="20" t="str">
        <f t="shared" si="447"/>
        <v/>
      </c>
      <c r="AJ509" s="20" t="str">
        <f t="shared" si="445"/>
        <v/>
      </c>
      <c r="AK509" s="20" t="str">
        <f t="shared" si="445"/>
        <v/>
      </c>
      <c r="AL509" s="20" t="str">
        <f t="shared" si="445"/>
        <v/>
      </c>
      <c r="AM509" s="20" t="str">
        <f t="shared" si="445"/>
        <v/>
      </c>
      <c r="AN509" s="20" t="str">
        <f t="shared" si="445"/>
        <v/>
      </c>
      <c r="AO509" s="11" t="str">
        <f t="shared" si="417"/>
        <v/>
      </c>
      <c r="AP509" s="10" t="str">
        <f t="shared" si="455"/>
        <v/>
      </c>
      <c r="AQ509" s="10" t="str">
        <f t="shared" si="455"/>
        <v/>
      </c>
      <c r="AR509" s="10" t="str">
        <f t="shared" si="455"/>
        <v/>
      </c>
      <c r="AS509" s="10" t="str">
        <f t="shared" si="455"/>
        <v/>
      </c>
      <c r="AT509" s="10" t="str">
        <f t="shared" si="455"/>
        <v/>
      </c>
      <c r="AU509" s="10" t="str">
        <f t="shared" si="452"/>
        <v/>
      </c>
      <c r="AV509" s="10" t="str">
        <f t="shared" si="452"/>
        <v/>
      </c>
      <c r="AW509" s="10" t="str">
        <f t="shared" si="452"/>
        <v/>
      </c>
      <c r="AX509" s="10" t="str">
        <f t="shared" si="452"/>
        <v/>
      </c>
      <c r="AY509" s="10" t="str">
        <f t="shared" si="452"/>
        <v/>
      </c>
      <c r="BA509" s="12" t="str">
        <f t="shared" si="456"/>
        <v/>
      </c>
      <c r="BB509" s="12" t="str">
        <f t="shared" si="456"/>
        <v/>
      </c>
      <c r="BC509" s="12" t="str">
        <f t="shared" si="456"/>
        <v/>
      </c>
      <c r="BD509" s="12" t="str">
        <f t="shared" si="456"/>
        <v/>
      </c>
      <c r="BE509" s="12" t="str">
        <f t="shared" si="456"/>
        <v/>
      </c>
      <c r="BF509" s="12" t="str">
        <f t="shared" si="453"/>
        <v/>
      </c>
      <c r="BG509" s="12" t="str">
        <f t="shared" si="453"/>
        <v/>
      </c>
      <c r="BH509" s="12" t="str">
        <f t="shared" si="453"/>
        <v/>
      </c>
      <c r="BI509" s="12" t="str">
        <f t="shared" si="453"/>
        <v/>
      </c>
      <c r="BJ509" s="12" t="str">
        <f t="shared" si="453"/>
        <v/>
      </c>
    </row>
    <row r="510" spans="1:62" ht="23.25" customHeight="1">
      <c r="A510" s="1">
        <f ca="1">IF(COUNTIF($D510:$M510," ")=10,"",IF(VLOOKUP(MAX($A$1:A509),$A$1:C509,3,FALSE)=0,"",MAX($A$1:A509)+1))</f>
        <v>510</v>
      </c>
      <c r="B510" s="13" t="str">
        <f>$B505</f>
        <v/>
      </c>
      <c r="C510" s="2" t="str">
        <f>IF($B510="","",$S$6)</f>
        <v/>
      </c>
      <c r="D510" s="23" t="str">
        <f t="shared" ref="D510:K510" si="471">IF($B510&gt;"",IF(ISERROR(SEARCH($B510,T$6))," ",MID(T$6,FIND("%курс ",T$6,FIND($B510,T$6))+6,7)&amp;"
("&amp;MID(T$6,FIND("ауд.",T$6,FIND($B510,T$6))+4,FIND("№",T$6,FIND("ауд.",T$6,FIND($B510,T$6)))-(FIND("ауд.",T$6,FIND($B510,T$6))+4))&amp;")"),"")</f>
        <v/>
      </c>
      <c r="E510" s="23" t="str">
        <f t="shared" si="471"/>
        <v/>
      </c>
      <c r="F510" s="23" t="str">
        <f t="shared" si="471"/>
        <v/>
      </c>
      <c r="G510" s="23" t="str">
        <f t="shared" si="471"/>
        <v/>
      </c>
      <c r="H510" s="23" t="str">
        <f t="shared" si="471"/>
        <v/>
      </c>
      <c r="I510" s="23" t="str">
        <f t="shared" si="471"/>
        <v/>
      </c>
      <c r="J510" s="23" t="str">
        <f t="shared" si="471"/>
        <v/>
      </c>
      <c r="K510" s="23" t="str">
        <f t="shared" si="471"/>
        <v/>
      </c>
      <c r="L510" s="23"/>
      <c r="M510" s="23"/>
      <c r="N510" s="25"/>
      <c r="AE510" s="20" t="str">
        <f t="shared" si="447"/>
        <v/>
      </c>
      <c r="AF510" s="20" t="str">
        <f t="shared" si="447"/>
        <v/>
      </c>
      <c r="AG510" s="20" t="str">
        <f t="shared" si="447"/>
        <v/>
      </c>
      <c r="AH510" s="20" t="str">
        <f t="shared" si="447"/>
        <v/>
      </c>
      <c r="AI510" s="20" t="str">
        <f t="shared" si="447"/>
        <v/>
      </c>
      <c r="AJ510" s="20" t="str">
        <f t="shared" si="445"/>
        <v/>
      </c>
      <c r="AK510" s="20" t="str">
        <f t="shared" si="445"/>
        <v/>
      </c>
      <c r="AL510" s="20" t="str">
        <f t="shared" si="445"/>
        <v/>
      </c>
      <c r="AM510" s="20" t="str">
        <f t="shared" si="445"/>
        <v/>
      </c>
      <c r="AN510" s="20" t="str">
        <f t="shared" si="445"/>
        <v/>
      </c>
      <c r="AO510" s="11" t="str">
        <f t="shared" si="417"/>
        <v/>
      </c>
      <c r="AP510" s="10" t="str">
        <f t="shared" si="455"/>
        <v/>
      </c>
      <c r="AQ510" s="10" t="str">
        <f t="shared" si="455"/>
        <v/>
      </c>
      <c r="AR510" s="10" t="str">
        <f t="shared" si="455"/>
        <v/>
      </c>
      <c r="AS510" s="10" t="str">
        <f t="shared" si="455"/>
        <v/>
      </c>
      <c r="AT510" s="10" t="str">
        <f t="shared" si="455"/>
        <v/>
      </c>
      <c r="AU510" s="10" t="str">
        <f t="shared" si="452"/>
        <v/>
      </c>
      <c r="AV510" s="10" t="str">
        <f t="shared" si="452"/>
        <v/>
      </c>
      <c r="AW510" s="10" t="str">
        <f t="shared" si="452"/>
        <v/>
      </c>
      <c r="AX510" s="10" t="str">
        <f t="shared" si="452"/>
        <v/>
      </c>
      <c r="AY510" s="10" t="str">
        <f t="shared" si="452"/>
        <v/>
      </c>
      <c r="BA510" s="12" t="str">
        <f t="shared" si="456"/>
        <v/>
      </c>
      <c r="BB510" s="12" t="str">
        <f t="shared" si="456"/>
        <v/>
      </c>
      <c r="BC510" s="12" t="str">
        <f t="shared" si="456"/>
        <v/>
      </c>
      <c r="BD510" s="12" t="str">
        <f t="shared" si="456"/>
        <v/>
      </c>
      <c r="BE510" s="12" t="str">
        <f t="shared" si="456"/>
        <v/>
      </c>
      <c r="BF510" s="12" t="str">
        <f t="shared" si="453"/>
        <v/>
      </c>
      <c r="BG510" s="12" t="str">
        <f t="shared" si="453"/>
        <v/>
      </c>
      <c r="BH510" s="12" t="str">
        <f t="shared" si="453"/>
        <v/>
      </c>
      <c r="BI510" s="12" t="str">
        <f t="shared" si="453"/>
        <v/>
      </c>
      <c r="BJ510" s="12" t="str">
        <f t="shared" si="453"/>
        <v/>
      </c>
    </row>
    <row r="511" spans="1:62" ht="23.25" customHeight="1">
      <c r="A511" s="1">
        <f ca="1">IF(COUNTIF($D511:$M511," ")=10,"",IF(VLOOKUP(MAX($A$1:A510),$A$1:C510,3,FALSE)=0,"",MAX($A$1:A510)+1))</f>
        <v>511</v>
      </c>
      <c r="B511" s="13" t="str">
        <f>$B505</f>
        <v/>
      </c>
      <c r="C511" s="2" t="str">
        <f>IF($B511="","",$S$7)</f>
        <v/>
      </c>
      <c r="D511" s="23" t="str">
        <f t="shared" ref="D511:K511" si="472">IF($B511&gt;"",IF(ISERROR(SEARCH($B511,T$7))," ",MID(T$7,FIND("%курс ",T$7,FIND($B511,T$7))+6,7)&amp;"
("&amp;MID(T$7,FIND("ауд.",T$7,FIND($B511,T$7))+4,FIND("№",T$7,FIND("ауд.",T$7,FIND($B511,T$7)))-(FIND("ауд.",T$7,FIND($B511,T$7))+4))&amp;")"),"")</f>
        <v/>
      </c>
      <c r="E511" s="23" t="str">
        <f t="shared" si="472"/>
        <v/>
      </c>
      <c r="F511" s="23" t="str">
        <f t="shared" si="472"/>
        <v/>
      </c>
      <c r="G511" s="23" t="str">
        <f t="shared" si="472"/>
        <v/>
      </c>
      <c r="H511" s="23" t="str">
        <f t="shared" si="472"/>
        <v/>
      </c>
      <c r="I511" s="23" t="str">
        <f t="shared" si="472"/>
        <v/>
      </c>
      <c r="J511" s="23" t="str">
        <f t="shared" si="472"/>
        <v/>
      </c>
      <c r="K511" s="23" t="str">
        <f t="shared" si="472"/>
        <v/>
      </c>
      <c r="L511" s="23"/>
      <c r="M511" s="23"/>
      <c r="N511" s="25"/>
      <c r="AE511" s="20" t="str">
        <f t="shared" si="447"/>
        <v/>
      </c>
      <c r="AF511" s="20" t="str">
        <f t="shared" si="447"/>
        <v/>
      </c>
      <c r="AG511" s="20" t="str">
        <f t="shared" si="447"/>
        <v/>
      </c>
      <c r="AH511" s="20" t="str">
        <f t="shared" si="447"/>
        <v/>
      </c>
      <c r="AI511" s="20" t="str">
        <f t="shared" si="447"/>
        <v/>
      </c>
      <c r="AJ511" s="20" t="str">
        <f t="shared" si="445"/>
        <v/>
      </c>
      <c r="AK511" s="20" t="str">
        <f t="shared" si="445"/>
        <v/>
      </c>
      <c r="AL511" s="20" t="str">
        <f t="shared" si="445"/>
        <v/>
      </c>
      <c r="AM511" s="20" t="str">
        <f t="shared" si="445"/>
        <v/>
      </c>
      <c r="AN511" s="20" t="str">
        <f t="shared" si="445"/>
        <v/>
      </c>
      <c r="AO511" s="11" t="str">
        <f t="shared" si="417"/>
        <v/>
      </c>
      <c r="AP511" s="10" t="str">
        <f t="shared" si="455"/>
        <v/>
      </c>
      <c r="AQ511" s="10" t="str">
        <f t="shared" si="455"/>
        <v/>
      </c>
      <c r="AR511" s="10" t="str">
        <f t="shared" si="455"/>
        <v/>
      </c>
      <c r="AS511" s="10" t="str">
        <f t="shared" si="455"/>
        <v/>
      </c>
      <c r="AT511" s="10" t="str">
        <f t="shared" si="455"/>
        <v/>
      </c>
      <c r="AU511" s="10" t="str">
        <f t="shared" si="452"/>
        <v/>
      </c>
      <c r="AV511" s="10" t="str">
        <f t="shared" si="452"/>
        <v/>
      </c>
      <c r="AW511" s="10" t="str">
        <f t="shared" si="452"/>
        <v/>
      </c>
      <c r="AX511" s="10" t="str">
        <f t="shared" si="452"/>
        <v/>
      </c>
      <c r="AY511" s="10" t="str">
        <f t="shared" si="452"/>
        <v/>
      </c>
      <c r="BA511" s="12" t="str">
        <f t="shared" si="456"/>
        <v/>
      </c>
      <c r="BB511" s="12" t="str">
        <f t="shared" si="456"/>
        <v/>
      </c>
      <c r="BC511" s="12" t="str">
        <f t="shared" si="456"/>
        <v/>
      </c>
      <c r="BD511" s="12" t="str">
        <f t="shared" si="456"/>
        <v/>
      </c>
      <c r="BE511" s="12" t="str">
        <f t="shared" si="456"/>
        <v/>
      </c>
      <c r="BF511" s="12" t="str">
        <f t="shared" si="453"/>
        <v/>
      </c>
      <c r="BG511" s="12" t="str">
        <f t="shared" si="453"/>
        <v/>
      </c>
      <c r="BH511" s="12" t="str">
        <f t="shared" si="453"/>
        <v/>
      </c>
      <c r="BI511" s="12" t="str">
        <f t="shared" si="453"/>
        <v/>
      </c>
      <c r="BJ511" s="12" t="str">
        <f t="shared" si="453"/>
        <v/>
      </c>
    </row>
    <row r="512" spans="1:62" ht="23.25" customHeight="1">
      <c r="A512" s="1">
        <f ca="1">IF(COUNTIF($D512:$M512," ")=10,"",IF(VLOOKUP(MAX($A$1:A511),$A$1:C511,3,FALSE)=0,"",MAX($A$1:A511)+1))</f>
        <v>512</v>
      </c>
      <c r="B512" s="13" t="str">
        <f>$B505</f>
        <v/>
      </c>
      <c r="C512" s="2" t="str">
        <f>IF($B512="","",$S$8)</f>
        <v/>
      </c>
      <c r="D512" s="23" t="str">
        <f t="shared" ref="D512:K512" si="473">IF($B512&gt;"",IF(ISERROR(SEARCH($B512,T$8))," ",MID(T$8,FIND("%курс ",T$8,FIND($B512,T$8))+6,7)&amp;"
("&amp;MID(T$8,FIND("ауд.",T$8,FIND($B512,T$8))+4,FIND("№",T$8,FIND("ауд.",T$8,FIND($B512,T$8)))-(FIND("ауд.",T$8,FIND($B512,T$8))+4))&amp;")"),"")</f>
        <v/>
      </c>
      <c r="E512" s="23" t="str">
        <f t="shared" si="473"/>
        <v/>
      </c>
      <c r="F512" s="23" t="str">
        <f t="shared" si="473"/>
        <v/>
      </c>
      <c r="G512" s="23" t="str">
        <f t="shared" si="473"/>
        <v/>
      </c>
      <c r="H512" s="23" t="str">
        <f t="shared" si="473"/>
        <v/>
      </c>
      <c r="I512" s="23" t="str">
        <f t="shared" si="473"/>
        <v/>
      </c>
      <c r="J512" s="23" t="str">
        <f t="shared" si="473"/>
        <v/>
      </c>
      <c r="K512" s="23" t="str">
        <f t="shared" si="473"/>
        <v/>
      </c>
      <c r="L512" s="23"/>
      <c r="M512" s="23"/>
      <c r="N512" s="25"/>
      <c r="AE512" s="20" t="str">
        <f t="shared" si="447"/>
        <v/>
      </c>
      <c r="AF512" s="20" t="str">
        <f t="shared" si="447"/>
        <v/>
      </c>
      <c r="AG512" s="20" t="str">
        <f t="shared" si="447"/>
        <v/>
      </c>
      <c r="AH512" s="20" t="str">
        <f t="shared" si="447"/>
        <v/>
      </c>
      <c r="AI512" s="20" t="str">
        <f t="shared" si="447"/>
        <v/>
      </c>
      <c r="AJ512" s="20" t="str">
        <f t="shared" si="445"/>
        <v/>
      </c>
      <c r="AK512" s="20" t="str">
        <f t="shared" si="445"/>
        <v/>
      </c>
      <c r="AL512" s="20" t="str">
        <f t="shared" si="445"/>
        <v/>
      </c>
      <c r="AM512" s="20" t="str">
        <f t="shared" si="445"/>
        <v/>
      </c>
      <c r="AN512" s="20" t="str">
        <f t="shared" si="445"/>
        <v/>
      </c>
      <c r="AO512" s="11" t="str">
        <f t="shared" si="417"/>
        <v/>
      </c>
      <c r="AP512" s="10" t="str">
        <f t="shared" si="455"/>
        <v/>
      </c>
      <c r="AQ512" s="10" t="str">
        <f t="shared" si="455"/>
        <v/>
      </c>
      <c r="AR512" s="10" t="str">
        <f t="shared" si="455"/>
        <v/>
      </c>
      <c r="AS512" s="10" t="str">
        <f t="shared" si="455"/>
        <v/>
      </c>
      <c r="AT512" s="10" t="str">
        <f t="shared" si="455"/>
        <v/>
      </c>
      <c r="AU512" s="10" t="str">
        <f t="shared" si="452"/>
        <v/>
      </c>
      <c r="AV512" s="10" t="str">
        <f t="shared" si="452"/>
        <v/>
      </c>
      <c r="AW512" s="10" t="str">
        <f t="shared" si="452"/>
        <v/>
      </c>
      <c r="AX512" s="10" t="str">
        <f t="shared" si="452"/>
        <v/>
      </c>
      <c r="AY512" s="10" t="str">
        <f t="shared" si="452"/>
        <v/>
      </c>
      <c r="BA512" s="12" t="str">
        <f t="shared" si="456"/>
        <v/>
      </c>
      <c r="BB512" s="12" t="str">
        <f t="shared" si="456"/>
        <v/>
      </c>
      <c r="BC512" s="12" t="str">
        <f t="shared" si="456"/>
        <v/>
      </c>
      <c r="BD512" s="12" t="str">
        <f t="shared" si="456"/>
        <v/>
      </c>
      <c r="BE512" s="12" t="str">
        <f t="shared" si="456"/>
        <v/>
      </c>
      <c r="BF512" s="12" t="str">
        <f t="shared" si="453"/>
        <v/>
      </c>
      <c r="BG512" s="12" t="str">
        <f t="shared" si="453"/>
        <v/>
      </c>
      <c r="BH512" s="12" t="str">
        <f t="shared" si="453"/>
        <v/>
      </c>
      <c r="BI512" s="12" t="str">
        <f t="shared" si="453"/>
        <v/>
      </c>
      <c r="BJ512" s="12" t="str">
        <f t="shared" si="453"/>
        <v/>
      </c>
    </row>
    <row r="513" spans="1:62" ht="23.25" customHeight="1">
      <c r="A513" s="1">
        <f ca="1">IF(COUNTIF($D513:$M513," ")=10,"",IF(VLOOKUP(MAX($A$1:A512),$A$1:C512,3,FALSE)=0,"",MAX($A$1:A512)+1))</f>
        <v>513</v>
      </c>
      <c r="C513" s="2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5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11" t="str">
        <f t="shared" si="417"/>
        <v/>
      </c>
      <c r="AP513" s="10" t="str">
        <f t="shared" si="455"/>
        <v/>
      </c>
      <c r="AQ513" s="10" t="str">
        <f t="shared" si="455"/>
        <v/>
      </c>
      <c r="AR513" s="10" t="str">
        <f t="shared" si="455"/>
        <v/>
      </c>
      <c r="AS513" s="10" t="str">
        <f t="shared" si="455"/>
        <v/>
      </c>
      <c r="AT513" s="10" t="str">
        <f t="shared" si="455"/>
        <v/>
      </c>
      <c r="AU513" s="10" t="str">
        <f t="shared" si="452"/>
        <v/>
      </c>
      <c r="AV513" s="10" t="str">
        <f t="shared" si="452"/>
        <v/>
      </c>
      <c r="AW513" s="10" t="str">
        <f t="shared" si="452"/>
        <v/>
      </c>
      <c r="AX513" s="10" t="str">
        <f t="shared" si="452"/>
        <v/>
      </c>
      <c r="AY513" s="10" t="str">
        <f t="shared" si="452"/>
        <v/>
      </c>
      <c r="BA513" s="12" t="str">
        <f t="shared" si="456"/>
        <v/>
      </c>
      <c r="BB513" s="12" t="str">
        <f t="shared" si="456"/>
        <v/>
      </c>
      <c r="BC513" s="12" t="str">
        <f t="shared" si="456"/>
        <v/>
      </c>
      <c r="BD513" s="12" t="str">
        <f t="shared" si="456"/>
        <v/>
      </c>
      <c r="BE513" s="12" t="str">
        <f t="shared" si="456"/>
        <v/>
      </c>
      <c r="BF513" s="12" t="str">
        <f t="shared" si="453"/>
        <v/>
      </c>
      <c r="BG513" s="12" t="str">
        <f t="shared" si="453"/>
        <v/>
      </c>
      <c r="BH513" s="12" t="str">
        <f t="shared" si="453"/>
        <v/>
      </c>
      <c r="BI513" s="12" t="str">
        <f t="shared" si="453"/>
        <v/>
      </c>
      <c r="BJ513" s="12" t="str">
        <f t="shared" si="453"/>
        <v/>
      </c>
    </row>
    <row r="514" spans="1:62" ht="23.25" customHeight="1">
      <c r="A514" s="1">
        <f ca="1">IF(COUNTIF($D515:$M521," ")=70,"",MAX($A$1:A513)+1)</f>
        <v>514</v>
      </c>
      <c r="B514" s="2" t="str">
        <f>IF($C514="","",$C514)</f>
        <v/>
      </c>
      <c r="C514" s="3" t="str">
        <f>IF(ISERROR(VLOOKUP((ROW()-1)/9+1,'[1]Преподавательский состав'!$A$2:$B$180,2,FALSE)),"",VLOOKUP((ROW()-1)/9+1,'[1]Преподавательский состав'!$A$2:$B$180,2,FALSE))</f>
        <v/>
      </c>
      <c r="D514" s="3" t="str">
        <f>IF($C514="","",T(" 8.00"))</f>
        <v/>
      </c>
      <c r="E514" s="3" t="str">
        <f>IF($C514="","",T(" 9.40"))</f>
        <v/>
      </c>
      <c r="F514" s="3" t="str">
        <f>IF($C514="","",T("11.50"))</f>
        <v/>
      </c>
      <c r="G514" s="4" t="str">
        <f>IF($C514="","",T(""))</f>
        <v/>
      </c>
      <c r="H514" s="4" t="str">
        <f>IF($C514="","",T("13.30"))</f>
        <v/>
      </c>
      <c r="I514" s="4" t="str">
        <f>IF($C514="","",T("15.10"))</f>
        <v/>
      </c>
      <c r="J514" s="3" t="str">
        <f>IF($C514="","",T("17.00"))</f>
        <v/>
      </c>
      <c r="K514" s="3" t="str">
        <f>IF($C514="","",T("18.40"))</f>
        <v/>
      </c>
      <c r="L514" s="3"/>
      <c r="M514" s="3"/>
      <c r="N514" s="17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11" t="str">
        <f t="shared" ref="AO514:AO577" si="474">IF(COUNTBLANK(AE514:AN514)=10,"",MID($B514,1,FIND(" ",$B514)-1))</f>
        <v/>
      </c>
      <c r="AP514" s="10" t="str">
        <f t="shared" si="455"/>
        <v/>
      </c>
      <c r="AQ514" s="10" t="str">
        <f t="shared" si="455"/>
        <v/>
      </c>
      <c r="AR514" s="10" t="str">
        <f t="shared" si="455"/>
        <v/>
      </c>
      <c r="AS514" s="10" t="str">
        <f t="shared" si="455"/>
        <v/>
      </c>
      <c r="AT514" s="10" t="str">
        <f t="shared" si="455"/>
        <v/>
      </c>
      <c r="AU514" s="10" t="str">
        <f t="shared" si="452"/>
        <v/>
      </c>
      <c r="AV514" s="10" t="str">
        <f t="shared" si="452"/>
        <v/>
      </c>
      <c r="AW514" s="10" t="str">
        <f t="shared" si="452"/>
        <v/>
      </c>
      <c r="AX514" s="10" t="str">
        <f t="shared" si="452"/>
        <v/>
      </c>
      <c r="AY514" s="10" t="str">
        <f t="shared" si="452"/>
        <v/>
      </c>
      <c r="BA514" s="12" t="str">
        <f t="shared" si="456"/>
        <v/>
      </c>
      <c r="BB514" s="12" t="str">
        <f t="shared" si="456"/>
        <v/>
      </c>
      <c r="BC514" s="12" t="str">
        <f t="shared" si="456"/>
        <v/>
      </c>
      <c r="BD514" s="12" t="str">
        <f t="shared" si="456"/>
        <v/>
      </c>
      <c r="BE514" s="12" t="str">
        <f t="shared" si="456"/>
        <v/>
      </c>
      <c r="BF514" s="12" t="str">
        <f t="shared" si="453"/>
        <v/>
      </c>
      <c r="BG514" s="12" t="str">
        <f t="shared" si="453"/>
        <v/>
      </c>
      <c r="BH514" s="12" t="str">
        <f t="shared" si="453"/>
        <v/>
      </c>
      <c r="BI514" s="12" t="str">
        <f t="shared" si="453"/>
        <v/>
      </c>
      <c r="BJ514" s="12" t="str">
        <f t="shared" si="453"/>
        <v/>
      </c>
    </row>
    <row r="515" spans="1:62" ht="23.25" customHeight="1">
      <c r="A515" s="1">
        <f ca="1">IF(COUNTIF($D515:$M515," ")=10,"",IF(VLOOKUP(MAX($A$1:A514),$A$1:C514,3,FALSE)=0,"",MAX($A$1:A514)+1))</f>
        <v>515</v>
      </c>
      <c r="B515" s="13" t="str">
        <f>$B514</f>
        <v/>
      </c>
      <c r="C515" s="2" t="str">
        <f>IF($B515="","",$S$2)</f>
        <v/>
      </c>
      <c r="D515" s="14" t="str">
        <f t="shared" ref="D515:K515" si="475">IF($B515&gt;"",IF(ISERROR(SEARCH($B515,T$2))," ",MID(T$2,FIND("%курс ",T$2,FIND($B515,T$2))+6,7)&amp;"
("&amp;MID(T$2,FIND("ауд.",T$2,FIND($B515,T$2))+4,FIND("№",T$2,FIND("ауд.",T$2,FIND($B515,T$2)))-(FIND("ауд.",T$2,FIND($B515,T$2))+4))&amp;")"),"")</f>
        <v/>
      </c>
      <c r="E515" s="14" t="str">
        <f t="shared" si="475"/>
        <v/>
      </c>
      <c r="F515" s="14" t="str">
        <f t="shared" si="475"/>
        <v/>
      </c>
      <c r="G515" s="14" t="str">
        <f t="shared" si="475"/>
        <v/>
      </c>
      <c r="H515" s="14" t="str">
        <f t="shared" si="475"/>
        <v/>
      </c>
      <c r="I515" s="14" t="str">
        <f t="shared" si="475"/>
        <v/>
      </c>
      <c r="J515" s="14" t="str">
        <f t="shared" si="475"/>
        <v/>
      </c>
      <c r="K515" s="14" t="str">
        <f t="shared" si="475"/>
        <v/>
      </c>
      <c r="L515" s="14"/>
      <c r="M515" s="14"/>
      <c r="N515" s="25"/>
      <c r="AE515" s="20" t="str">
        <f t="shared" ref="AE515:AN578" si="476">IF(D515=" ","",IF(D515="","",CONCATENATE($C515," ",D$1," ",MID(D515,10,5))))</f>
        <v/>
      </c>
      <c r="AF515" s="20" t="str">
        <f t="shared" si="476"/>
        <v/>
      </c>
      <c r="AG515" s="20" t="str">
        <f t="shared" si="476"/>
        <v/>
      </c>
      <c r="AH515" s="20" t="str">
        <f t="shared" si="476"/>
        <v/>
      </c>
      <c r="AI515" s="20" t="str">
        <f t="shared" si="476"/>
        <v/>
      </c>
      <c r="AJ515" s="20" t="str">
        <f t="shared" si="476"/>
        <v/>
      </c>
      <c r="AK515" s="20" t="str">
        <f t="shared" si="476"/>
        <v/>
      </c>
      <c r="AL515" s="20" t="str">
        <f t="shared" si="476"/>
        <v/>
      </c>
      <c r="AM515" s="20" t="str">
        <f t="shared" si="476"/>
        <v/>
      </c>
      <c r="AN515" s="20" t="str">
        <f t="shared" si="476"/>
        <v/>
      </c>
      <c r="AO515" s="11" t="str">
        <f t="shared" si="474"/>
        <v/>
      </c>
      <c r="AP515" s="10" t="str">
        <f t="shared" si="455"/>
        <v/>
      </c>
      <c r="AQ515" s="10" t="str">
        <f t="shared" si="455"/>
        <v/>
      </c>
      <c r="AR515" s="10" t="str">
        <f t="shared" si="455"/>
        <v/>
      </c>
      <c r="AS515" s="10" t="str">
        <f t="shared" si="455"/>
        <v/>
      </c>
      <c r="AT515" s="10" t="str">
        <f t="shared" si="455"/>
        <v/>
      </c>
      <c r="AU515" s="10" t="str">
        <f t="shared" si="452"/>
        <v/>
      </c>
      <c r="AV515" s="10" t="str">
        <f t="shared" si="452"/>
        <v/>
      </c>
      <c r="AW515" s="10" t="str">
        <f t="shared" si="452"/>
        <v/>
      </c>
      <c r="AX515" s="10" t="str">
        <f t="shared" si="452"/>
        <v/>
      </c>
      <c r="AY515" s="10" t="str">
        <f t="shared" si="452"/>
        <v/>
      </c>
      <c r="BA515" s="12" t="str">
        <f t="shared" si="456"/>
        <v/>
      </c>
      <c r="BB515" s="12" t="str">
        <f t="shared" si="456"/>
        <v/>
      </c>
      <c r="BC515" s="12" t="str">
        <f t="shared" si="456"/>
        <v/>
      </c>
      <c r="BD515" s="12" t="str">
        <f t="shared" si="456"/>
        <v/>
      </c>
      <c r="BE515" s="12" t="str">
        <f t="shared" si="456"/>
        <v/>
      </c>
      <c r="BF515" s="12" t="str">
        <f t="shared" si="453"/>
        <v/>
      </c>
      <c r="BG515" s="12" t="str">
        <f t="shared" si="453"/>
        <v/>
      </c>
      <c r="BH515" s="12" t="str">
        <f t="shared" si="453"/>
        <v/>
      </c>
      <c r="BI515" s="12" t="str">
        <f t="shared" si="453"/>
        <v/>
      </c>
      <c r="BJ515" s="12" t="str">
        <f t="shared" si="453"/>
        <v/>
      </c>
    </row>
    <row r="516" spans="1:62" ht="23.25" customHeight="1">
      <c r="A516" s="1">
        <f ca="1">IF(COUNTIF($D516:$M516," ")=10,"",IF(VLOOKUP(MAX($A$1:A515),$A$1:C515,3,FALSE)=0,"",MAX($A$1:A515)+1))</f>
        <v>516</v>
      </c>
      <c r="B516" s="13" t="str">
        <f>$B514</f>
        <v/>
      </c>
      <c r="C516" s="2" t="str">
        <f>IF($B516="","",$S$3)</f>
        <v/>
      </c>
      <c r="D516" s="14" t="str">
        <f t="shared" ref="D516:K516" si="477">IF($B516&gt;"",IF(ISERROR(SEARCH($B516,T$3))," ",MID(T$3,FIND("%курс ",T$3,FIND($B516,T$3))+6,7)&amp;"
("&amp;MID(T$3,FIND("ауд.",T$3,FIND($B516,T$3))+4,FIND("№",T$3,FIND("ауд.",T$3,FIND($B516,T$3)))-(FIND("ауд.",T$3,FIND($B516,T$3))+4))&amp;")"),"")</f>
        <v/>
      </c>
      <c r="E516" s="14" t="str">
        <f t="shared" si="477"/>
        <v/>
      </c>
      <c r="F516" s="14" t="str">
        <f t="shared" si="477"/>
        <v/>
      </c>
      <c r="G516" s="14" t="str">
        <f t="shared" si="477"/>
        <v/>
      </c>
      <c r="H516" s="14" t="str">
        <f t="shared" si="477"/>
        <v/>
      </c>
      <c r="I516" s="14" t="str">
        <f t="shared" si="477"/>
        <v/>
      </c>
      <c r="J516" s="14" t="str">
        <f t="shared" si="477"/>
        <v/>
      </c>
      <c r="K516" s="14" t="str">
        <f t="shared" si="477"/>
        <v/>
      </c>
      <c r="L516" s="14"/>
      <c r="M516" s="14"/>
      <c r="N516" s="25"/>
      <c r="AE516" s="20" t="str">
        <f t="shared" si="476"/>
        <v/>
      </c>
      <c r="AF516" s="20" t="str">
        <f t="shared" si="476"/>
        <v/>
      </c>
      <c r="AG516" s="20" t="str">
        <f t="shared" si="476"/>
        <v/>
      </c>
      <c r="AH516" s="20" t="str">
        <f t="shared" si="476"/>
        <v/>
      </c>
      <c r="AI516" s="20" t="str">
        <f t="shared" si="476"/>
        <v/>
      </c>
      <c r="AJ516" s="20" t="str">
        <f t="shared" si="476"/>
        <v/>
      </c>
      <c r="AK516" s="20" t="str">
        <f t="shared" si="476"/>
        <v/>
      </c>
      <c r="AL516" s="20" t="str">
        <f t="shared" si="476"/>
        <v/>
      </c>
      <c r="AM516" s="20" t="str">
        <f t="shared" si="476"/>
        <v/>
      </c>
      <c r="AN516" s="20" t="str">
        <f t="shared" si="476"/>
        <v/>
      </c>
      <c r="AO516" s="11" t="str">
        <f t="shared" si="474"/>
        <v/>
      </c>
      <c r="AP516" s="10" t="str">
        <f t="shared" si="455"/>
        <v/>
      </c>
      <c r="AQ516" s="10" t="str">
        <f t="shared" si="455"/>
        <v/>
      </c>
      <c r="AR516" s="10" t="str">
        <f t="shared" si="455"/>
        <v/>
      </c>
      <c r="AS516" s="10" t="str">
        <f t="shared" si="455"/>
        <v/>
      </c>
      <c r="AT516" s="10" t="str">
        <f t="shared" si="455"/>
        <v/>
      </c>
      <c r="AU516" s="10" t="str">
        <f t="shared" si="452"/>
        <v/>
      </c>
      <c r="AV516" s="10" t="str">
        <f t="shared" si="452"/>
        <v/>
      </c>
      <c r="AW516" s="10" t="str">
        <f t="shared" si="452"/>
        <v/>
      </c>
      <c r="AX516" s="10" t="str">
        <f t="shared" si="452"/>
        <v/>
      </c>
      <c r="AY516" s="10" t="str">
        <f t="shared" si="452"/>
        <v/>
      </c>
      <c r="BA516" s="12" t="str">
        <f t="shared" si="456"/>
        <v/>
      </c>
      <c r="BB516" s="12" t="str">
        <f t="shared" si="456"/>
        <v/>
      </c>
      <c r="BC516" s="12" t="str">
        <f t="shared" si="456"/>
        <v/>
      </c>
      <c r="BD516" s="12" t="str">
        <f t="shared" si="456"/>
        <v/>
      </c>
      <c r="BE516" s="12" t="str">
        <f t="shared" si="456"/>
        <v/>
      </c>
      <c r="BF516" s="12" t="str">
        <f t="shared" si="453"/>
        <v/>
      </c>
      <c r="BG516" s="12" t="str">
        <f t="shared" si="453"/>
        <v/>
      </c>
      <c r="BH516" s="12" t="str">
        <f t="shared" si="453"/>
        <v/>
      </c>
      <c r="BI516" s="12" t="str">
        <f t="shared" si="453"/>
        <v/>
      </c>
      <c r="BJ516" s="12" t="str">
        <f t="shared" si="453"/>
        <v/>
      </c>
    </row>
    <row r="517" spans="1:62" ht="23.25" customHeight="1">
      <c r="A517" s="1">
        <f ca="1">IF(COUNTIF($D517:$M517," ")=10,"",IF(VLOOKUP(MAX($A$1:A516),$A$1:C516,3,FALSE)=0,"",MAX($A$1:A516)+1))</f>
        <v>517</v>
      </c>
      <c r="B517" s="13" t="str">
        <f>$B514</f>
        <v/>
      </c>
      <c r="C517" s="2" t="str">
        <f>IF($B517="","",$S$4)</f>
        <v/>
      </c>
      <c r="D517" s="14" t="str">
        <f t="shared" ref="D517:K517" si="478">IF($B517&gt;"",IF(ISERROR(SEARCH($B517,T$4))," ",MID(T$4,FIND("%курс ",T$4,FIND($B517,T$4))+6,7)&amp;"
("&amp;MID(T$4,FIND("ауд.",T$4,FIND($B517,T$4))+4,FIND("№",T$4,FIND("ауд.",T$4,FIND($B517,T$4)))-(FIND("ауд.",T$4,FIND($B517,T$4))+4))&amp;")"),"")</f>
        <v/>
      </c>
      <c r="E517" s="14" t="str">
        <f t="shared" si="478"/>
        <v/>
      </c>
      <c r="F517" s="14" t="str">
        <f t="shared" si="478"/>
        <v/>
      </c>
      <c r="G517" s="14" t="str">
        <f t="shared" si="478"/>
        <v/>
      </c>
      <c r="H517" s="14" t="str">
        <f t="shared" si="478"/>
        <v/>
      </c>
      <c r="I517" s="14" t="str">
        <f t="shared" si="478"/>
        <v/>
      </c>
      <c r="J517" s="14" t="str">
        <f t="shared" si="478"/>
        <v/>
      </c>
      <c r="K517" s="14" t="str">
        <f t="shared" si="478"/>
        <v/>
      </c>
      <c r="L517" s="14"/>
      <c r="M517" s="14"/>
      <c r="N517" s="25"/>
      <c r="AE517" s="20" t="str">
        <f t="shared" si="476"/>
        <v/>
      </c>
      <c r="AF517" s="20" t="str">
        <f t="shared" si="476"/>
        <v/>
      </c>
      <c r="AG517" s="20" t="str">
        <f t="shared" si="476"/>
        <v/>
      </c>
      <c r="AH517" s="20" t="str">
        <f t="shared" si="476"/>
        <v/>
      </c>
      <c r="AI517" s="20" t="str">
        <f t="shared" si="476"/>
        <v/>
      </c>
      <c r="AJ517" s="20" t="str">
        <f t="shared" si="476"/>
        <v/>
      </c>
      <c r="AK517" s="20" t="str">
        <f t="shared" si="476"/>
        <v/>
      </c>
      <c r="AL517" s="20" t="str">
        <f t="shared" si="476"/>
        <v/>
      </c>
      <c r="AM517" s="20" t="str">
        <f t="shared" si="476"/>
        <v/>
      </c>
      <c r="AN517" s="20" t="str">
        <f t="shared" si="476"/>
        <v/>
      </c>
      <c r="AO517" s="11" t="str">
        <f t="shared" si="474"/>
        <v/>
      </c>
      <c r="AP517" s="10" t="str">
        <f t="shared" si="455"/>
        <v/>
      </c>
      <c r="AQ517" s="10" t="str">
        <f t="shared" si="455"/>
        <v/>
      </c>
      <c r="AR517" s="10" t="str">
        <f t="shared" si="455"/>
        <v/>
      </c>
      <c r="AS517" s="10" t="str">
        <f t="shared" si="455"/>
        <v/>
      </c>
      <c r="AT517" s="10" t="str">
        <f t="shared" si="455"/>
        <v/>
      </c>
      <c r="AU517" s="10" t="str">
        <f t="shared" si="452"/>
        <v/>
      </c>
      <c r="AV517" s="10" t="str">
        <f t="shared" si="452"/>
        <v/>
      </c>
      <c r="AW517" s="10" t="str">
        <f t="shared" si="452"/>
        <v/>
      </c>
      <c r="AX517" s="10" t="str">
        <f t="shared" si="452"/>
        <v/>
      </c>
      <c r="AY517" s="10" t="str">
        <f t="shared" si="452"/>
        <v/>
      </c>
      <c r="BA517" s="12" t="str">
        <f t="shared" si="456"/>
        <v/>
      </c>
      <c r="BB517" s="12" t="str">
        <f t="shared" si="456"/>
        <v/>
      </c>
      <c r="BC517" s="12" t="str">
        <f t="shared" si="456"/>
        <v/>
      </c>
      <c r="BD517" s="12" t="str">
        <f t="shared" si="456"/>
        <v/>
      </c>
      <c r="BE517" s="12" t="str">
        <f t="shared" si="456"/>
        <v/>
      </c>
      <c r="BF517" s="12" t="str">
        <f t="shared" si="453"/>
        <v/>
      </c>
      <c r="BG517" s="12" t="str">
        <f t="shared" si="453"/>
        <v/>
      </c>
      <c r="BH517" s="12" t="str">
        <f t="shared" si="453"/>
        <v/>
      </c>
      <c r="BI517" s="12" t="str">
        <f t="shared" si="453"/>
        <v/>
      </c>
      <c r="BJ517" s="12" t="str">
        <f t="shared" si="453"/>
        <v/>
      </c>
    </row>
    <row r="518" spans="1:62" ht="23.25" customHeight="1">
      <c r="A518" s="1">
        <f ca="1">IF(COUNTIF($D518:$M518," ")=10,"",IF(VLOOKUP(MAX($A$1:A517),$A$1:C517,3,FALSE)=0,"",MAX($A$1:A517)+1))</f>
        <v>518</v>
      </c>
      <c r="B518" s="13" t="str">
        <f>$B514</f>
        <v/>
      </c>
      <c r="C518" s="2" t="str">
        <f>IF($B518="","",$S$5)</f>
        <v/>
      </c>
      <c r="D518" s="23" t="str">
        <f t="shared" ref="D518:K518" si="479">IF($B518&gt;"",IF(ISERROR(SEARCH($B518,T$5))," ",MID(T$5,FIND("%курс ",T$5,FIND($B518,T$5))+6,7)&amp;"
("&amp;MID(T$5,FIND("ауд.",T$5,FIND($B518,T$5))+4,FIND("№",T$5,FIND("ауд.",T$5,FIND($B518,T$5)))-(FIND("ауд.",T$5,FIND($B518,T$5))+4))&amp;")"),"")</f>
        <v/>
      </c>
      <c r="E518" s="23" t="str">
        <f t="shared" si="479"/>
        <v/>
      </c>
      <c r="F518" s="23" t="str">
        <f t="shared" si="479"/>
        <v/>
      </c>
      <c r="G518" s="23" t="str">
        <f t="shared" si="479"/>
        <v/>
      </c>
      <c r="H518" s="23" t="str">
        <f t="shared" si="479"/>
        <v/>
      </c>
      <c r="I518" s="23" t="str">
        <f t="shared" si="479"/>
        <v/>
      </c>
      <c r="J518" s="23" t="str">
        <f t="shared" si="479"/>
        <v/>
      </c>
      <c r="K518" s="23" t="str">
        <f t="shared" si="479"/>
        <v/>
      </c>
      <c r="L518" s="23"/>
      <c r="M518" s="23"/>
      <c r="N518" s="25"/>
      <c r="AE518" s="20" t="str">
        <f t="shared" si="476"/>
        <v/>
      </c>
      <c r="AF518" s="20" t="str">
        <f t="shared" si="476"/>
        <v/>
      </c>
      <c r="AG518" s="20" t="str">
        <f t="shared" si="476"/>
        <v/>
      </c>
      <c r="AH518" s="20" t="str">
        <f t="shared" si="476"/>
        <v/>
      </c>
      <c r="AI518" s="20" t="str">
        <f t="shared" si="476"/>
        <v/>
      </c>
      <c r="AJ518" s="20" t="str">
        <f t="shared" si="476"/>
        <v/>
      </c>
      <c r="AK518" s="20" t="str">
        <f t="shared" si="476"/>
        <v/>
      </c>
      <c r="AL518" s="20" t="str">
        <f t="shared" si="476"/>
        <v/>
      </c>
      <c r="AM518" s="20" t="str">
        <f t="shared" si="476"/>
        <v/>
      </c>
      <c r="AN518" s="20" t="str">
        <f t="shared" si="476"/>
        <v/>
      </c>
      <c r="AO518" s="11" t="str">
        <f t="shared" si="474"/>
        <v/>
      </c>
      <c r="AP518" s="10" t="str">
        <f t="shared" si="455"/>
        <v/>
      </c>
      <c r="AQ518" s="10" t="str">
        <f t="shared" si="455"/>
        <v/>
      </c>
      <c r="AR518" s="10" t="str">
        <f t="shared" si="455"/>
        <v/>
      </c>
      <c r="AS518" s="10" t="str">
        <f t="shared" si="455"/>
        <v/>
      </c>
      <c r="AT518" s="10" t="str">
        <f t="shared" si="455"/>
        <v/>
      </c>
      <c r="AU518" s="10" t="str">
        <f t="shared" si="452"/>
        <v/>
      </c>
      <c r="AV518" s="10" t="str">
        <f t="shared" si="452"/>
        <v/>
      </c>
      <c r="AW518" s="10" t="str">
        <f t="shared" si="452"/>
        <v/>
      </c>
      <c r="AX518" s="10" t="str">
        <f t="shared" si="452"/>
        <v/>
      </c>
      <c r="AY518" s="10" t="str">
        <f t="shared" si="452"/>
        <v/>
      </c>
      <c r="BA518" s="12" t="str">
        <f t="shared" si="456"/>
        <v/>
      </c>
      <c r="BB518" s="12" t="str">
        <f t="shared" si="456"/>
        <v/>
      </c>
      <c r="BC518" s="12" t="str">
        <f t="shared" si="456"/>
        <v/>
      </c>
      <c r="BD518" s="12" t="str">
        <f t="shared" si="456"/>
        <v/>
      </c>
      <c r="BE518" s="12" t="str">
        <f t="shared" si="456"/>
        <v/>
      </c>
      <c r="BF518" s="12" t="str">
        <f t="shared" si="453"/>
        <v/>
      </c>
      <c r="BG518" s="12" t="str">
        <f t="shared" si="453"/>
        <v/>
      </c>
      <c r="BH518" s="12" t="str">
        <f t="shared" si="453"/>
        <v/>
      </c>
      <c r="BI518" s="12" t="str">
        <f t="shared" si="453"/>
        <v/>
      </c>
      <c r="BJ518" s="12" t="str">
        <f t="shared" si="453"/>
        <v/>
      </c>
    </row>
    <row r="519" spans="1:62" ht="23.25" customHeight="1">
      <c r="A519" s="1">
        <f ca="1">IF(COUNTIF($D519:$M519," ")=10,"",IF(VLOOKUP(MAX($A$1:A518),$A$1:C518,3,FALSE)=0,"",MAX($A$1:A518)+1))</f>
        <v>519</v>
      </c>
      <c r="B519" s="13" t="str">
        <f>$B514</f>
        <v/>
      </c>
      <c r="C519" s="2" t="str">
        <f>IF($B519="","",$S$6)</f>
        <v/>
      </c>
      <c r="D519" s="23" t="str">
        <f t="shared" ref="D519:K519" si="480">IF($B519&gt;"",IF(ISERROR(SEARCH($B519,T$6))," ",MID(T$6,FIND("%курс ",T$6,FIND($B519,T$6))+6,7)&amp;"
("&amp;MID(T$6,FIND("ауд.",T$6,FIND($B519,T$6))+4,FIND("№",T$6,FIND("ауд.",T$6,FIND($B519,T$6)))-(FIND("ауд.",T$6,FIND($B519,T$6))+4))&amp;")"),"")</f>
        <v/>
      </c>
      <c r="E519" s="23" t="str">
        <f t="shared" si="480"/>
        <v/>
      </c>
      <c r="F519" s="23" t="str">
        <f t="shared" si="480"/>
        <v/>
      </c>
      <c r="G519" s="23" t="str">
        <f t="shared" si="480"/>
        <v/>
      </c>
      <c r="H519" s="23" t="str">
        <f t="shared" si="480"/>
        <v/>
      </c>
      <c r="I519" s="23" t="str">
        <f t="shared" si="480"/>
        <v/>
      </c>
      <c r="J519" s="23" t="str">
        <f t="shared" si="480"/>
        <v/>
      </c>
      <c r="K519" s="23" t="str">
        <f t="shared" si="480"/>
        <v/>
      </c>
      <c r="L519" s="23"/>
      <c r="M519" s="23"/>
      <c r="N519" s="25"/>
      <c r="AE519" s="20" t="str">
        <f t="shared" si="476"/>
        <v/>
      </c>
      <c r="AF519" s="20" t="str">
        <f t="shared" si="476"/>
        <v/>
      </c>
      <c r="AG519" s="20" t="str">
        <f t="shared" si="476"/>
        <v/>
      </c>
      <c r="AH519" s="20" t="str">
        <f t="shared" si="476"/>
        <v/>
      </c>
      <c r="AI519" s="20" t="str">
        <f t="shared" si="476"/>
        <v/>
      </c>
      <c r="AJ519" s="20" t="str">
        <f t="shared" si="476"/>
        <v/>
      </c>
      <c r="AK519" s="20" t="str">
        <f t="shared" si="476"/>
        <v/>
      </c>
      <c r="AL519" s="20" t="str">
        <f t="shared" si="476"/>
        <v/>
      </c>
      <c r="AM519" s="20" t="str">
        <f t="shared" si="476"/>
        <v/>
      </c>
      <c r="AN519" s="20" t="str">
        <f t="shared" si="476"/>
        <v/>
      </c>
      <c r="AO519" s="11" t="str">
        <f t="shared" si="474"/>
        <v/>
      </c>
      <c r="AP519" s="10" t="str">
        <f t="shared" si="455"/>
        <v/>
      </c>
      <c r="AQ519" s="10" t="str">
        <f t="shared" si="455"/>
        <v/>
      </c>
      <c r="AR519" s="10" t="str">
        <f t="shared" si="455"/>
        <v/>
      </c>
      <c r="AS519" s="10" t="str">
        <f t="shared" si="455"/>
        <v/>
      </c>
      <c r="AT519" s="10" t="str">
        <f t="shared" si="455"/>
        <v/>
      </c>
      <c r="AU519" s="10" t="str">
        <f t="shared" si="452"/>
        <v/>
      </c>
      <c r="AV519" s="10" t="str">
        <f t="shared" si="452"/>
        <v/>
      </c>
      <c r="AW519" s="10" t="str">
        <f t="shared" si="452"/>
        <v/>
      </c>
      <c r="AX519" s="10" t="str">
        <f t="shared" si="452"/>
        <v/>
      </c>
      <c r="AY519" s="10" t="str">
        <f t="shared" si="452"/>
        <v/>
      </c>
      <c r="BA519" s="12" t="str">
        <f t="shared" si="456"/>
        <v/>
      </c>
      <c r="BB519" s="12" t="str">
        <f t="shared" si="456"/>
        <v/>
      </c>
      <c r="BC519" s="12" t="str">
        <f t="shared" si="456"/>
        <v/>
      </c>
      <c r="BD519" s="12" t="str">
        <f t="shared" si="456"/>
        <v/>
      </c>
      <c r="BE519" s="12" t="str">
        <f t="shared" si="456"/>
        <v/>
      </c>
      <c r="BF519" s="12" t="str">
        <f t="shared" si="453"/>
        <v/>
      </c>
      <c r="BG519" s="12" t="str">
        <f t="shared" si="453"/>
        <v/>
      </c>
      <c r="BH519" s="12" t="str">
        <f t="shared" si="453"/>
        <v/>
      </c>
      <c r="BI519" s="12" t="str">
        <f t="shared" si="453"/>
        <v/>
      </c>
      <c r="BJ519" s="12" t="str">
        <f t="shared" si="453"/>
        <v/>
      </c>
    </row>
    <row r="520" spans="1:62" ht="23.25" customHeight="1">
      <c r="A520" s="1">
        <f ca="1">IF(COUNTIF($D520:$M520," ")=10,"",IF(VLOOKUP(MAX($A$1:A519),$A$1:C519,3,FALSE)=0,"",MAX($A$1:A519)+1))</f>
        <v>520</v>
      </c>
      <c r="B520" s="13" t="str">
        <f>$B514</f>
        <v/>
      </c>
      <c r="C520" s="2" t="str">
        <f>IF($B520="","",$S$7)</f>
        <v/>
      </c>
      <c r="D520" s="23" t="str">
        <f t="shared" ref="D520:K520" si="481">IF($B520&gt;"",IF(ISERROR(SEARCH($B520,T$7))," ",MID(T$7,FIND("%курс ",T$7,FIND($B520,T$7))+6,7)&amp;"
("&amp;MID(T$7,FIND("ауд.",T$7,FIND($B520,T$7))+4,FIND("№",T$7,FIND("ауд.",T$7,FIND($B520,T$7)))-(FIND("ауд.",T$7,FIND($B520,T$7))+4))&amp;")"),"")</f>
        <v/>
      </c>
      <c r="E520" s="23" t="str">
        <f t="shared" si="481"/>
        <v/>
      </c>
      <c r="F520" s="23" t="str">
        <f t="shared" si="481"/>
        <v/>
      </c>
      <c r="G520" s="23" t="str">
        <f t="shared" si="481"/>
        <v/>
      </c>
      <c r="H520" s="23" t="str">
        <f t="shared" si="481"/>
        <v/>
      </c>
      <c r="I520" s="23" t="str">
        <f t="shared" si="481"/>
        <v/>
      </c>
      <c r="J520" s="23" t="str">
        <f t="shared" si="481"/>
        <v/>
      </c>
      <c r="K520" s="23" t="str">
        <f t="shared" si="481"/>
        <v/>
      </c>
      <c r="L520" s="23"/>
      <c r="M520" s="23"/>
      <c r="N520" s="25"/>
      <c r="AE520" s="20" t="str">
        <f t="shared" si="476"/>
        <v/>
      </c>
      <c r="AF520" s="20" t="str">
        <f t="shared" si="476"/>
        <v/>
      </c>
      <c r="AG520" s="20" t="str">
        <f t="shared" si="476"/>
        <v/>
      </c>
      <c r="AH520" s="20" t="str">
        <f t="shared" si="476"/>
        <v/>
      </c>
      <c r="AI520" s="20" t="str">
        <f t="shared" si="476"/>
        <v/>
      </c>
      <c r="AJ520" s="20" t="str">
        <f t="shared" si="476"/>
        <v/>
      </c>
      <c r="AK520" s="20" t="str">
        <f t="shared" si="476"/>
        <v/>
      </c>
      <c r="AL520" s="20" t="str">
        <f t="shared" si="476"/>
        <v/>
      </c>
      <c r="AM520" s="20" t="str">
        <f t="shared" si="476"/>
        <v/>
      </c>
      <c r="AN520" s="20" t="str">
        <f t="shared" si="476"/>
        <v/>
      </c>
      <c r="AO520" s="11" t="str">
        <f t="shared" si="474"/>
        <v/>
      </c>
      <c r="AP520" s="10" t="str">
        <f t="shared" si="455"/>
        <v/>
      </c>
      <c r="AQ520" s="10" t="str">
        <f t="shared" si="455"/>
        <v/>
      </c>
      <c r="AR520" s="10" t="str">
        <f t="shared" si="455"/>
        <v/>
      </c>
      <c r="AS520" s="10" t="str">
        <f t="shared" si="455"/>
        <v/>
      </c>
      <c r="AT520" s="10" t="str">
        <f t="shared" si="455"/>
        <v/>
      </c>
      <c r="AU520" s="10" t="str">
        <f t="shared" si="452"/>
        <v/>
      </c>
      <c r="AV520" s="10" t="str">
        <f t="shared" si="452"/>
        <v/>
      </c>
      <c r="AW520" s="10" t="str">
        <f t="shared" si="452"/>
        <v/>
      </c>
      <c r="AX520" s="10" t="str">
        <f t="shared" si="452"/>
        <v/>
      </c>
      <c r="AY520" s="10" t="str">
        <f t="shared" si="452"/>
        <v/>
      </c>
      <c r="BA520" s="12" t="str">
        <f t="shared" si="456"/>
        <v/>
      </c>
      <c r="BB520" s="12" t="str">
        <f t="shared" si="456"/>
        <v/>
      </c>
      <c r="BC520" s="12" t="str">
        <f t="shared" si="456"/>
        <v/>
      </c>
      <c r="BD520" s="12" t="str">
        <f t="shared" si="456"/>
        <v/>
      </c>
      <c r="BE520" s="12" t="str">
        <f t="shared" si="456"/>
        <v/>
      </c>
      <c r="BF520" s="12" t="str">
        <f t="shared" si="453"/>
        <v/>
      </c>
      <c r="BG520" s="12" t="str">
        <f t="shared" si="453"/>
        <v/>
      </c>
      <c r="BH520" s="12" t="str">
        <f t="shared" si="453"/>
        <v/>
      </c>
      <c r="BI520" s="12" t="str">
        <f t="shared" si="453"/>
        <v/>
      </c>
      <c r="BJ520" s="12" t="str">
        <f t="shared" si="453"/>
        <v/>
      </c>
    </row>
    <row r="521" spans="1:62" ht="23.25" customHeight="1">
      <c r="A521" s="1">
        <f ca="1">IF(COUNTIF($D521:$M521," ")=10,"",IF(VLOOKUP(MAX($A$1:A520),$A$1:C520,3,FALSE)=0,"",MAX($A$1:A520)+1))</f>
        <v>521</v>
      </c>
      <c r="B521" s="13" t="str">
        <f>$B514</f>
        <v/>
      </c>
      <c r="C521" s="2" t="str">
        <f>IF($B521="","",$S$8)</f>
        <v/>
      </c>
      <c r="D521" s="23" t="str">
        <f t="shared" ref="D521:K521" si="482">IF($B521&gt;"",IF(ISERROR(SEARCH($B521,T$8))," ",MID(T$8,FIND("%курс ",T$8,FIND($B521,T$8))+6,7)&amp;"
("&amp;MID(T$8,FIND("ауд.",T$8,FIND($B521,T$8))+4,FIND("№",T$8,FIND("ауд.",T$8,FIND($B521,T$8)))-(FIND("ауд.",T$8,FIND($B521,T$8))+4))&amp;")"),"")</f>
        <v/>
      </c>
      <c r="E521" s="23" t="str">
        <f t="shared" si="482"/>
        <v/>
      </c>
      <c r="F521" s="23" t="str">
        <f t="shared" si="482"/>
        <v/>
      </c>
      <c r="G521" s="23" t="str">
        <f t="shared" si="482"/>
        <v/>
      </c>
      <c r="H521" s="23" t="str">
        <f t="shared" si="482"/>
        <v/>
      </c>
      <c r="I521" s="23" t="str">
        <f t="shared" si="482"/>
        <v/>
      </c>
      <c r="J521" s="23" t="str">
        <f t="shared" si="482"/>
        <v/>
      </c>
      <c r="K521" s="23" t="str">
        <f t="shared" si="482"/>
        <v/>
      </c>
      <c r="L521" s="23"/>
      <c r="M521" s="23"/>
      <c r="N521" s="25"/>
      <c r="AE521" s="20" t="str">
        <f t="shared" si="476"/>
        <v/>
      </c>
      <c r="AF521" s="20" t="str">
        <f t="shared" si="476"/>
        <v/>
      </c>
      <c r="AG521" s="20" t="str">
        <f t="shared" si="476"/>
        <v/>
      </c>
      <c r="AH521" s="20" t="str">
        <f t="shared" si="476"/>
        <v/>
      </c>
      <c r="AI521" s="20" t="str">
        <f t="shared" si="476"/>
        <v/>
      </c>
      <c r="AJ521" s="20" t="str">
        <f t="shared" si="476"/>
        <v/>
      </c>
      <c r="AK521" s="20" t="str">
        <f t="shared" si="476"/>
        <v/>
      </c>
      <c r="AL521" s="20" t="str">
        <f t="shared" si="476"/>
        <v/>
      </c>
      <c r="AM521" s="20" t="str">
        <f t="shared" si="476"/>
        <v/>
      </c>
      <c r="AN521" s="20" t="str">
        <f t="shared" si="476"/>
        <v/>
      </c>
      <c r="AO521" s="11" t="str">
        <f t="shared" si="474"/>
        <v/>
      </c>
      <c r="AP521" s="10" t="str">
        <f t="shared" si="455"/>
        <v/>
      </c>
      <c r="AQ521" s="10" t="str">
        <f t="shared" si="455"/>
        <v/>
      </c>
      <c r="AR521" s="10" t="str">
        <f t="shared" si="455"/>
        <v/>
      </c>
      <c r="AS521" s="10" t="str">
        <f t="shared" si="455"/>
        <v/>
      </c>
      <c r="AT521" s="10" t="str">
        <f t="shared" si="455"/>
        <v/>
      </c>
      <c r="AU521" s="10" t="str">
        <f t="shared" si="452"/>
        <v/>
      </c>
      <c r="AV521" s="10" t="str">
        <f t="shared" si="452"/>
        <v/>
      </c>
      <c r="AW521" s="10" t="str">
        <f t="shared" si="452"/>
        <v/>
      </c>
      <c r="AX521" s="10" t="str">
        <f t="shared" si="452"/>
        <v/>
      </c>
      <c r="AY521" s="10" t="str">
        <f t="shared" si="452"/>
        <v/>
      </c>
      <c r="BA521" s="12" t="str">
        <f t="shared" si="456"/>
        <v/>
      </c>
      <c r="BB521" s="12" t="str">
        <f t="shared" si="456"/>
        <v/>
      </c>
      <c r="BC521" s="12" t="str">
        <f t="shared" si="456"/>
        <v/>
      </c>
      <c r="BD521" s="12" t="str">
        <f t="shared" si="456"/>
        <v/>
      </c>
      <c r="BE521" s="12" t="str">
        <f t="shared" si="456"/>
        <v/>
      </c>
      <c r="BF521" s="12" t="str">
        <f t="shared" si="453"/>
        <v/>
      </c>
      <c r="BG521" s="12" t="str">
        <f t="shared" si="453"/>
        <v/>
      </c>
      <c r="BH521" s="12" t="str">
        <f t="shared" si="453"/>
        <v/>
      </c>
      <c r="BI521" s="12" t="str">
        <f t="shared" si="453"/>
        <v/>
      </c>
      <c r="BJ521" s="12" t="str">
        <f t="shared" si="453"/>
        <v/>
      </c>
    </row>
    <row r="522" spans="1:62" ht="23.25" customHeight="1">
      <c r="A522" s="1">
        <f ca="1">IF(COUNTIF($D522:$M522," ")=10,"",IF(VLOOKUP(MAX($A$1:A521),$A$1:C521,3,FALSE)=0,"",MAX($A$1:A521)+1))</f>
        <v>522</v>
      </c>
      <c r="C522" s="2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17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11" t="str">
        <f t="shared" si="474"/>
        <v/>
      </c>
      <c r="AP522" s="10" t="str">
        <f t="shared" si="455"/>
        <v/>
      </c>
      <c r="AQ522" s="10" t="str">
        <f t="shared" si="455"/>
        <v/>
      </c>
      <c r="AR522" s="10" t="str">
        <f t="shared" si="455"/>
        <v/>
      </c>
      <c r="AS522" s="10" t="str">
        <f t="shared" si="455"/>
        <v/>
      </c>
      <c r="AT522" s="10" t="str">
        <f t="shared" si="455"/>
        <v/>
      </c>
      <c r="AU522" s="10" t="str">
        <f t="shared" si="452"/>
        <v/>
      </c>
      <c r="AV522" s="10" t="str">
        <f t="shared" si="452"/>
        <v/>
      </c>
      <c r="AW522" s="10" t="str">
        <f t="shared" si="452"/>
        <v/>
      </c>
      <c r="AX522" s="10" t="str">
        <f t="shared" si="452"/>
        <v/>
      </c>
      <c r="AY522" s="10" t="str">
        <f t="shared" si="452"/>
        <v/>
      </c>
      <c r="BA522" s="12" t="str">
        <f t="shared" si="456"/>
        <v/>
      </c>
      <c r="BB522" s="12" t="str">
        <f t="shared" si="456"/>
        <v/>
      </c>
      <c r="BC522" s="12" t="str">
        <f t="shared" si="456"/>
        <v/>
      </c>
      <c r="BD522" s="12" t="str">
        <f t="shared" si="456"/>
        <v/>
      </c>
      <c r="BE522" s="12" t="str">
        <f t="shared" si="456"/>
        <v/>
      </c>
      <c r="BF522" s="12" t="str">
        <f t="shared" si="453"/>
        <v/>
      </c>
      <c r="BG522" s="12" t="str">
        <f t="shared" si="453"/>
        <v/>
      </c>
      <c r="BH522" s="12" t="str">
        <f t="shared" si="453"/>
        <v/>
      </c>
      <c r="BI522" s="12" t="str">
        <f t="shared" si="453"/>
        <v/>
      </c>
      <c r="BJ522" s="12" t="str">
        <f t="shared" si="453"/>
        <v/>
      </c>
    </row>
    <row r="523" spans="1:62" ht="23.25" customHeight="1">
      <c r="A523" s="1">
        <f ca="1">IF(COUNTIF($D524:$M530," ")=70,"",MAX($A$1:A522)+1)</f>
        <v>523</v>
      </c>
      <c r="B523" s="2" t="str">
        <f>IF($C523="","",$C523)</f>
        <v/>
      </c>
      <c r="C523" s="3" t="str">
        <f>IF(ISERROR(VLOOKUP((ROW()-1)/9+1,'[1]Преподавательский состав'!$A$2:$B$180,2,FALSE)),"",VLOOKUP((ROW()-1)/9+1,'[1]Преподавательский состав'!$A$2:$B$180,2,FALSE))</f>
        <v/>
      </c>
      <c r="D523" s="3" t="str">
        <f>IF($C523="","",T(" 8.00"))</f>
        <v/>
      </c>
      <c r="E523" s="3" t="str">
        <f>IF($C523="","",T(" 9.40"))</f>
        <v/>
      </c>
      <c r="F523" s="3" t="str">
        <f>IF($C523="","",T("11.50"))</f>
        <v/>
      </c>
      <c r="G523" s="4" t="str">
        <f>IF($C523="","",T(""))</f>
        <v/>
      </c>
      <c r="H523" s="4" t="str">
        <f>IF($C523="","",T("13.30"))</f>
        <v/>
      </c>
      <c r="I523" s="4" t="str">
        <f>IF($C523="","",T("15.10"))</f>
        <v/>
      </c>
      <c r="J523" s="3" t="str">
        <f>IF($C523="","",T("17.00"))</f>
        <v/>
      </c>
      <c r="K523" s="3" t="str">
        <f>IF($C523="","",T("18.40"))</f>
        <v/>
      </c>
      <c r="L523" s="3"/>
      <c r="M523" s="3"/>
      <c r="N523" s="25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11" t="str">
        <f t="shared" si="474"/>
        <v/>
      </c>
      <c r="AP523" s="10" t="str">
        <f t="shared" si="455"/>
        <v/>
      </c>
      <c r="AQ523" s="10" t="str">
        <f t="shared" si="455"/>
        <v/>
      </c>
      <c r="AR523" s="10" t="str">
        <f t="shared" si="455"/>
        <v/>
      </c>
      <c r="AS523" s="10" t="str">
        <f t="shared" si="455"/>
        <v/>
      </c>
      <c r="AT523" s="10" t="str">
        <f t="shared" si="455"/>
        <v/>
      </c>
      <c r="AU523" s="10" t="str">
        <f t="shared" si="452"/>
        <v/>
      </c>
      <c r="AV523" s="10" t="str">
        <f t="shared" si="452"/>
        <v/>
      </c>
      <c r="AW523" s="10" t="str">
        <f t="shared" si="452"/>
        <v/>
      </c>
      <c r="AX523" s="10" t="str">
        <f t="shared" si="452"/>
        <v/>
      </c>
      <c r="AY523" s="10" t="str">
        <f t="shared" si="452"/>
        <v/>
      </c>
      <c r="BA523" s="12" t="str">
        <f t="shared" si="456"/>
        <v/>
      </c>
      <c r="BB523" s="12" t="str">
        <f t="shared" si="456"/>
        <v/>
      </c>
      <c r="BC523" s="12" t="str">
        <f t="shared" si="456"/>
        <v/>
      </c>
      <c r="BD523" s="12" t="str">
        <f t="shared" si="456"/>
        <v/>
      </c>
      <c r="BE523" s="12" t="str">
        <f t="shared" si="456"/>
        <v/>
      </c>
      <c r="BF523" s="12" t="str">
        <f t="shared" si="453"/>
        <v/>
      </c>
      <c r="BG523" s="12" t="str">
        <f t="shared" si="453"/>
        <v/>
      </c>
      <c r="BH523" s="12" t="str">
        <f t="shared" si="453"/>
        <v/>
      </c>
      <c r="BI523" s="12" t="str">
        <f t="shared" si="453"/>
        <v/>
      </c>
      <c r="BJ523" s="12" t="str">
        <f t="shared" si="453"/>
        <v/>
      </c>
    </row>
    <row r="524" spans="1:62" ht="23.25" customHeight="1">
      <c r="A524" s="1">
        <f ca="1">IF(COUNTIF($D524:$M524," ")=10,"",IF(VLOOKUP(MAX($A$1:A523),$A$1:C523,3,FALSE)=0,"",MAX($A$1:A523)+1))</f>
        <v>524</v>
      </c>
      <c r="B524" s="13" t="str">
        <f>$B523</f>
        <v/>
      </c>
      <c r="C524" s="2" t="str">
        <f>IF($B524="","",$S$2)</f>
        <v/>
      </c>
      <c r="D524" s="14" t="str">
        <f t="shared" ref="D524:K524" si="483">IF($B524&gt;"",IF(ISERROR(SEARCH($B524,T$2))," ",MID(T$2,FIND("%курс ",T$2,FIND($B524,T$2))+6,7)&amp;"
("&amp;MID(T$2,FIND("ауд.",T$2,FIND($B524,T$2))+4,FIND("№",T$2,FIND("ауд.",T$2,FIND($B524,T$2)))-(FIND("ауд.",T$2,FIND($B524,T$2))+4))&amp;")"),"")</f>
        <v/>
      </c>
      <c r="E524" s="14" t="str">
        <f t="shared" si="483"/>
        <v/>
      </c>
      <c r="F524" s="14" t="str">
        <f t="shared" si="483"/>
        <v/>
      </c>
      <c r="G524" s="14" t="str">
        <f t="shared" si="483"/>
        <v/>
      </c>
      <c r="H524" s="14" t="str">
        <f t="shared" si="483"/>
        <v/>
      </c>
      <c r="I524" s="14" t="str">
        <f t="shared" si="483"/>
        <v/>
      </c>
      <c r="J524" s="14" t="str">
        <f t="shared" si="483"/>
        <v/>
      </c>
      <c r="K524" s="14" t="str">
        <f t="shared" si="483"/>
        <v/>
      </c>
      <c r="L524" s="14"/>
      <c r="M524" s="14"/>
      <c r="N524" s="25"/>
      <c r="AE524" s="20" t="str">
        <f t="shared" si="476"/>
        <v/>
      </c>
      <c r="AF524" s="20" t="str">
        <f t="shared" si="476"/>
        <v/>
      </c>
      <c r="AG524" s="20" t="str">
        <f t="shared" si="476"/>
        <v/>
      </c>
      <c r="AH524" s="20" t="str">
        <f t="shared" si="476"/>
        <v/>
      </c>
      <c r="AI524" s="20" t="str">
        <f t="shared" si="476"/>
        <v/>
      </c>
      <c r="AJ524" s="20" t="str">
        <f t="shared" si="476"/>
        <v/>
      </c>
      <c r="AK524" s="20" t="str">
        <f t="shared" si="476"/>
        <v/>
      </c>
      <c r="AL524" s="20" t="str">
        <f t="shared" si="476"/>
        <v/>
      </c>
      <c r="AM524" s="20" t="str">
        <f t="shared" si="476"/>
        <v/>
      </c>
      <c r="AN524" s="20" t="str">
        <f t="shared" si="476"/>
        <v/>
      </c>
      <c r="AO524" s="11" t="str">
        <f t="shared" si="474"/>
        <v/>
      </c>
      <c r="AP524" s="10" t="str">
        <f t="shared" si="455"/>
        <v/>
      </c>
      <c r="AQ524" s="10" t="str">
        <f t="shared" si="455"/>
        <v/>
      </c>
      <c r="AR524" s="10" t="str">
        <f t="shared" si="455"/>
        <v/>
      </c>
      <c r="AS524" s="10" t="str">
        <f t="shared" si="455"/>
        <v/>
      </c>
      <c r="AT524" s="10" t="str">
        <f t="shared" si="455"/>
        <v/>
      </c>
      <c r="AU524" s="10" t="str">
        <f t="shared" si="452"/>
        <v/>
      </c>
      <c r="AV524" s="10" t="str">
        <f t="shared" si="452"/>
        <v/>
      </c>
      <c r="AW524" s="10" t="str">
        <f t="shared" si="452"/>
        <v/>
      </c>
      <c r="AX524" s="10" t="str">
        <f t="shared" si="452"/>
        <v/>
      </c>
      <c r="AY524" s="10" t="str">
        <f t="shared" si="452"/>
        <v/>
      </c>
      <c r="BA524" s="12" t="str">
        <f t="shared" si="456"/>
        <v/>
      </c>
      <c r="BB524" s="12" t="str">
        <f t="shared" si="456"/>
        <v/>
      </c>
      <c r="BC524" s="12" t="str">
        <f t="shared" si="456"/>
        <v/>
      </c>
      <c r="BD524" s="12" t="str">
        <f t="shared" si="456"/>
        <v/>
      </c>
      <c r="BE524" s="12" t="str">
        <f t="shared" si="456"/>
        <v/>
      </c>
      <c r="BF524" s="12" t="str">
        <f t="shared" si="453"/>
        <v/>
      </c>
      <c r="BG524" s="12" t="str">
        <f t="shared" si="453"/>
        <v/>
      </c>
      <c r="BH524" s="12" t="str">
        <f t="shared" si="453"/>
        <v/>
      </c>
      <c r="BI524" s="12" t="str">
        <f t="shared" si="453"/>
        <v/>
      </c>
      <c r="BJ524" s="12" t="str">
        <f t="shared" si="453"/>
        <v/>
      </c>
    </row>
    <row r="525" spans="1:62" ht="23.25" customHeight="1">
      <c r="A525" s="1">
        <f ca="1">IF(COUNTIF($D525:$M525," ")=10,"",IF(VLOOKUP(MAX($A$1:A524),$A$1:C524,3,FALSE)=0,"",MAX($A$1:A524)+1))</f>
        <v>525</v>
      </c>
      <c r="B525" s="13" t="str">
        <f>$B523</f>
        <v/>
      </c>
      <c r="C525" s="2" t="str">
        <f>IF($B525="","",$S$3)</f>
        <v/>
      </c>
      <c r="D525" s="14" t="str">
        <f t="shared" ref="D525:K525" si="484">IF($B525&gt;"",IF(ISERROR(SEARCH($B525,T$3))," ",MID(T$3,FIND("%курс ",T$3,FIND($B525,T$3))+6,7)&amp;"
("&amp;MID(T$3,FIND("ауд.",T$3,FIND($B525,T$3))+4,FIND("№",T$3,FIND("ауд.",T$3,FIND($B525,T$3)))-(FIND("ауд.",T$3,FIND($B525,T$3))+4))&amp;")"),"")</f>
        <v/>
      </c>
      <c r="E525" s="14" t="str">
        <f t="shared" si="484"/>
        <v/>
      </c>
      <c r="F525" s="14" t="str">
        <f t="shared" si="484"/>
        <v/>
      </c>
      <c r="G525" s="14" t="str">
        <f t="shared" si="484"/>
        <v/>
      </c>
      <c r="H525" s="14" t="str">
        <f t="shared" si="484"/>
        <v/>
      </c>
      <c r="I525" s="14" t="str">
        <f t="shared" si="484"/>
        <v/>
      </c>
      <c r="J525" s="14" t="str">
        <f t="shared" si="484"/>
        <v/>
      </c>
      <c r="K525" s="14" t="str">
        <f t="shared" si="484"/>
        <v/>
      </c>
      <c r="L525" s="14"/>
      <c r="M525" s="14"/>
      <c r="N525" s="25"/>
      <c r="AE525" s="20" t="str">
        <f t="shared" si="476"/>
        <v/>
      </c>
      <c r="AF525" s="20" t="str">
        <f t="shared" si="476"/>
        <v/>
      </c>
      <c r="AG525" s="20" t="str">
        <f t="shared" si="476"/>
        <v/>
      </c>
      <c r="AH525" s="20" t="str">
        <f t="shared" si="476"/>
        <v/>
      </c>
      <c r="AI525" s="20" t="str">
        <f t="shared" si="476"/>
        <v/>
      </c>
      <c r="AJ525" s="20" t="str">
        <f t="shared" si="476"/>
        <v/>
      </c>
      <c r="AK525" s="20" t="str">
        <f t="shared" si="476"/>
        <v/>
      </c>
      <c r="AL525" s="20" t="str">
        <f t="shared" si="476"/>
        <v/>
      </c>
      <c r="AM525" s="20" t="str">
        <f t="shared" si="476"/>
        <v/>
      </c>
      <c r="AN525" s="20" t="str">
        <f t="shared" si="476"/>
        <v/>
      </c>
      <c r="AO525" s="11" t="str">
        <f t="shared" si="474"/>
        <v/>
      </c>
      <c r="AP525" s="10" t="str">
        <f t="shared" si="455"/>
        <v/>
      </c>
      <c r="AQ525" s="10" t="str">
        <f t="shared" si="455"/>
        <v/>
      </c>
      <c r="AR525" s="10" t="str">
        <f t="shared" si="455"/>
        <v/>
      </c>
      <c r="AS525" s="10" t="str">
        <f t="shared" si="455"/>
        <v/>
      </c>
      <c r="AT525" s="10" t="str">
        <f t="shared" si="455"/>
        <v/>
      </c>
      <c r="AU525" s="10" t="str">
        <f t="shared" si="452"/>
        <v/>
      </c>
      <c r="AV525" s="10" t="str">
        <f t="shared" si="452"/>
        <v/>
      </c>
      <c r="AW525" s="10" t="str">
        <f t="shared" si="452"/>
        <v/>
      </c>
      <c r="AX525" s="10" t="str">
        <f t="shared" si="452"/>
        <v/>
      </c>
      <c r="AY525" s="10" t="str">
        <f t="shared" si="452"/>
        <v/>
      </c>
      <c r="BA525" s="12" t="str">
        <f t="shared" si="456"/>
        <v/>
      </c>
      <c r="BB525" s="12" t="str">
        <f t="shared" si="456"/>
        <v/>
      </c>
      <c r="BC525" s="12" t="str">
        <f t="shared" si="456"/>
        <v/>
      </c>
      <c r="BD525" s="12" t="str">
        <f t="shared" si="456"/>
        <v/>
      </c>
      <c r="BE525" s="12" t="str">
        <f t="shared" si="456"/>
        <v/>
      </c>
      <c r="BF525" s="12" t="str">
        <f t="shared" si="453"/>
        <v/>
      </c>
      <c r="BG525" s="12" t="str">
        <f t="shared" si="453"/>
        <v/>
      </c>
      <c r="BH525" s="12" t="str">
        <f t="shared" si="453"/>
        <v/>
      </c>
      <c r="BI525" s="12" t="str">
        <f t="shared" si="453"/>
        <v/>
      </c>
      <c r="BJ525" s="12" t="str">
        <f t="shared" si="453"/>
        <v/>
      </c>
    </row>
    <row r="526" spans="1:62" ht="23.25" customHeight="1">
      <c r="A526" s="1">
        <f ca="1">IF(COUNTIF($D526:$M526," ")=10,"",IF(VLOOKUP(MAX($A$1:A525),$A$1:C525,3,FALSE)=0,"",MAX($A$1:A525)+1))</f>
        <v>526</v>
      </c>
      <c r="B526" s="13" t="str">
        <f>$B523</f>
        <v/>
      </c>
      <c r="C526" s="2" t="str">
        <f>IF($B526="","",$S$4)</f>
        <v/>
      </c>
      <c r="D526" s="14" t="str">
        <f t="shared" ref="D526:K526" si="485">IF($B526&gt;"",IF(ISERROR(SEARCH($B526,T$4))," ",MID(T$4,FIND("%курс ",T$4,FIND($B526,T$4))+6,7)&amp;"
("&amp;MID(T$4,FIND("ауд.",T$4,FIND($B526,T$4))+4,FIND("№",T$4,FIND("ауд.",T$4,FIND($B526,T$4)))-(FIND("ауд.",T$4,FIND($B526,T$4))+4))&amp;")"),"")</f>
        <v/>
      </c>
      <c r="E526" s="14" t="str">
        <f t="shared" si="485"/>
        <v/>
      </c>
      <c r="F526" s="14" t="str">
        <f t="shared" si="485"/>
        <v/>
      </c>
      <c r="G526" s="14" t="str">
        <f t="shared" si="485"/>
        <v/>
      </c>
      <c r="H526" s="14" t="str">
        <f t="shared" si="485"/>
        <v/>
      </c>
      <c r="I526" s="14" t="str">
        <f t="shared" si="485"/>
        <v/>
      </c>
      <c r="J526" s="14" t="str">
        <f t="shared" si="485"/>
        <v/>
      </c>
      <c r="K526" s="14" t="str">
        <f t="shared" si="485"/>
        <v/>
      </c>
      <c r="L526" s="14"/>
      <c r="M526" s="14"/>
      <c r="N526" s="25"/>
      <c r="AE526" s="20" t="str">
        <f t="shared" si="476"/>
        <v/>
      </c>
      <c r="AF526" s="20" t="str">
        <f t="shared" si="476"/>
        <v/>
      </c>
      <c r="AG526" s="20" t="str">
        <f t="shared" si="476"/>
        <v/>
      </c>
      <c r="AH526" s="20" t="str">
        <f t="shared" si="476"/>
        <v/>
      </c>
      <c r="AI526" s="20" t="str">
        <f t="shared" si="476"/>
        <v/>
      </c>
      <c r="AJ526" s="20" t="str">
        <f t="shared" si="476"/>
        <v/>
      </c>
      <c r="AK526" s="20" t="str">
        <f t="shared" si="476"/>
        <v/>
      </c>
      <c r="AL526" s="20" t="str">
        <f t="shared" si="476"/>
        <v/>
      </c>
      <c r="AM526" s="20" t="str">
        <f t="shared" si="476"/>
        <v/>
      </c>
      <c r="AN526" s="20" t="str">
        <f t="shared" si="476"/>
        <v/>
      </c>
      <c r="AO526" s="11" t="str">
        <f t="shared" si="474"/>
        <v/>
      </c>
      <c r="AP526" s="10" t="str">
        <f t="shared" si="455"/>
        <v/>
      </c>
      <c r="AQ526" s="10" t="str">
        <f t="shared" si="455"/>
        <v/>
      </c>
      <c r="AR526" s="10" t="str">
        <f t="shared" si="455"/>
        <v/>
      </c>
      <c r="AS526" s="10" t="str">
        <f t="shared" si="455"/>
        <v/>
      </c>
      <c r="AT526" s="10" t="str">
        <f t="shared" si="455"/>
        <v/>
      </c>
      <c r="AU526" s="10" t="str">
        <f t="shared" si="452"/>
        <v/>
      </c>
      <c r="AV526" s="10" t="str">
        <f t="shared" si="452"/>
        <v/>
      </c>
      <c r="AW526" s="10" t="str">
        <f t="shared" si="452"/>
        <v/>
      </c>
      <c r="AX526" s="10" t="str">
        <f t="shared" si="452"/>
        <v/>
      </c>
      <c r="AY526" s="10" t="str">
        <f t="shared" si="452"/>
        <v/>
      </c>
      <c r="BA526" s="12" t="str">
        <f t="shared" si="456"/>
        <v/>
      </c>
      <c r="BB526" s="12" t="str">
        <f t="shared" si="456"/>
        <v/>
      </c>
      <c r="BC526" s="12" t="str">
        <f t="shared" si="456"/>
        <v/>
      </c>
      <c r="BD526" s="12" t="str">
        <f t="shared" si="456"/>
        <v/>
      </c>
      <c r="BE526" s="12" t="str">
        <f t="shared" si="456"/>
        <v/>
      </c>
      <c r="BF526" s="12" t="str">
        <f t="shared" si="453"/>
        <v/>
      </c>
      <c r="BG526" s="12" t="str">
        <f t="shared" si="453"/>
        <v/>
      </c>
      <c r="BH526" s="12" t="str">
        <f t="shared" si="453"/>
        <v/>
      </c>
      <c r="BI526" s="12" t="str">
        <f t="shared" si="453"/>
        <v/>
      </c>
      <c r="BJ526" s="12" t="str">
        <f t="shared" si="453"/>
        <v/>
      </c>
    </row>
    <row r="527" spans="1:62" ht="23.25" customHeight="1">
      <c r="A527" s="1">
        <f ca="1">IF(COUNTIF($D527:$M527," ")=10,"",IF(VLOOKUP(MAX($A$1:A526),$A$1:C526,3,FALSE)=0,"",MAX($A$1:A526)+1))</f>
        <v>527</v>
      </c>
      <c r="B527" s="13" t="str">
        <f>$B523</f>
        <v/>
      </c>
      <c r="C527" s="2" t="str">
        <f>IF($B527="","",$S$5)</f>
        <v/>
      </c>
      <c r="D527" s="23" t="str">
        <f t="shared" ref="D527:K527" si="486">IF($B527&gt;"",IF(ISERROR(SEARCH($B527,T$5))," ",MID(T$5,FIND("%курс ",T$5,FIND($B527,T$5))+6,7)&amp;"
("&amp;MID(T$5,FIND("ауд.",T$5,FIND($B527,T$5))+4,FIND("№",T$5,FIND("ауд.",T$5,FIND($B527,T$5)))-(FIND("ауд.",T$5,FIND($B527,T$5))+4))&amp;")"),"")</f>
        <v/>
      </c>
      <c r="E527" s="23" t="str">
        <f t="shared" si="486"/>
        <v/>
      </c>
      <c r="F527" s="23" t="str">
        <f t="shared" si="486"/>
        <v/>
      </c>
      <c r="G527" s="23" t="str">
        <f t="shared" si="486"/>
        <v/>
      </c>
      <c r="H527" s="23" t="str">
        <f t="shared" si="486"/>
        <v/>
      </c>
      <c r="I527" s="23" t="str">
        <f t="shared" si="486"/>
        <v/>
      </c>
      <c r="J527" s="23" t="str">
        <f t="shared" si="486"/>
        <v/>
      </c>
      <c r="K527" s="23" t="str">
        <f t="shared" si="486"/>
        <v/>
      </c>
      <c r="L527" s="23"/>
      <c r="M527" s="23"/>
      <c r="N527" s="25"/>
      <c r="AE527" s="20" t="str">
        <f t="shared" si="476"/>
        <v/>
      </c>
      <c r="AF527" s="20" t="str">
        <f t="shared" si="476"/>
        <v/>
      </c>
      <c r="AG527" s="20" t="str">
        <f t="shared" si="476"/>
        <v/>
      </c>
      <c r="AH527" s="20" t="str">
        <f t="shared" si="476"/>
        <v/>
      </c>
      <c r="AI527" s="20" t="str">
        <f t="shared" si="476"/>
        <v/>
      </c>
      <c r="AJ527" s="20" t="str">
        <f t="shared" si="476"/>
        <v/>
      </c>
      <c r="AK527" s="20" t="str">
        <f t="shared" si="476"/>
        <v/>
      </c>
      <c r="AL527" s="20" t="str">
        <f t="shared" si="476"/>
        <v/>
      </c>
      <c r="AM527" s="20" t="str">
        <f t="shared" si="476"/>
        <v/>
      </c>
      <c r="AN527" s="20" t="str">
        <f t="shared" si="476"/>
        <v/>
      </c>
      <c r="AO527" s="11" t="str">
        <f t="shared" si="474"/>
        <v/>
      </c>
      <c r="AP527" s="10" t="str">
        <f t="shared" si="455"/>
        <v/>
      </c>
      <c r="AQ527" s="10" t="str">
        <f t="shared" si="455"/>
        <v/>
      </c>
      <c r="AR527" s="10" t="str">
        <f t="shared" si="455"/>
        <v/>
      </c>
      <c r="AS527" s="10" t="str">
        <f t="shared" si="455"/>
        <v/>
      </c>
      <c r="AT527" s="10" t="str">
        <f t="shared" si="455"/>
        <v/>
      </c>
      <c r="AU527" s="10" t="str">
        <f t="shared" si="452"/>
        <v/>
      </c>
      <c r="AV527" s="10" t="str">
        <f t="shared" si="452"/>
        <v/>
      </c>
      <c r="AW527" s="10" t="str">
        <f t="shared" si="452"/>
        <v/>
      </c>
      <c r="AX527" s="10" t="str">
        <f t="shared" si="452"/>
        <v/>
      </c>
      <c r="AY527" s="10" t="str">
        <f t="shared" si="452"/>
        <v/>
      </c>
      <c r="BA527" s="12" t="str">
        <f t="shared" si="456"/>
        <v/>
      </c>
      <c r="BB527" s="12" t="str">
        <f t="shared" si="456"/>
        <v/>
      </c>
      <c r="BC527" s="12" t="str">
        <f t="shared" si="456"/>
        <v/>
      </c>
      <c r="BD527" s="12" t="str">
        <f t="shared" si="456"/>
        <v/>
      </c>
      <c r="BE527" s="12" t="str">
        <f t="shared" si="456"/>
        <v/>
      </c>
      <c r="BF527" s="12" t="str">
        <f t="shared" si="453"/>
        <v/>
      </c>
      <c r="BG527" s="12" t="str">
        <f t="shared" si="453"/>
        <v/>
      </c>
      <c r="BH527" s="12" t="str">
        <f t="shared" si="453"/>
        <v/>
      </c>
      <c r="BI527" s="12" t="str">
        <f t="shared" si="453"/>
        <v/>
      </c>
      <c r="BJ527" s="12" t="str">
        <f t="shared" si="453"/>
        <v/>
      </c>
    </row>
    <row r="528" spans="1:62" ht="23.25" customHeight="1">
      <c r="A528" s="1">
        <f ca="1">IF(COUNTIF($D528:$M528," ")=10,"",IF(VLOOKUP(MAX($A$1:A527),$A$1:C527,3,FALSE)=0,"",MAX($A$1:A527)+1))</f>
        <v>528</v>
      </c>
      <c r="B528" s="13" t="str">
        <f>$B523</f>
        <v/>
      </c>
      <c r="C528" s="2" t="str">
        <f>IF($B528="","",$S$6)</f>
        <v/>
      </c>
      <c r="D528" s="23" t="str">
        <f t="shared" ref="D528:K528" si="487">IF($B528&gt;"",IF(ISERROR(SEARCH($B528,T$6))," ",MID(T$6,FIND("%курс ",T$6,FIND($B528,T$6))+6,7)&amp;"
("&amp;MID(T$6,FIND("ауд.",T$6,FIND($B528,T$6))+4,FIND("№",T$6,FIND("ауд.",T$6,FIND($B528,T$6)))-(FIND("ауд.",T$6,FIND($B528,T$6))+4))&amp;")"),"")</f>
        <v/>
      </c>
      <c r="E528" s="23" t="str">
        <f t="shared" si="487"/>
        <v/>
      </c>
      <c r="F528" s="23" t="str">
        <f t="shared" si="487"/>
        <v/>
      </c>
      <c r="G528" s="23" t="str">
        <f t="shared" si="487"/>
        <v/>
      </c>
      <c r="H528" s="23" t="str">
        <f t="shared" si="487"/>
        <v/>
      </c>
      <c r="I528" s="23" t="str">
        <f t="shared" si="487"/>
        <v/>
      </c>
      <c r="J528" s="23" t="str">
        <f t="shared" si="487"/>
        <v/>
      </c>
      <c r="K528" s="23" t="str">
        <f t="shared" si="487"/>
        <v/>
      </c>
      <c r="L528" s="23"/>
      <c r="M528" s="23"/>
      <c r="N528" s="25"/>
      <c r="AE528" s="20" t="str">
        <f t="shared" si="476"/>
        <v/>
      </c>
      <c r="AF528" s="20" t="str">
        <f t="shared" si="476"/>
        <v/>
      </c>
      <c r="AG528" s="20" t="str">
        <f t="shared" si="476"/>
        <v/>
      </c>
      <c r="AH528" s="20" t="str">
        <f t="shared" si="476"/>
        <v/>
      </c>
      <c r="AI528" s="20" t="str">
        <f t="shared" si="476"/>
        <v/>
      </c>
      <c r="AJ528" s="20" t="str">
        <f>IF(I528=" ","",IF(I528="","",CONCATENATE($C528," ",I$1," ",MID(I528,10,5))))</f>
        <v/>
      </c>
      <c r="AK528" s="20" t="str">
        <f t="shared" si="476"/>
        <v/>
      </c>
      <c r="AL528" s="20" t="str">
        <f t="shared" si="476"/>
        <v/>
      </c>
      <c r="AM528" s="20" t="str">
        <f t="shared" si="476"/>
        <v/>
      </c>
      <c r="AN528" s="20" t="str">
        <f t="shared" si="476"/>
        <v/>
      </c>
      <c r="AO528" s="11" t="str">
        <f t="shared" si="474"/>
        <v/>
      </c>
      <c r="AP528" s="10" t="str">
        <f t="shared" si="455"/>
        <v/>
      </c>
      <c r="AQ528" s="10" t="str">
        <f t="shared" si="455"/>
        <v/>
      </c>
      <c r="AR528" s="10" t="str">
        <f t="shared" si="455"/>
        <v/>
      </c>
      <c r="AS528" s="10" t="str">
        <f t="shared" si="455"/>
        <v/>
      </c>
      <c r="AT528" s="10" t="str">
        <f t="shared" si="455"/>
        <v/>
      </c>
      <c r="AU528" s="10" t="str">
        <f t="shared" si="452"/>
        <v/>
      </c>
      <c r="AV528" s="10" t="str">
        <f t="shared" si="452"/>
        <v/>
      </c>
      <c r="AW528" s="10" t="str">
        <f t="shared" si="452"/>
        <v/>
      </c>
      <c r="AX528" s="10" t="str">
        <f t="shared" si="452"/>
        <v/>
      </c>
      <c r="AY528" s="10" t="str">
        <f t="shared" si="452"/>
        <v/>
      </c>
      <c r="BA528" s="12" t="str">
        <f t="shared" si="456"/>
        <v/>
      </c>
      <c r="BB528" s="12" t="str">
        <f t="shared" si="456"/>
        <v/>
      </c>
      <c r="BC528" s="12" t="str">
        <f t="shared" si="456"/>
        <v/>
      </c>
      <c r="BD528" s="12" t="str">
        <f t="shared" si="456"/>
        <v/>
      </c>
      <c r="BE528" s="12" t="str">
        <f t="shared" si="456"/>
        <v/>
      </c>
      <c r="BF528" s="12" t="str">
        <f t="shared" si="453"/>
        <v/>
      </c>
      <c r="BG528" s="12" t="str">
        <f t="shared" si="453"/>
        <v/>
      </c>
      <c r="BH528" s="12" t="str">
        <f t="shared" si="453"/>
        <v/>
      </c>
      <c r="BI528" s="12" t="str">
        <f t="shared" si="453"/>
        <v/>
      </c>
      <c r="BJ528" s="12" t="str">
        <f t="shared" si="453"/>
        <v/>
      </c>
    </row>
    <row r="529" spans="1:62" ht="23.25" customHeight="1">
      <c r="A529" s="1">
        <f ca="1">IF(COUNTIF($D529:$M529," ")=10,"",IF(VLOOKUP(MAX($A$1:A528),$A$1:C528,3,FALSE)=0,"",MAX($A$1:A528)+1))</f>
        <v>529</v>
      </c>
      <c r="B529" s="13" t="str">
        <f>$B523</f>
        <v/>
      </c>
      <c r="C529" s="2" t="str">
        <f>IF($B529="","",$S$7)</f>
        <v/>
      </c>
      <c r="D529" s="23" t="str">
        <f t="shared" ref="D529:K529" si="488">IF($B529&gt;"",IF(ISERROR(SEARCH($B529,T$7))," ",MID(T$7,FIND("%курс ",T$7,FIND($B529,T$7))+6,7)&amp;"
("&amp;MID(T$7,FIND("ауд.",T$7,FIND($B529,T$7))+4,FIND("№",T$7,FIND("ауд.",T$7,FIND($B529,T$7)))-(FIND("ауд.",T$7,FIND($B529,T$7))+4))&amp;")"),"")</f>
        <v/>
      </c>
      <c r="E529" s="23" t="str">
        <f t="shared" si="488"/>
        <v/>
      </c>
      <c r="F529" s="23" t="str">
        <f t="shared" si="488"/>
        <v/>
      </c>
      <c r="G529" s="23" t="str">
        <f t="shared" si="488"/>
        <v/>
      </c>
      <c r="H529" s="23" t="str">
        <f t="shared" si="488"/>
        <v/>
      </c>
      <c r="I529" s="23" t="str">
        <f t="shared" si="488"/>
        <v/>
      </c>
      <c r="J529" s="23" t="str">
        <f t="shared" si="488"/>
        <v/>
      </c>
      <c r="K529" s="23" t="str">
        <f t="shared" si="488"/>
        <v/>
      </c>
      <c r="L529" s="23"/>
      <c r="M529" s="23"/>
      <c r="N529" s="25"/>
      <c r="AE529" s="20" t="str">
        <f t="shared" si="476"/>
        <v/>
      </c>
      <c r="AF529" s="20" t="str">
        <f t="shared" si="476"/>
        <v/>
      </c>
      <c r="AG529" s="20" t="str">
        <f t="shared" si="476"/>
        <v/>
      </c>
      <c r="AH529" s="20" t="str">
        <f t="shared" si="476"/>
        <v/>
      </c>
      <c r="AI529" s="20" t="str">
        <f t="shared" si="476"/>
        <v/>
      </c>
      <c r="AJ529" s="20" t="str">
        <f t="shared" si="476"/>
        <v/>
      </c>
      <c r="AK529" s="20" t="str">
        <f t="shared" si="476"/>
        <v/>
      </c>
      <c r="AL529" s="20" t="str">
        <f t="shared" si="476"/>
        <v/>
      </c>
      <c r="AM529" s="20" t="str">
        <f t="shared" si="476"/>
        <v/>
      </c>
      <c r="AN529" s="20" t="str">
        <f t="shared" si="476"/>
        <v/>
      </c>
      <c r="AO529" s="11" t="str">
        <f t="shared" si="474"/>
        <v/>
      </c>
      <c r="AP529" s="10" t="str">
        <f t="shared" si="455"/>
        <v/>
      </c>
      <c r="AQ529" s="10" t="str">
        <f t="shared" si="455"/>
        <v/>
      </c>
      <c r="AR529" s="10" t="str">
        <f t="shared" si="455"/>
        <v/>
      </c>
      <c r="AS529" s="10" t="str">
        <f t="shared" si="455"/>
        <v/>
      </c>
      <c r="AT529" s="10" t="str">
        <f t="shared" si="455"/>
        <v/>
      </c>
      <c r="AU529" s="10" t="str">
        <f t="shared" si="452"/>
        <v/>
      </c>
      <c r="AV529" s="10" t="str">
        <f t="shared" si="452"/>
        <v/>
      </c>
      <c r="AW529" s="10" t="str">
        <f t="shared" si="452"/>
        <v/>
      </c>
      <c r="AX529" s="10" t="str">
        <f t="shared" si="452"/>
        <v/>
      </c>
      <c r="AY529" s="10" t="str">
        <f t="shared" si="452"/>
        <v/>
      </c>
      <c r="BA529" s="12" t="str">
        <f t="shared" si="456"/>
        <v/>
      </c>
      <c r="BB529" s="12" t="str">
        <f t="shared" si="456"/>
        <v/>
      </c>
      <c r="BC529" s="12" t="str">
        <f t="shared" si="456"/>
        <v/>
      </c>
      <c r="BD529" s="12" t="str">
        <f t="shared" si="456"/>
        <v/>
      </c>
      <c r="BE529" s="12" t="str">
        <f t="shared" si="456"/>
        <v/>
      </c>
      <c r="BF529" s="12" t="str">
        <f t="shared" si="453"/>
        <v/>
      </c>
      <c r="BG529" s="12" t="str">
        <f t="shared" si="453"/>
        <v/>
      </c>
      <c r="BH529" s="12" t="str">
        <f t="shared" si="453"/>
        <v/>
      </c>
      <c r="BI529" s="12" t="str">
        <f t="shared" si="453"/>
        <v/>
      </c>
      <c r="BJ529" s="12" t="str">
        <f t="shared" si="453"/>
        <v/>
      </c>
    </row>
    <row r="530" spans="1:62" ht="23.25" customHeight="1">
      <c r="A530" s="1">
        <f ca="1">IF(COUNTIF($D530:$M530," ")=10,"",IF(VLOOKUP(MAX($A$1:A529),$A$1:C529,3,FALSE)=0,"",MAX($A$1:A529)+1))</f>
        <v>530</v>
      </c>
      <c r="B530" s="13" t="str">
        <f>$B523</f>
        <v/>
      </c>
      <c r="C530" s="2" t="str">
        <f>IF($B530="","",$S$8)</f>
        <v/>
      </c>
      <c r="D530" s="23" t="str">
        <f t="shared" ref="D530:K530" si="489">IF($B530&gt;"",IF(ISERROR(SEARCH($B530,T$8))," ",MID(T$8,FIND("%курс ",T$8,FIND($B530,T$8))+6,7)&amp;"
("&amp;MID(T$8,FIND("ауд.",T$8,FIND($B530,T$8))+4,FIND("№",T$8,FIND("ауд.",T$8,FIND($B530,T$8)))-(FIND("ауд.",T$8,FIND($B530,T$8))+4))&amp;")"),"")</f>
        <v/>
      </c>
      <c r="E530" s="23" t="str">
        <f t="shared" si="489"/>
        <v/>
      </c>
      <c r="F530" s="23" t="str">
        <f t="shared" si="489"/>
        <v/>
      </c>
      <c r="G530" s="23" t="str">
        <f t="shared" si="489"/>
        <v/>
      </c>
      <c r="H530" s="23" t="str">
        <f t="shared" si="489"/>
        <v/>
      </c>
      <c r="I530" s="23" t="str">
        <f t="shared" si="489"/>
        <v/>
      </c>
      <c r="J530" s="23" t="str">
        <f t="shared" si="489"/>
        <v/>
      </c>
      <c r="K530" s="23" t="str">
        <f t="shared" si="489"/>
        <v/>
      </c>
      <c r="L530" s="23"/>
      <c r="M530" s="23"/>
      <c r="N530" s="17"/>
      <c r="AE530" s="20" t="str">
        <f t="shared" si="476"/>
        <v/>
      </c>
      <c r="AF530" s="20" t="str">
        <f t="shared" si="476"/>
        <v/>
      </c>
      <c r="AG530" s="20" t="str">
        <f t="shared" si="476"/>
        <v/>
      </c>
      <c r="AH530" s="20" t="str">
        <f t="shared" si="476"/>
        <v/>
      </c>
      <c r="AI530" s="20" t="str">
        <f t="shared" si="476"/>
        <v/>
      </c>
      <c r="AJ530" s="20" t="str">
        <f t="shared" si="476"/>
        <v/>
      </c>
      <c r="AK530" s="20" t="str">
        <f t="shared" si="476"/>
        <v/>
      </c>
      <c r="AL530" s="20" t="str">
        <f t="shared" si="476"/>
        <v/>
      </c>
      <c r="AM530" s="20" t="str">
        <f t="shared" si="476"/>
        <v/>
      </c>
      <c r="AN530" s="20" t="str">
        <f t="shared" si="476"/>
        <v/>
      </c>
      <c r="AO530" s="11" t="str">
        <f t="shared" si="474"/>
        <v/>
      </c>
      <c r="AP530" s="10" t="str">
        <f t="shared" si="455"/>
        <v/>
      </c>
      <c r="AQ530" s="10" t="str">
        <f t="shared" si="455"/>
        <v/>
      </c>
      <c r="AR530" s="10" t="str">
        <f t="shared" si="455"/>
        <v/>
      </c>
      <c r="AS530" s="10" t="str">
        <f t="shared" si="455"/>
        <v/>
      </c>
      <c r="AT530" s="10" t="str">
        <f t="shared" si="455"/>
        <v/>
      </c>
      <c r="AU530" s="10" t="str">
        <f t="shared" si="452"/>
        <v/>
      </c>
      <c r="AV530" s="10" t="str">
        <f t="shared" si="452"/>
        <v/>
      </c>
      <c r="AW530" s="10" t="str">
        <f t="shared" si="452"/>
        <v/>
      </c>
      <c r="AX530" s="10" t="str">
        <f t="shared" si="452"/>
        <v/>
      </c>
      <c r="AY530" s="10" t="str">
        <f t="shared" si="452"/>
        <v/>
      </c>
      <c r="BA530" s="12" t="str">
        <f t="shared" si="456"/>
        <v/>
      </c>
      <c r="BB530" s="12" t="str">
        <f t="shared" si="456"/>
        <v/>
      </c>
      <c r="BC530" s="12" t="str">
        <f t="shared" si="456"/>
        <v/>
      </c>
      <c r="BD530" s="12" t="str">
        <f t="shared" si="456"/>
        <v/>
      </c>
      <c r="BE530" s="12" t="str">
        <f t="shared" si="456"/>
        <v/>
      </c>
      <c r="BF530" s="12" t="str">
        <f t="shared" si="453"/>
        <v/>
      </c>
      <c r="BG530" s="12" t="str">
        <f t="shared" si="453"/>
        <v/>
      </c>
      <c r="BH530" s="12" t="str">
        <f t="shared" si="453"/>
        <v/>
      </c>
      <c r="BI530" s="12" t="str">
        <f t="shared" si="453"/>
        <v/>
      </c>
      <c r="BJ530" s="12" t="str">
        <f t="shared" si="453"/>
        <v/>
      </c>
    </row>
    <row r="531" spans="1:62" ht="23.25" customHeight="1">
      <c r="A531" s="1">
        <f ca="1">IF(COUNTIF($D531:$M531," ")=10,"",IF(VLOOKUP(MAX($A$1:A530),$A$1:C530,3,FALSE)=0,"",MAX($A$1:A530)+1))</f>
        <v>531</v>
      </c>
      <c r="C531" s="2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5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 t="str">
        <f t="shared" si="476"/>
        <v/>
      </c>
      <c r="AO531" s="11" t="str">
        <f t="shared" si="474"/>
        <v/>
      </c>
      <c r="AP531" s="10" t="str">
        <f t="shared" si="455"/>
        <v/>
      </c>
      <c r="AQ531" s="10" t="str">
        <f t="shared" si="455"/>
        <v/>
      </c>
      <c r="AR531" s="10" t="str">
        <f t="shared" si="455"/>
        <v/>
      </c>
      <c r="AS531" s="10" t="str">
        <f t="shared" si="455"/>
        <v/>
      </c>
      <c r="AT531" s="10" t="str">
        <f t="shared" si="455"/>
        <v/>
      </c>
      <c r="AU531" s="10" t="str">
        <f t="shared" si="452"/>
        <v/>
      </c>
      <c r="AV531" s="10" t="str">
        <f t="shared" si="452"/>
        <v/>
      </c>
      <c r="AW531" s="10" t="str">
        <f t="shared" si="452"/>
        <v/>
      </c>
      <c r="AX531" s="10" t="str">
        <f t="shared" si="452"/>
        <v/>
      </c>
      <c r="AY531" s="10" t="str">
        <f t="shared" si="452"/>
        <v/>
      </c>
      <c r="BA531" s="12" t="str">
        <f t="shared" si="456"/>
        <v/>
      </c>
      <c r="BB531" s="12" t="str">
        <f t="shared" si="456"/>
        <v/>
      </c>
      <c r="BC531" s="12" t="str">
        <f t="shared" si="456"/>
        <v/>
      </c>
      <c r="BD531" s="12" t="str">
        <f t="shared" si="456"/>
        <v/>
      </c>
      <c r="BE531" s="12" t="str">
        <f t="shared" si="456"/>
        <v/>
      </c>
      <c r="BF531" s="12" t="str">
        <f t="shared" si="453"/>
        <v/>
      </c>
      <c r="BG531" s="12" t="str">
        <f t="shared" si="453"/>
        <v/>
      </c>
      <c r="BH531" s="12" t="str">
        <f t="shared" si="453"/>
        <v/>
      </c>
      <c r="BI531" s="12" t="str">
        <f t="shared" si="453"/>
        <v/>
      </c>
      <c r="BJ531" s="12" t="str">
        <f t="shared" si="453"/>
        <v/>
      </c>
    </row>
    <row r="532" spans="1:62" ht="23.25" customHeight="1">
      <c r="A532" s="1">
        <f ca="1">IF(COUNTIF($D533:$M539," ")=70,"",MAX($A$1:A531)+1)</f>
        <v>532</v>
      </c>
      <c r="B532" s="2" t="str">
        <f>IF($C532="","",$C532)</f>
        <v/>
      </c>
      <c r="C532" s="3" t="str">
        <f>IF(ISERROR(VLOOKUP((ROW()-1)/9+1,'[1]Преподавательский состав'!$A$2:$B$180,2,FALSE)),"",VLOOKUP((ROW()-1)/9+1,'[1]Преподавательский состав'!$A$2:$B$180,2,FALSE))</f>
        <v/>
      </c>
      <c r="D532" s="3" t="str">
        <f>IF($C532="","",T(" 8.00"))</f>
        <v/>
      </c>
      <c r="E532" s="3" t="str">
        <f>IF($C532="","",T(" 9.40"))</f>
        <v/>
      </c>
      <c r="F532" s="3" t="str">
        <f>IF($C532="","",T("11.50"))</f>
        <v/>
      </c>
      <c r="G532" s="4" t="str">
        <f>IF($C532="","",T(""))</f>
        <v/>
      </c>
      <c r="H532" s="4" t="str">
        <f>IF($C532="","",T("13.30"))</f>
        <v/>
      </c>
      <c r="I532" s="4" t="str">
        <f>IF($C532="","",T("15.10"))</f>
        <v/>
      </c>
      <c r="J532" s="3" t="str">
        <f>IF($C532="","",T("17.00"))</f>
        <v/>
      </c>
      <c r="K532" s="3" t="str">
        <f>IF($C532="","",T("18.40"))</f>
        <v/>
      </c>
      <c r="L532" s="3"/>
      <c r="M532" s="3"/>
      <c r="N532" s="25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 t="str">
        <f t="shared" si="476"/>
        <v/>
      </c>
      <c r="AO532" s="11" t="str">
        <f t="shared" si="474"/>
        <v/>
      </c>
      <c r="AP532" s="10" t="str">
        <f t="shared" si="455"/>
        <v/>
      </c>
      <c r="AQ532" s="10" t="str">
        <f t="shared" si="455"/>
        <v/>
      </c>
      <c r="AR532" s="10" t="str">
        <f t="shared" si="455"/>
        <v/>
      </c>
      <c r="AS532" s="10" t="str">
        <f t="shared" si="455"/>
        <v/>
      </c>
      <c r="AT532" s="10" t="str">
        <f t="shared" si="455"/>
        <v/>
      </c>
      <c r="AU532" s="10" t="str">
        <f t="shared" si="452"/>
        <v/>
      </c>
      <c r="AV532" s="10" t="str">
        <f t="shared" si="452"/>
        <v/>
      </c>
      <c r="AW532" s="10" t="str">
        <f t="shared" si="452"/>
        <v/>
      </c>
      <c r="AX532" s="10" t="str">
        <f t="shared" si="452"/>
        <v/>
      </c>
      <c r="AY532" s="10" t="str">
        <f t="shared" si="452"/>
        <v/>
      </c>
      <c r="BA532" s="12" t="str">
        <f t="shared" si="456"/>
        <v/>
      </c>
      <c r="BB532" s="12" t="str">
        <f t="shared" si="456"/>
        <v/>
      </c>
      <c r="BC532" s="12" t="str">
        <f t="shared" si="456"/>
        <v/>
      </c>
      <c r="BD532" s="12" t="str">
        <f t="shared" si="456"/>
        <v/>
      </c>
      <c r="BE532" s="12" t="str">
        <f t="shared" si="456"/>
        <v/>
      </c>
      <c r="BF532" s="12" t="str">
        <f t="shared" si="453"/>
        <v/>
      </c>
      <c r="BG532" s="12" t="str">
        <f t="shared" si="453"/>
        <v/>
      </c>
      <c r="BH532" s="12" t="str">
        <f t="shared" si="453"/>
        <v/>
      </c>
      <c r="BI532" s="12" t="str">
        <f t="shared" si="453"/>
        <v/>
      </c>
      <c r="BJ532" s="12" t="str">
        <f t="shared" si="453"/>
        <v/>
      </c>
    </row>
    <row r="533" spans="1:62" ht="23.25" customHeight="1">
      <c r="A533" s="1">
        <f ca="1">IF(COUNTIF($D533:$M533," ")=10,"",IF(VLOOKUP(MAX($A$1:A532),$A$1:C532,3,FALSE)=0,"",MAX($A$1:A532)+1))</f>
        <v>533</v>
      </c>
      <c r="B533" s="13" t="str">
        <f>$B532</f>
        <v/>
      </c>
      <c r="C533" s="2" t="str">
        <f>IF($B533="","",$S$2)</f>
        <v/>
      </c>
      <c r="D533" s="14" t="str">
        <f t="shared" ref="D533:K533" si="490">IF($B533&gt;"",IF(ISERROR(SEARCH($B533,T$2))," ",MID(T$2,FIND("%курс ",T$2,FIND($B533,T$2))+6,7)&amp;"
("&amp;MID(T$2,FIND("ауд.",T$2,FIND($B533,T$2))+4,FIND("№",T$2,FIND("ауд.",T$2,FIND($B533,T$2)))-(FIND("ауд.",T$2,FIND($B533,T$2))+4))&amp;")"),"")</f>
        <v/>
      </c>
      <c r="E533" s="14" t="str">
        <f t="shared" si="490"/>
        <v/>
      </c>
      <c r="F533" s="14" t="str">
        <f t="shared" si="490"/>
        <v/>
      </c>
      <c r="G533" s="14" t="str">
        <f t="shared" si="490"/>
        <v/>
      </c>
      <c r="H533" s="14" t="str">
        <f t="shared" si="490"/>
        <v/>
      </c>
      <c r="I533" s="14" t="str">
        <f t="shared" si="490"/>
        <v/>
      </c>
      <c r="J533" s="14" t="str">
        <f t="shared" si="490"/>
        <v/>
      </c>
      <c r="K533" s="14" t="str">
        <f t="shared" si="490"/>
        <v/>
      </c>
      <c r="L533" s="14"/>
      <c r="M533" s="14"/>
      <c r="N533" s="25"/>
      <c r="AE533" s="20" t="str">
        <f t="shared" si="476"/>
        <v/>
      </c>
      <c r="AF533" s="20" t="str">
        <f t="shared" si="476"/>
        <v/>
      </c>
      <c r="AG533" s="20" t="str">
        <f t="shared" si="476"/>
        <v/>
      </c>
      <c r="AH533" s="20" t="str">
        <f t="shared" si="476"/>
        <v/>
      </c>
      <c r="AI533" s="20" t="str">
        <f t="shared" si="476"/>
        <v/>
      </c>
      <c r="AJ533" s="20" t="str">
        <f t="shared" si="476"/>
        <v/>
      </c>
      <c r="AK533" s="20" t="str">
        <f t="shared" si="476"/>
        <v/>
      </c>
      <c r="AL533" s="20" t="str">
        <f t="shared" si="476"/>
        <v/>
      </c>
      <c r="AM533" s="20" t="str">
        <f t="shared" si="476"/>
        <v/>
      </c>
      <c r="AN533" s="20" t="str">
        <f t="shared" si="476"/>
        <v/>
      </c>
      <c r="AO533" s="11" t="str">
        <f t="shared" si="474"/>
        <v/>
      </c>
      <c r="AP533" s="10" t="str">
        <f t="shared" si="455"/>
        <v/>
      </c>
      <c r="AQ533" s="10" t="str">
        <f t="shared" si="455"/>
        <v/>
      </c>
      <c r="AR533" s="10" t="str">
        <f t="shared" si="455"/>
        <v/>
      </c>
      <c r="AS533" s="10" t="str">
        <f t="shared" si="455"/>
        <v/>
      </c>
      <c r="AT533" s="10" t="str">
        <f t="shared" si="455"/>
        <v/>
      </c>
      <c r="AU533" s="10" t="str">
        <f t="shared" si="452"/>
        <v/>
      </c>
      <c r="AV533" s="10" t="str">
        <f t="shared" si="452"/>
        <v/>
      </c>
      <c r="AW533" s="10" t="str">
        <f t="shared" si="452"/>
        <v/>
      </c>
      <c r="AX533" s="10" t="str">
        <f t="shared" si="452"/>
        <v/>
      </c>
      <c r="AY533" s="10" t="str">
        <f t="shared" si="452"/>
        <v/>
      </c>
      <c r="BA533" s="12" t="str">
        <f t="shared" si="456"/>
        <v/>
      </c>
      <c r="BB533" s="12" t="str">
        <f t="shared" si="456"/>
        <v/>
      </c>
      <c r="BC533" s="12" t="str">
        <f t="shared" si="456"/>
        <v/>
      </c>
      <c r="BD533" s="12" t="str">
        <f t="shared" si="456"/>
        <v/>
      </c>
      <c r="BE533" s="12" t="str">
        <f t="shared" si="456"/>
        <v/>
      </c>
      <c r="BF533" s="12" t="str">
        <f t="shared" si="453"/>
        <v/>
      </c>
      <c r="BG533" s="12" t="str">
        <f t="shared" si="453"/>
        <v/>
      </c>
      <c r="BH533" s="12" t="str">
        <f t="shared" si="453"/>
        <v/>
      </c>
      <c r="BI533" s="12" t="str">
        <f t="shared" si="453"/>
        <v/>
      </c>
      <c r="BJ533" s="12" t="str">
        <f t="shared" si="453"/>
        <v/>
      </c>
    </row>
    <row r="534" spans="1:62" ht="23.25" customHeight="1">
      <c r="A534" s="1">
        <f ca="1">IF(COUNTIF($D534:$M534," ")=10,"",IF(VLOOKUP(MAX($A$1:A533),$A$1:C533,3,FALSE)=0,"",MAX($A$1:A533)+1))</f>
        <v>534</v>
      </c>
      <c r="B534" s="13" t="str">
        <f>$B532</f>
        <v/>
      </c>
      <c r="C534" s="2" t="str">
        <f>IF($B534="","",$S$3)</f>
        <v/>
      </c>
      <c r="D534" s="14" t="str">
        <f t="shared" ref="D534:K534" si="491">IF($B534&gt;"",IF(ISERROR(SEARCH($B534,T$3))," ",MID(T$3,FIND("%курс ",T$3,FIND($B534,T$3))+6,7)&amp;"
("&amp;MID(T$3,FIND("ауд.",T$3,FIND($B534,T$3))+4,FIND("№",T$3,FIND("ауд.",T$3,FIND($B534,T$3)))-(FIND("ауд.",T$3,FIND($B534,T$3))+4))&amp;")"),"")</f>
        <v/>
      </c>
      <c r="E534" s="14" t="str">
        <f t="shared" si="491"/>
        <v/>
      </c>
      <c r="F534" s="14" t="str">
        <f t="shared" si="491"/>
        <v/>
      </c>
      <c r="G534" s="14" t="str">
        <f t="shared" si="491"/>
        <v/>
      </c>
      <c r="H534" s="14" t="str">
        <f>IF($B534&gt;"",IF(ISERROR(SEARCH($B534,X$3))," ",MID(X$3,FIND("%курс ",X$3,FIND($B534,X$3))+6,7)&amp;"
("&amp;MID(X$3,FIND("ауд.",X$3,FIND($B534,X$3))+4,FIND("№",X$3,FIND("ауд.",X$3,FIND($B534,X$3)))-(FIND("ауд.",X$3,FIND($B534,X$3))+4))&amp;")"),"")</f>
        <v/>
      </c>
      <c r="I534" s="14" t="str">
        <f t="shared" si="491"/>
        <v/>
      </c>
      <c r="J534" s="14" t="str">
        <f t="shared" si="491"/>
        <v/>
      </c>
      <c r="K534" s="14" t="str">
        <f t="shared" si="491"/>
        <v/>
      </c>
      <c r="L534" s="14"/>
      <c r="M534" s="14"/>
      <c r="N534" s="25"/>
      <c r="AE534" s="20" t="str">
        <f t="shared" si="476"/>
        <v/>
      </c>
      <c r="AF534" s="20" t="str">
        <f t="shared" si="476"/>
        <v/>
      </c>
      <c r="AG534" s="20" t="str">
        <f t="shared" si="476"/>
        <v/>
      </c>
      <c r="AH534" s="20" t="str">
        <f t="shared" si="476"/>
        <v/>
      </c>
      <c r="AI534" s="20" t="str">
        <f t="shared" si="476"/>
        <v/>
      </c>
      <c r="AJ534" s="20" t="str">
        <f t="shared" si="476"/>
        <v/>
      </c>
      <c r="AK534" s="20" t="str">
        <f t="shared" si="476"/>
        <v/>
      </c>
      <c r="AL534" s="20" t="str">
        <f t="shared" si="476"/>
        <v/>
      </c>
      <c r="AM534" s="20" t="str">
        <f t="shared" si="476"/>
        <v/>
      </c>
      <c r="AN534" s="20" t="str">
        <f t="shared" si="476"/>
        <v/>
      </c>
      <c r="AO534" s="11" t="str">
        <f t="shared" si="474"/>
        <v/>
      </c>
      <c r="AP534" s="10" t="str">
        <f t="shared" si="455"/>
        <v/>
      </c>
      <c r="AQ534" s="10" t="str">
        <f t="shared" si="455"/>
        <v/>
      </c>
      <c r="AR534" s="10" t="str">
        <f t="shared" si="455"/>
        <v/>
      </c>
      <c r="AS534" s="10" t="str">
        <f t="shared" si="455"/>
        <v/>
      </c>
      <c r="AT534" s="10" t="str">
        <f t="shared" si="455"/>
        <v/>
      </c>
      <c r="AU534" s="10" t="str">
        <f t="shared" si="452"/>
        <v/>
      </c>
      <c r="AV534" s="10" t="str">
        <f t="shared" si="452"/>
        <v/>
      </c>
      <c r="AW534" s="10" t="str">
        <f t="shared" si="452"/>
        <v/>
      </c>
      <c r="AX534" s="10" t="str">
        <f t="shared" si="452"/>
        <v/>
      </c>
      <c r="AY534" s="10" t="str">
        <f t="shared" si="452"/>
        <v/>
      </c>
      <c r="BA534" s="12" t="str">
        <f t="shared" si="456"/>
        <v/>
      </c>
      <c r="BB534" s="12" t="str">
        <f t="shared" si="456"/>
        <v/>
      </c>
      <c r="BC534" s="12" t="str">
        <f t="shared" si="456"/>
        <v/>
      </c>
      <c r="BD534" s="12" t="str">
        <f t="shared" si="456"/>
        <v/>
      </c>
      <c r="BE534" s="12" t="str">
        <f t="shared" si="456"/>
        <v/>
      </c>
      <c r="BF534" s="12" t="str">
        <f t="shared" si="453"/>
        <v/>
      </c>
      <c r="BG534" s="12" t="str">
        <f t="shared" si="453"/>
        <v/>
      </c>
      <c r="BH534" s="12" t="str">
        <f t="shared" si="453"/>
        <v/>
      </c>
      <c r="BI534" s="12" t="str">
        <f t="shared" si="453"/>
        <v/>
      </c>
      <c r="BJ534" s="12" t="str">
        <f t="shared" si="453"/>
        <v/>
      </c>
    </row>
    <row r="535" spans="1:62" ht="23.25" customHeight="1">
      <c r="A535" s="1">
        <f ca="1">IF(COUNTIF($D535:$M535," ")=10,"",IF(VLOOKUP(MAX($A$1:A534),$A$1:C534,3,FALSE)=0,"",MAX($A$1:A534)+1))</f>
        <v>535</v>
      </c>
      <c r="B535" s="13" t="str">
        <f>$B532</f>
        <v/>
      </c>
      <c r="C535" s="2" t="str">
        <f>IF($B535="","",$S$4)</f>
        <v/>
      </c>
      <c r="D535" s="14" t="str">
        <f t="shared" ref="D535:K535" si="492">IF($B535&gt;"",IF(ISERROR(SEARCH($B535,T$4))," ",MID(T$4,FIND("%курс ",T$4,FIND($B535,T$4))+6,7)&amp;"
("&amp;MID(T$4,FIND("ауд.",T$4,FIND($B535,T$4))+4,FIND("№",T$4,FIND("ауд.",T$4,FIND($B535,T$4)))-(FIND("ауд.",T$4,FIND($B535,T$4))+4))&amp;")"),"")</f>
        <v/>
      </c>
      <c r="E535" s="14" t="str">
        <f t="shared" si="492"/>
        <v/>
      </c>
      <c r="F535" s="14" t="str">
        <f t="shared" si="492"/>
        <v/>
      </c>
      <c r="G535" s="14" t="str">
        <f t="shared" si="492"/>
        <v/>
      </c>
      <c r="H535" s="14" t="str">
        <f t="shared" si="492"/>
        <v/>
      </c>
      <c r="I535" s="14" t="str">
        <f t="shared" si="492"/>
        <v/>
      </c>
      <c r="J535" s="14" t="str">
        <f t="shared" si="492"/>
        <v/>
      </c>
      <c r="K535" s="14" t="str">
        <f t="shared" si="492"/>
        <v/>
      </c>
      <c r="L535" s="14"/>
      <c r="M535" s="14"/>
      <c r="N535" s="25"/>
      <c r="AE535" s="20" t="str">
        <f t="shared" si="476"/>
        <v/>
      </c>
      <c r="AF535" s="20" t="str">
        <f t="shared" si="476"/>
        <v/>
      </c>
      <c r="AG535" s="20" t="str">
        <f t="shared" si="476"/>
        <v/>
      </c>
      <c r="AH535" s="20" t="str">
        <f t="shared" si="476"/>
        <v/>
      </c>
      <c r="AI535" s="20" t="str">
        <f t="shared" si="476"/>
        <v/>
      </c>
      <c r="AJ535" s="20" t="str">
        <f t="shared" si="476"/>
        <v/>
      </c>
      <c r="AK535" s="20" t="str">
        <f t="shared" si="476"/>
        <v/>
      </c>
      <c r="AL535" s="20" t="str">
        <f t="shared" si="476"/>
        <v/>
      </c>
      <c r="AM535" s="20" t="str">
        <f t="shared" si="476"/>
        <v/>
      </c>
      <c r="AN535" s="20" t="str">
        <f t="shared" si="476"/>
        <v/>
      </c>
      <c r="AO535" s="11" t="str">
        <f t="shared" si="474"/>
        <v/>
      </c>
      <c r="AP535" s="10" t="str">
        <f t="shared" si="455"/>
        <v/>
      </c>
      <c r="AQ535" s="10" t="str">
        <f t="shared" si="455"/>
        <v/>
      </c>
      <c r="AR535" s="10" t="str">
        <f t="shared" si="455"/>
        <v/>
      </c>
      <c r="AS535" s="10" t="str">
        <f t="shared" si="455"/>
        <v/>
      </c>
      <c r="AT535" s="10" t="str">
        <f t="shared" si="455"/>
        <v/>
      </c>
      <c r="AU535" s="10" t="str">
        <f t="shared" si="452"/>
        <v/>
      </c>
      <c r="AV535" s="10" t="str">
        <f t="shared" si="452"/>
        <v/>
      </c>
      <c r="AW535" s="10" t="str">
        <f t="shared" si="452"/>
        <v/>
      </c>
      <c r="AX535" s="10" t="str">
        <f t="shared" si="452"/>
        <v/>
      </c>
      <c r="AY535" s="10" t="str">
        <f t="shared" si="452"/>
        <v/>
      </c>
      <c r="BA535" s="12" t="str">
        <f t="shared" si="456"/>
        <v/>
      </c>
      <c r="BB535" s="12" t="str">
        <f t="shared" si="456"/>
        <v/>
      </c>
      <c r="BC535" s="12" t="str">
        <f t="shared" si="456"/>
        <v/>
      </c>
      <c r="BD535" s="12" t="str">
        <f t="shared" si="456"/>
        <v/>
      </c>
      <c r="BE535" s="12" t="str">
        <f t="shared" si="456"/>
        <v/>
      </c>
      <c r="BF535" s="12" t="str">
        <f t="shared" si="453"/>
        <v/>
      </c>
      <c r="BG535" s="12" t="str">
        <f t="shared" si="453"/>
        <v/>
      </c>
      <c r="BH535" s="12" t="str">
        <f t="shared" si="453"/>
        <v/>
      </c>
      <c r="BI535" s="12" t="str">
        <f t="shared" si="453"/>
        <v/>
      </c>
      <c r="BJ535" s="12" t="str">
        <f t="shared" si="453"/>
        <v/>
      </c>
    </row>
    <row r="536" spans="1:62" ht="23.25" customHeight="1">
      <c r="A536" s="1">
        <f ca="1">IF(COUNTIF($D536:$M536," ")=10,"",IF(VLOOKUP(MAX($A$1:A535),$A$1:C535,3,FALSE)=0,"",MAX($A$1:A535)+1))</f>
        <v>536</v>
      </c>
      <c r="B536" s="13" t="str">
        <f>$B532</f>
        <v/>
      </c>
      <c r="C536" s="2" t="str">
        <f>IF($B536="","",$S$5)</f>
        <v/>
      </c>
      <c r="D536" s="23" t="str">
        <f t="shared" ref="D536:K536" si="493">IF($B536&gt;"",IF(ISERROR(SEARCH($B536,T$5))," ",MID(T$5,FIND("%курс ",T$5,FIND($B536,T$5))+6,7)&amp;"
("&amp;MID(T$5,FIND("ауд.",T$5,FIND($B536,T$5))+4,FIND("№",T$5,FIND("ауд.",T$5,FIND($B536,T$5)))-(FIND("ауд.",T$5,FIND($B536,T$5))+4))&amp;")"),"")</f>
        <v/>
      </c>
      <c r="E536" s="23" t="str">
        <f t="shared" si="493"/>
        <v/>
      </c>
      <c r="F536" s="23" t="str">
        <f t="shared" si="493"/>
        <v/>
      </c>
      <c r="G536" s="23" t="str">
        <f t="shared" si="493"/>
        <v/>
      </c>
      <c r="H536" s="23" t="str">
        <f t="shared" si="493"/>
        <v/>
      </c>
      <c r="I536" s="23" t="str">
        <f t="shared" si="493"/>
        <v/>
      </c>
      <c r="J536" s="23" t="str">
        <f t="shared" si="493"/>
        <v/>
      </c>
      <c r="K536" s="23" t="str">
        <f t="shared" si="493"/>
        <v/>
      </c>
      <c r="L536" s="23"/>
      <c r="M536" s="23"/>
      <c r="N536" s="25"/>
      <c r="AE536" s="20" t="str">
        <f t="shared" si="476"/>
        <v/>
      </c>
      <c r="AF536" s="20" t="str">
        <f t="shared" si="476"/>
        <v/>
      </c>
      <c r="AG536" s="20" t="str">
        <f t="shared" si="476"/>
        <v/>
      </c>
      <c r="AH536" s="20" t="str">
        <f t="shared" si="476"/>
        <v/>
      </c>
      <c r="AI536" s="20" t="str">
        <f t="shared" si="476"/>
        <v/>
      </c>
      <c r="AJ536" s="20" t="str">
        <f t="shared" si="476"/>
        <v/>
      </c>
      <c r="AK536" s="20" t="str">
        <f t="shared" si="476"/>
        <v/>
      </c>
      <c r="AL536" s="20" t="str">
        <f t="shared" si="476"/>
        <v/>
      </c>
      <c r="AM536" s="20" t="str">
        <f t="shared" si="476"/>
        <v/>
      </c>
      <c r="AN536" s="20" t="str">
        <f t="shared" si="476"/>
        <v/>
      </c>
      <c r="AO536" s="11" t="str">
        <f t="shared" si="474"/>
        <v/>
      </c>
      <c r="AP536" s="10" t="str">
        <f t="shared" si="455"/>
        <v/>
      </c>
      <c r="AQ536" s="10" t="str">
        <f t="shared" si="455"/>
        <v/>
      </c>
      <c r="AR536" s="10" t="str">
        <f t="shared" si="455"/>
        <v/>
      </c>
      <c r="AS536" s="10" t="str">
        <f t="shared" si="455"/>
        <v/>
      </c>
      <c r="AT536" s="10" t="str">
        <f t="shared" si="455"/>
        <v/>
      </c>
      <c r="AU536" s="10" t="str">
        <f t="shared" si="452"/>
        <v/>
      </c>
      <c r="AV536" s="10" t="str">
        <f t="shared" si="452"/>
        <v/>
      </c>
      <c r="AW536" s="10" t="str">
        <f t="shared" si="452"/>
        <v/>
      </c>
      <c r="AX536" s="10" t="str">
        <f t="shared" si="452"/>
        <v/>
      </c>
      <c r="AY536" s="10" t="str">
        <f t="shared" si="452"/>
        <v/>
      </c>
      <c r="BA536" s="12" t="str">
        <f t="shared" si="456"/>
        <v/>
      </c>
      <c r="BB536" s="12" t="str">
        <f t="shared" si="456"/>
        <v/>
      </c>
      <c r="BC536" s="12" t="str">
        <f t="shared" si="456"/>
        <v/>
      </c>
      <c r="BD536" s="12" t="str">
        <f t="shared" si="456"/>
        <v/>
      </c>
      <c r="BE536" s="12" t="str">
        <f t="shared" si="456"/>
        <v/>
      </c>
      <c r="BF536" s="12" t="str">
        <f t="shared" si="453"/>
        <v/>
      </c>
      <c r="BG536" s="12" t="str">
        <f t="shared" si="453"/>
        <v/>
      </c>
      <c r="BH536" s="12" t="str">
        <f t="shared" si="453"/>
        <v/>
      </c>
      <c r="BI536" s="12" t="str">
        <f t="shared" si="453"/>
        <v/>
      </c>
      <c r="BJ536" s="12" t="str">
        <f t="shared" si="453"/>
        <v/>
      </c>
    </row>
    <row r="537" spans="1:62" ht="23.25" customHeight="1">
      <c r="A537" s="1">
        <f ca="1">IF(COUNTIF($D537:$M537," ")=10,"",IF(VLOOKUP(MAX($A$1:A536),$A$1:C536,3,FALSE)=0,"",MAX($A$1:A536)+1))</f>
        <v>537</v>
      </c>
      <c r="B537" s="13" t="str">
        <f>$B532</f>
        <v/>
      </c>
      <c r="C537" s="2" t="str">
        <f>IF($B537="","",$S$6)</f>
        <v/>
      </c>
      <c r="D537" s="23" t="str">
        <f t="shared" ref="D537:K537" si="494">IF($B537&gt;"",IF(ISERROR(SEARCH($B537,T$6))," ",MID(T$6,FIND("%курс ",T$6,FIND($B537,T$6))+6,7)&amp;"
("&amp;MID(T$6,FIND("ауд.",T$6,FIND($B537,T$6))+4,FIND("№",T$6,FIND("ауд.",T$6,FIND($B537,T$6)))-(FIND("ауд.",T$6,FIND($B537,T$6))+4))&amp;")"),"")</f>
        <v/>
      </c>
      <c r="E537" s="23" t="str">
        <f t="shared" si="494"/>
        <v/>
      </c>
      <c r="F537" s="23" t="str">
        <f t="shared" si="494"/>
        <v/>
      </c>
      <c r="G537" s="23" t="str">
        <f t="shared" si="494"/>
        <v/>
      </c>
      <c r="H537" s="23" t="str">
        <f t="shared" si="494"/>
        <v/>
      </c>
      <c r="I537" s="23" t="str">
        <f t="shared" si="494"/>
        <v/>
      </c>
      <c r="J537" s="23" t="str">
        <f t="shared" si="494"/>
        <v/>
      </c>
      <c r="K537" s="23" t="str">
        <f t="shared" si="494"/>
        <v/>
      </c>
      <c r="L537" s="23"/>
      <c r="M537" s="23"/>
      <c r="N537" s="25"/>
      <c r="AE537" s="20" t="str">
        <f t="shared" si="476"/>
        <v/>
      </c>
      <c r="AF537" s="20" t="str">
        <f t="shared" si="476"/>
        <v/>
      </c>
      <c r="AG537" s="20" t="str">
        <f t="shared" si="476"/>
        <v/>
      </c>
      <c r="AH537" s="20" t="str">
        <f t="shared" si="476"/>
        <v/>
      </c>
      <c r="AI537" s="20" t="str">
        <f t="shared" si="476"/>
        <v/>
      </c>
      <c r="AJ537" s="20" t="str">
        <f t="shared" si="476"/>
        <v/>
      </c>
      <c r="AK537" s="20" t="str">
        <f t="shared" si="476"/>
        <v/>
      </c>
      <c r="AL537" s="20" t="str">
        <f t="shared" si="476"/>
        <v/>
      </c>
      <c r="AM537" s="20" t="str">
        <f t="shared" si="476"/>
        <v/>
      </c>
      <c r="AN537" s="20" t="str">
        <f t="shared" si="476"/>
        <v/>
      </c>
      <c r="AO537" s="11" t="str">
        <f t="shared" si="474"/>
        <v/>
      </c>
      <c r="AP537" s="10" t="str">
        <f t="shared" si="455"/>
        <v/>
      </c>
      <c r="AQ537" s="10" t="str">
        <f t="shared" si="455"/>
        <v/>
      </c>
      <c r="AR537" s="10" t="str">
        <f t="shared" si="455"/>
        <v/>
      </c>
      <c r="AS537" s="10" t="str">
        <f t="shared" si="455"/>
        <v/>
      </c>
      <c r="AT537" s="10" t="str">
        <f t="shared" si="455"/>
        <v/>
      </c>
      <c r="AU537" s="10" t="str">
        <f t="shared" si="452"/>
        <v/>
      </c>
      <c r="AV537" s="10" t="str">
        <f t="shared" si="452"/>
        <v/>
      </c>
      <c r="AW537" s="10" t="str">
        <f t="shared" si="452"/>
        <v/>
      </c>
      <c r="AX537" s="10" t="str">
        <f t="shared" si="452"/>
        <v/>
      </c>
      <c r="AY537" s="10" t="str">
        <f t="shared" si="452"/>
        <v/>
      </c>
      <c r="BA537" s="12" t="str">
        <f t="shared" si="456"/>
        <v/>
      </c>
      <c r="BB537" s="12" t="str">
        <f t="shared" si="456"/>
        <v/>
      </c>
      <c r="BC537" s="12" t="str">
        <f t="shared" si="456"/>
        <v/>
      </c>
      <c r="BD537" s="12" t="str">
        <f t="shared" si="456"/>
        <v/>
      </c>
      <c r="BE537" s="12" t="str">
        <f t="shared" si="456"/>
        <v/>
      </c>
      <c r="BF537" s="12" t="str">
        <f t="shared" si="453"/>
        <v/>
      </c>
      <c r="BG537" s="12" t="str">
        <f t="shared" si="453"/>
        <v/>
      </c>
      <c r="BH537" s="12" t="str">
        <f t="shared" si="453"/>
        <v/>
      </c>
      <c r="BI537" s="12" t="str">
        <f t="shared" si="453"/>
        <v/>
      </c>
      <c r="BJ537" s="12" t="str">
        <f t="shared" si="453"/>
        <v/>
      </c>
    </row>
    <row r="538" spans="1:62" ht="23.25" customHeight="1">
      <c r="A538" s="1">
        <f ca="1">IF(COUNTIF($D538:$M538," ")=10,"",IF(VLOOKUP(MAX($A$1:A537),$A$1:C537,3,FALSE)=0,"",MAX($A$1:A537)+1))</f>
        <v>538</v>
      </c>
      <c r="B538" s="13" t="str">
        <f>$B532</f>
        <v/>
      </c>
      <c r="C538" s="2" t="str">
        <f>IF($B538="","",$S$7)</f>
        <v/>
      </c>
      <c r="D538" s="23" t="str">
        <f t="shared" ref="D538:K538" si="495">IF($B538&gt;"",IF(ISERROR(SEARCH($B538,T$7))," ",MID(T$7,FIND("%курс ",T$7,FIND($B538,T$7))+6,7)&amp;"
("&amp;MID(T$7,FIND("ауд.",T$7,FIND($B538,T$7))+4,FIND("№",T$7,FIND("ауд.",T$7,FIND($B538,T$7)))-(FIND("ауд.",T$7,FIND($B538,T$7))+4))&amp;")"),"")</f>
        <v/>
      </c>
      <c r="E538" s="23" t="str">
        <f t="shared" si="495"/>
        <v/>
      </c>
      <c r="F538" s="23" t="str">
        <f t="shared" si="495"/>
        <v/>
      </c>
      <c r="G538" s="23" t="str">
        <f t="shared" si="495"/>
        <v/>
      </c>
      <c r="H538" s="23" t="str">
        <f t="shared" si="495"/>
        <v/>
      </c>
      <c r="I538" s="23" t="str">
        <f t="shared" si="495"/>
        <v/>
      </c>
      <c r="J538" s="23" t="str">
        <f t="shared" si="495"/>
        <v/>
      </c>
      <c r="K538" s="23" t="str">
        <f t="shared" si="495"/>
        <v/>
      </c>
      <c r="L538" s="23"/>
      <c r="M538" s="23"/>
      <c r="N538" s="17"/>
      <c r="AE538" s="20" t="str">
        <f t="shared" si="476"/>
        <v/>
      </c>
      <c r="AF538" s="20" t="str">
        <f t="shared" si="476"/>
        <v/>
      </c>
      <c r="AG538" s="20" t="str">
        <f t="shared" si="476"/>
        <v/>
      </c>
      <c r="AH538" s="20" t="str">
        <f t="shared" si="476"/>
        <v/>
      </c>
      <c r="AI538" s="20" t="str">
        <f t="shared" si="476"/>
        <v/>
      </c>
      <c r="AJ538" s="20" t="str">
        <f t="shared" si="476"/>
        <v/>
      </c>
      <c r="AK538" s="20" t="str">
        <f t="shared" si="476"/>
        <v/>
      </c>
      <c r="AL538" s="20" t="str">
        <f t="shared" si="476"/>
        <v/>
      </c>
      <c r="AM538" s="20" t="str">
        <f t="shared" si="476"/>
        <v/>
      </c>
      <c r="AN538" s="20" t="str">
        <f t="shared" si="476"/>
        <v/>
      </c>
      <c r="AO538" s="11" t="str">
        <f t="shared" si="474"/>
        <v/>
      </c>
      <c r="AP538" s="10" t="str">
        <f t="shared" si="455"/>
        <v/>
      </c>
      <c r="AQ538" s="10" t="str">
        <f t="shared" si="455"/>
        <v/>
      </c>
      <c r="AR538" s="10" t="str">
        <f t="shared" si="455"/>
        <v/>
      </c>
      <c r="AS538" s="10" t="str">
        <f t="shared" si="455"/>
        <v/>
      </c>
      <c r="AT538" s="10" t="str">
        <f t="shared" si="455"/>
        <v/>
      </c>
      <c r="AU538" s="10" t="str">
        <f t="shared" si="452"/>
        <v/>
      </c>
      <c r="AV538" s="10" t="str">
        <f t="shared" si="452"/>
        <v/>
      </c>
      <c r="AW538" s="10" t="str">
        <f t="shared" si="452"/>
        <v/>
      </c>
      <c r="AX538" s="10" t="str">
        <f t="shared" si="452"/>
        <v/>
      </c>
      <c r="AY538" s="10" t="str">
        <f t="shared" si="452"/>
        <v/>
      </c>
      <c r="BA538" s="12" t="str">
        <f t="shared" si="456"/>
        <v/>
      </c>
      <c r="BB538" s="12" t="str">
        <f t="shared" si="456"/>
        <v/>
      </c>
      <c r="BC538" s="12" t="str">
        <f t="shared" si="456"/>
        <v/>
      </c>
      <c r="BD538" s="12" t="str">
        <f t="shared" si="456"/>
        <v/>
      </c>
      <c r="BE538" s="12" t="str">
        <f t="shared" si="456"/>
        <v/>
      </c>
      <c r="BF538" s="12" t="str">
        <f t="shared" si="453"/>
        <v/>
      </c>
      <c r="BG538" s="12" t="str">
        <f t="shared" si="453"/>
        <v/>
      </c>
      <c r="BH538" s="12" t="str">
        <f t="shared" si="453"/>
        <v/>
      </c>
      <c r="BI538" s="12" t="str">
        <f t="shared" si="453"/>
        <v/>
      </c>
      <c r="BJ538" s="12" t="str">
        <f t="shared" si="453"/>
        <v/>
      </c>
    </row>
    <row r="539" spans="1:62" ht="23.25" customHeight="1">
      <c r="A539" s="1">
        <f ca="1">IF(COUNTIF($D539:$M539," ")=10,"",IF(VLOOKUP(MAX($A$1:A538),$A$1:C538,3,FALSE)=0,"",MAX($A$1:A538)+1))</f>
        <v>539</v>
      </c>
      <c r="B539" s="13" t="str">
        <f>$B532</f>
        <v/>
      </c>
      <c r="C539" s="2" t="str">
        <f>IF($B539="","",$S$8)</f>
        <v/>
      </c>
      <c r="D539" s="23" t="str">
        <f t="shared" ref="D539:K539" si="496">IF($B539&gt;"",IF(ISERROR(SEARCH($B539,T$8))," ",MID(T$8,FIND("%курс ",T$8,FIND($B539,T$8))+6,7)&amp;"
("&amp;MID(T$8,FIND("ауд.",T$8,FIND($B539,T$8))+4,FIND("№",T$8,FIND("ауд.",T$8,FIND($B539,T$8)))-(FIND("ауд.",T$8,FIND($B539,T$8))+4))&amp;")"),"")</f>
        <v/>
      </c>
      <c r="E539" s="23" t="str">
        <f t="shared" si="496"/>
        <v/>
      </c>
      <c r="F539" s="23" t="str">
        <f t="shared" si="496"/>
        <v/>
      </c>
      <c r="G539" s="23" t="str">
        <f t="shared" si="496"/>
        <v/>
      </c>
      <c r="H539" s="23" t="str">
        <f t="shared" si="496"/>
        <v/>
      </c>
      <c r="I539" s="23" t="str">
        <f t="shared" si="496"/>
        <v/>
      </c>
      <c r="J539" s="23" t="str">
        <f t="shared" si="496"/>
        <v/>
      </c>
      <c r="K539" s="23" t="str">
        <f t="shared" si="496"/>
        <v/>
      </c>
      <c r="L539" s="23"/>
      <c r="M539" s="23"/>
      <c r="N539" s="25"/>
      <c r="AE539" s="20" t="str">
        <f t="shared" si="476"/>
        <v/>
      </c>
      <c r="AF539" s="20" t="str">
        <f t="shared" si="476"/>
        <v/>
      </c>
      <c r="AG539" s="20" t="str">
        <f t="shared" si="476"/>
        <v/>
      </c>
      <c r="AH539" s="20" t="str">
        <f t="shared" si="476"/>
        <v/>
      </c>
      <c r="AI539" s="20" t="str">
        <f t="shared" si="476"/>
        <v/>
      </c>
      <c r="AJ539" s="20" t="str">
        <f t="shared" si="476"/>
        <v/>
      </c>
      <c r="AK539" s="20" t="str">
        <f t="shared" si="476"/>
        <v/>
      </c>
      <c r="AL539" s="20" t="str">
        <f t="shared" si="476"/>
        <v/>
      </c>
      <c r="AM539" s="20" t="str">
        <f t="shared" si="476"/>
        <v/>
      </c>
      <c r="AN539" s="20" t="str">
        <f t="shared" si="476"/>
        <v/>
      </c>
      <c r="AO539" s="11" t="str">
        <f t="shared" si="474"/>
        <v/>
      </c>
      <c r="AP539" s="10" t="str">
        <f t="shared" si="455"/>
        <v/>
      </c>
      <c r="AQ539" s="10" t="str">
        <f t="shared" si="455"/>
        <v/>
      </c>
      <c r="AR539" s="10" t="str">
        <f t="shared" si="455"/>
        <v/>
      </c>
      <c r="AS539" s="10" t="str">
        <f t="shared" si="455"/>
        <v/>
      </c>
      <c r="AT539" s="10" t="str">
        <f t="shared" si="455"/>
        <v/>
      </c>
      <c r="AU539" s="10" t="str">
        <f t="shared" si="452"/>
        <v/>
      </c>
      <c r="AV539" s="10" t="str">
        <f t="shared" si="452"/>
        <v/>
      </c>
      <c r="AW539" s="10" t="str">
        <f t="shared" si="452"/>
        <v/>
      </c>
      <c r="AX539" s="10" t="str">
        <f t="shared" si="452"/>
        <v/>
      </c>
      <c r="AY539" s="10" t="str">
        <f t="shared" si="452"/>
        <v/>
      </c>
      <c r="BA539" s="12" t="str">
        <f t="shared" si="456"/>
        <v/>
      </c>
      <c r="BB539" s="12" t="str">
        <f t="shared" si="456"/>
        <v/>
      </c>
      <c r="BC539" s="12" t="str">
        <f t="shared" si="456"/>
        <v/>
      </c>
      <c r="BD539" s="12" t="str">
        <f t="shared" si="456"/>
        <v/>
      </c>
      <c r="BE539" s="12" t="str">
        <f t="shared" si="456"/>
        <v/>
      </c>
      <c r="BF539" s="12" t="str">
        <f t="shared" si="453"/>
        <v/>
      </c>
      <c r="BG539" s="12" t="str">
        <f t="shared" si="453"/>
        <v/>
      </c>
      <c r="BH539" s="12" t="str">
        <f t="shared" si="453"/>
        <v/>
      </c>
      <c r="BI539" s="12" t="str">
        <f t="shared" si="453"/>
        <v/>
      </c>
      <c r="BJ539" s="12" t="str">
        <f t="shared" si="453"/>
        <v/>
      </c>
    </row>
    <row r="540" spans="1:62" ht="23.25" customHeight="1">
      <c r="A540" s="1">
        <f ca="1">IF(COUNTIF($D540:$M540," ")=10,"",IF(VLOOKUP(MAX($A$1:A539),$A$1:C539,3,FALSE)=0,"",MAX($A$1:A539)+1))</f>
        <v>540</v>
      </c>
      <c r="C540" s="2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5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11" t="str">
        <f t="shared" si="474"/>
        <v/>
      </c>
      <c r="AP540" s="10" t="str">
        <f t="shared" si="455"/>
        <v/>
      </c>
      <c r="AQ540" s="10" t="str">
        <f t="shared" si="455"/>
        <v/>
      </c>
      <c r="AR540" s="10" t="str">
        <f t="shared" si="455"/>
        <v/>
      </c>
      <c r="AS540" s="10" t="str">
        <f t="shared" si="455"/>
        <v/>
      </c>
      <c r="AT540" s="10" t="str">
        <f t="shared" si="455"/>
        <v/>
      </c>
      <c r="AU540" s="10" t="str">
        <f t="shared" si="452"/>
        <v/>
      </c>
      <c r="AV540" s="10" t="str">
        <f t="shared" si="452"/>
        <v/>
      </c>
      <c r="AW540" s="10" t="str">
        <f t="shared" si="452"/>
        <v/>
      </c>
      <c r="AX540" s="10" t="str">
        <f t="shared" si="452"/>
        <v/>
      </c>
      <c r="AY540" s="10" t="str">
        <f t="shared" si="452"/>
        <v/>
      </c>
      <c r="BA540" s="12" t="str">
        <f t="shared" si="456"/>
        <v/>
      </c>
      <c r="BB540" s="12" t="str">
        <f t="shared" si="456"/>
        <v/>
      </c>
      <c r="BC540" s="12" t="str">
        <f t="shared" si="456"/>
        <v/>
      </c>
      <c r="BD540" s="12" t="str">
        <f t="shared" si="456"/>
        <v/>
      </c>
      <c r="BE540" s="12" t="str">
        <f t="shared" si="456"/>
        <v/>
      </c>
      <c r="BF540" s="12" t="str">
        <f t="shared" si="453"/>
        <v/>
      </c>
      <c r="BG540" s="12" t="str">
        <f t="shared" si="453"/>
        <v/>
      </c>
      <c r="BH540" s="12" t="str">
        <f t="shared" si="453"/>
        <v/>
      </c>
      <c r="BI540" s="12" t="str">
        <f t="shared" si="453"/>
        <v/>
      </c>
      <c r="BJ540" s="12" t="str">
        <f t="shared" si="453"/>
        <v/>
      </c>
    </row>
    <row r="541" spans="1:62" ht="23.25" customHeight="1">
      <c r="A541" s="1">
        <f ca="1">IF(COUNTIF($D542:$M548," ")=70,"",MAX($A$1:A540)+1)</f>
        <v>541</v>
      </c>
      <c r="B541" s="2" t="str">
        <f>IF($C541="","",$C541)</f>
        <v/>
      </c>
      <c r="C541" s="3" t="str">
        <f>IF(ISERROR(VLOOKUP((ROW()-1)/9+1,'[1]Преподавательский состав'!$A$2:$B$180,2,FALSE)),"",VLOOKUP((ROW()-1)/9+1,'[1]Преподавательский состав'!$A$2:$B$180,2,FALSE))</f>
        <v/>
      </c>
      <c r="D541" s="3" t="str">
        <f>IF($C541="","",T(" 8.00"))</f>
        <v/>
      </c>
      <c r="E541" s="3" t="str">
        <f>IF($C541="","",T(" 9.40"))</f>
        <v/>
      </c>
      <c r="F541" s="3" t="str">
        <f>IF($C541="","",T("11.50"))</f>
        <v/>
      </c>
      <c r="G541" s="4" t="str">
        <f>IF($C541="","",T(""))</f>
        <v/>
      </c>
      <c r="H541" s="4" t="str">
        <f>IF($C541="","",T("13.30"))</f>
        <v/>
      </c>
      <c r="I541" s="4" t="str">
        <f>IF($C541="","",T("15.10"))</f>
        <v/>
      </c>
      <c r="J541" s="3" t="str">
        <f>IF($C541="","",T("17.00"))</f>
        <v/>
      </c>
      <c r="K541" s="3" t="str">
        <f>IF($C541="","",T("17.00"))</f>
        <v/>
      </c>
      <c r="L541" s="3"/>
      <c r="M541" s="3"/>
      <c r="N541" s="25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11" t="str">
        <f t="shared" si="474"/>
        <v/>
      </c>
      <c r="AP541" s="10" t="str">
        <f t="shared" si="455"/>
        <v/>
      </c>
      <c r="AQ541" s="10" t="str">
        <f t="shared" si="455"/>
        <v/>
      </c>
      <c r="AR541" s="10" t="str">
        <f t="shared" si="455"/>
        <v/>
      </c>
      <c r="AS541" s="10" t="str">
        <f t="shared" si="455"/>
        <v/>
      </c>
      <c r="AT541" s="10" t="str">
        <f t="shared" si="455"/>
        <v/>
      </c>
      <c r="AU541" s="10" t="str">
        <f t="shared" ref="AU541:AY604" si="497">IF(AJ541="","",CONCATENATE(AJ541," ",$AO541))</f>
        <v/>
      </c>
      <c r="AV541" s="10" t="str">
        <f t="shared" si="497"/>
        <v/>
      </c>
      <c r="AW541" s="10" t="str">
        <f t="shared" si="497"/>
        <v/>
      </c>
      <c r="AX541" s="10" t="str">
        <f t="shared" si="497"/>
        <v/>
      </c>
      <c r="AY541" s="10" t="str">
        <f t="shared" si="497"/>
        <v/>
      </c>
      <c r="BA541" s="12" t="str">
        <f t="shared" si="456"/>
        <v/>
      </c>
      <c r="BB541" s="12" t="str">
        <f t="shared" si="456"/>
        <v/>
      </c>
      <c r="BC541" s="12" t="str">
        <f t="shared" si="456"/>
        <v/>
      </c>
      <c r="BD541" s="12" t="str">
        <f t="shared" si="456"/>
        <v/>
      </c>
      <c r="BE541" s="12" t="str">
        <f t="shared" si="456"/>
        <v/>
      </c>
      <c r="BF541" s="12" t="str">
        <f t="shared" ref="BF541:BJ604" si="498">IF(AJ541="","",ROW())</f>
        <v/>
      </c>
      <c r="BG541" s="12" t="str">
        <f t="shared" si="498"/>
        <v/>
      </c>
      <c r="BH541" s="12" t="str">
        <f t="shared" si="498"/>
        <v/>
      </c>
      <c r="BI541" s="12" t="str">
        <f t="shared" si="498"/>
        <v/>
      </c>
      <c r="BJ541" s="12" t="str">
        <f t="shared" si="498"/>
        <v/>
      </c>
    </row>
    <row r="542" spans="1:62" ht="23.25" customHeight="1">
      <c r="A542" s="1">
        <f ca="1">IF(COUNTIF($D542:$M542," ")=10,"",IF(VLOOKUP(MAX($A$1:A541),$A$1:C541,3,FALSE)=0,"",MAX($A$1:A541)+1))</f>
        <v>542</v>
      </c>
      <c r="B542" s="13" t="str">
        <f>$B541</f>
        <v/>
      </c>
      <c r="C542" s="2" t="str">
        <f>IF($B542="","",$S$2)</f>
        <v/>
      </c>
      <c r="D542" s="14" t="str">
        <f t="shared" ref="D542:K542" si="499">IF($B542&gt;"",IF(ISERROR(SEARCH($B542,T$2))," ",MID(T$2,FIND("%курс ",T$2,FIND($B542,T$2))+6,7)&amp;"
("&amp;MID(T$2,FIND("ауд.",T$2,FIND($B542,T$2))+4,FIND("№",T$2,FIND("ауд.",T$2,FIND($B542,T$2)))-(FIND("ауд.",T$2,FIND($B542,T$2))+4))&amp;")"),"")</f>
        <v/>
      </c>
      <c r="E542" s="14" t="str">
        <f t="shared" si="499"/>
        <v/>
      </c>
      <c r="F542" s="14" t="str">
        <f t="shared" si="499"/>
        <v/>
      </c>
      <c r="G542" s="14" t="str">
        <f t="shared" si="499"/>
        <v/>
      </c>
      <c r="H542" s="14" t="str">
        <f t="shared" si="499"/>
        <v/>
      </c>
      <c r="I542" s="14" t="str">
        <f t="shared" si="499"/>
        <v/>
      </c>
      <c r="J542" s="14" t="str">
        <f t="shared" si="499"/>
        <v/>
      </c>
      <c r="K542" s="14" t="str">
        <f t="shared" si="499"/>
        <v/>
      </c>
      <c r="L542" s="14"/>
      <c r="M542" s="14"/>
      <c r="N542" s="25"/>
      <c r="AE542" s="20" t="str">
        <f t="shared" si="476"/>
        <v/>
      </c>
      <c r="AF542" s="20" t="str">
        <f t="shared" si="476"/>
        <v/>
      </c>
      <c r="AG542" s="20" t="str">
        <f t="shared" si="476"/>
        <v/>
      </c>
      <c r="AH542" s="20" t="str">
        <f t="shared" si="476"/>
        <v/>
      </c>
      <c r="AI542" s="20" t="str">
        <f t="shared" si="476"/>
        <v/>
      </c>
      <c r="AJ542" s="20" t="str">
        <f t="shared" si="476"/>
        <v/>
      </c>
      <c r="AK542" s="20" t="str">
        <f t="shared" si="476"/>
        <v/>
      </c>
      <c r="AL542" s="20" t="str">
        <f t="shared" si="476"/>
        <v/>
      </c>
      <c r="AM542" s="20" t="str">
        <f t="shared" si="476"/>
        <v/>
      </c>
      <c r="AN542" s="20" t="str">
        <f t="shared" si="476"/>
        <v/>
      </c>
      <c r="AO542" s="11" t="str">
        <f t="shared" si="474"/>
        <v/>
      </c>
      <c r="AP542" s="10" t="str">
        <f t="shared" ref="AP542:AT605" si="500">IF(AE542="","",CONCATENATE(AE542," ",$AO542))</f>
        <v/>
      </c>
      <c r="AQ542" s="10" t="str">
        <f t="shared" si="500"/>
        <v/>
      </c>
      <c r="AR542" s="10" t="str">
        <f t="shared" si="500"/>
        <v/>
      </c>
      <c r="AS542" s="10" t="str">
        <f t="shared" si="500"/>
        <v/>
      </c>
      <c r="AT542" s="10" t="str">
        <f t="shared" si="500"/>
        <v/>
      </c>
      <c r="AU542" s="10" t="str">
        <f t="shared" si="497"/>
        <v/>
      </c>
      <c r="AV542" s="10" t="str">
        <f t="shared" si="497"/>
        <v/>
      </c>
      <c r="AW542" s="10" t="str">
        <f t="shared" si="497"/>
        <v/>
      </c>
      <c r="AX542" s="10" t="str">
        <f t="shared" si="497"/>
        <v/>
      </c>
      <c r="AY542" s="10" t="str">
        <f t="shared" si="497"/>
        <v/>
      </c>
      <c r="BA542" s="12" t="str">
        <f t="shared" ref="BA542:BE605" si="501">IF(AE542="","",ROW())</f>
        <v/>
      </c>
      <c r="BB542" s="12" t="str">
        <f t="shared" si="501"/>
        <v/>
      </c>
      <c r="BC542" s="12" t="str">
        <f t="shared" si="501"/>
        <v/>
      </c>
      <c r="BD542" s="12" t="str">
        <f t="shared" si="501"/>
        <v/>
      </c>
      <c r="BE542" s="12" t="str">
        <f t="shared" si="501"/>
        <v/>
      </c>
      <c r="BF542" s="12" t="str">
        <f t="shared" si="498"/>
        <v/>
      </c>
      <c r="BG542" s="12" t="str">
        <f t="shared" si="498"/>
        <v/>
      </c>
      <c r="BH542" s="12" t="str">
        <f t="shared" si="498"/>
        <v/>
      </c>
      <c r="BI542" s="12" t="str">
        <f t="shared" si="498"/>
        <v/>
      </c>
      <c r="BJ542" s="12" t="str">
        <f t="shared" si="498"/>
        <v/>
      </c>
    </row>
    <row r="543" spans="1:62" ht="23.25" customHeight="1">
      <c r="A543" s="1">
        <f ca="1">IF(COUNTIF($D543:$M543," ")=10,"",IF(VLOOKUP(MAX($A$1:A542),$A$1:C542,3,FALSE)=0,"",MAX($A$1:A542)+1))</f>
        <v>543</v>
      </c>
      <c r="B543" s="13" t="str">
        <f>$B541</f>
        <v/>
      </c>
      <c r="C543" s="2" t="str">
        <f>IF($B543="","",$S$3)</f>
        <v/>
      </c>
      <c r="D543" s="14" t="str">
        <f t="shared" ref="D543:K543" si="502">IF($B543&gt;"",IF(ISERROR(SEARCH($B543,T$3))," ",MID(T$3,FIND("%курс ",T$3,FIND($B543,T$3))+6,7)&amp;"
("&amp;MID(T$3,FIND("ауд.",T$3,FIND($B543,T$3))+4,FIND("№",T$3,FIND("ауд.",T$3,FIND($B543,T$3)))-(FIND("ауд.",T$3,FIND($B543,T$3))+4))&amp;")"),"")</f>
        <v/>
      </c>
      <c r="E543" s="14" t="str">
        <f t="shared" si="502"/>
        <v/>
      </c>
      <c r="F543" s="14" t="str">
        <f t="shared" si="502"/>
        <v/>
      </c>
      <c r="G543" s="14" t="str">
        <f t="shared" si="502"/>
        <v/>
      </c>
      <c r="H543" s="14" t="str">
        <f t="shared" si="502"/>
        <v/>
      </c>
      <c r="I543" s="14" t="str">
        <f t="shared" si="502"/>
        <v/>
      </c>
      <c r="J543" s="14" t="str">
        <f t="shared" si="502"/>
        <v/>
      </c>
      <c r="K543" s="14" t="str">
        <f t="shared" si="502"/>
        <v/>
      </c>
      <c r="L543" s="14"/>
      <c r="M543" s="14"/>
      <c r="N543" s="25"/>
      <c r="AE543" s="20" t="str">
        <f t="shared" si="476"/>
        <v/>
      </c>
      <c r="AF543" s="20" t="str">
        <f t="shared" si="476"/>
        <v/>
      </c>
      <c r="AG543" s="20" t="str">
        <f t="shared" si="476"/>
        <v/>
      </c>
      <c r="AH543" s="20" t="str">
        <f t="shared" si="476"/>
        <v/>
      </c>
      <c r="AI543" s="20" t="str">
        <f t="shared" si="476"/>
        <v/>
      </c>
      <c r="AJ543" s="20" t="str">
        <f t="shared" si="476"/>
        <v/>
      </c>
      <c r="AK543" s="20" t="str">
        <f t="shared" si="476"/>
        <v/>
      </c>
      <c r="AL543" s="20" t="str">
        <f t="shared" si="476"/>
        <v/>
      </c>
      <c r="AM543" s="20" t="str">
        <f t="shared" si="476"/>
        <v/>
      </c>
      <c r="AN543" s="20" t="str">
        <f t="shared" si="476"/>
        <v/>
      </c>
      <c r="AO543" s="11" t="str">
        <f t="shared" si="474"/>
        <v/>
      </c>
      <c r="AP543" s="10" t="str">
        <f t="shared" si="500"/>
        <v/>
      </c>
      <c r="AQ543" s="10" t="str">
        <f t="shared" si="500"/>
        <v/>
      </c>
      <c r="AR543" s="10" t="str">
        <f t="shared" si="500"/>
        <v/>
      </c>
      <c r="AS543" s="10" t="str">
        <f t="shared" si="500"/>
        <v/>
      </c>
      <c r="AT543" s="10" t="str">
        <f t="shared" si="500"/>
        <v/>
      </c>
      <c r="AU543" s="10" t="str">
        <f t="shared" si="497"/>
        <v/>
      </c>
      <c r="AV543" s="10" t="str">
        <f t="shared" si="497"/>
        <v/>
      </c>
      <c r="AW543" s="10" t="str">
        <f t="shared" si="497"/>
        <v/>
      </c>
      <c r="AX543" s="10" t="str">
        <f t="shared" si="497"/>
        <v/>
      </c>
      <c r="AY543" s="10" t="str">
        <f t="shared" si="497"/>
        <v/>
      </c>
      <c r="BA543" s="12" t="str">
        <f t="shared" si="501"/>
        <v/>
      </c>
      <c r="BB543" s="12" t="str">
        <f t="shared" si="501"/>
        <v/>
      </c>
      <c r="BC543" s="12" t="str">
        <f t="shared" si="501"/>
        <v/>
      </c>
      <c r="BD543" s="12" t="str">
        <f t="shared" si="501"/>
        <v/>
      </c>
      <c r="BE543" s="12" t="str">
        <f t="shared" si="501"/>
        <v/>
      </c>
      <c r="BF543" s="12" t="str">
        <f t="shared" si="498"/>
        <v/>
      </c>
      <c r="BG543" s="12" t="str">
        <f t="shared" si="498"/>
        <v/>
      </c>
      <c r="BH543" s="12" t="str">
        <f t="shared" si="498"/>
        <v/>
      </c>
      <c r="BI543" s="12" t="str">
        <f t="shared" si="498"/>
        <v/>
      </c>
      <c r="BJ543" s="12" t="str">
        <f t="shared" si="498"/>
        <v/>
      </c>
    </row>
    <row r="544" spans="1:62" ht="23.25" customHeight="1">
      <c r="A544" s="1">
        <f ca="1">IF(COUNTIF($D544:$M544," ")=10,"",IF(VLOOKUP(MAX($A$1:A543),$A$1:C543,3,FALSE)=0,"",MAX($A$1:A543)+1))</f>
        <v>544</v>
      </c>
      <c r="B544" s="13" t="str">
        <f>$B541</f>
        <v/>
      </c>
      <c r="C544" s="2" t="str">
        <f>IF($B544="","",$S$4)</f>
        <v/>
      </c>
      <c r="D544" s="14" t="str">
        <f t="shared" ref="D544:K544" si="503">IF($B544&gt;"",IF(ISERROR(SEARCH($B544,T$4))," ",MID(T$4,FIND("%курс ",T$4,FIND($B544,T$4))+6,7)&amp;"
("&amp;MID(T$4,FIND("ауд.",T$4,FIND($B544,T$4))+4,FIND("№",T$4,FIND("ауд.",T$4,FIND($B544,T$4)))-(FIND("ауд.",T$4,FIND($B544,T$4))+4))&amp;")"),"")</f>
        <v/>
      </c>
      <c r="E544" s="14" t="str">
        <f t="shared" si="503"/>
        <v/>
      </c>
      <c r="F544" s="14" t="str">
        <f t="shared" si="503"/>
        <v/>
      </c>
      <c r="G544" s="14" t="str">
        <f t="shared" si="503"/>
        <v/>
      </c>
      <c r="H544" s="14" t="str">
        <f t="shared" si="503"/>
        <v/>
      </c>
      <c r="I544" s="14" t="str">
        <f t="shared" si="503"/>
        <v/>
      </c>
      <c r="J544" s="14" t="str">
        <f t="shared" si="503"/>
        <v/>
      </c>
      <c r="K544" s="14" t="str">
        <f t="shared" si="503"/>
        <v/>
      </c>
      <c r="L544" s="14"/>
      <c r="M544" s="14"/>
      <c r="N544" s="25"/>
      <c r="AE544" s="20" t="str">
        <f t="shared" si="476"/>
        <v/>
      </c>
      <c r="AF544" s="20" t="str">
        <f t="shared" si="476"/>
        <v/>
      </c>
      <c r="AG544" s="20" t="str">
        <f t="shared" si="476"/>
        <v/>
      </c>
      <c r="AH544" s="20" t="str">
        <f t="shared" si="476"/>
        <v/>
      </c>
      <c r="AI544" s="20" t="str">
        <f t="shared" si="476"/>
        <v/>
      </c>
      <c r="AJ544" s="20" t="str">
        <f t="shared" si="476"/>
        <v/>
      </c>
      <c r="AK544" s="20" t="str">
        <f t="shared" si="476"/>
        <v/>
      </c>
      <c r="AL544" s="20" t="str">
        <f t="shared" si="476"/>
        <v/>
      </c>
      <c r="AM544" s="20" t="str">
        <f t="shared" si="476"/>
        <v/>
      </c>
      <c r="AN544" s="20" t="str">
        <f t="shared" si="476"/>
        <v/>
      </c>
      <c r="AO544" s="11" t="str">
        <f t="shared" si="474"/>
        <v/>
      </c>
      <c r="AP544" s="10" t="str">
        <f t="shared" si="500"/>
        <v/>
      </c>
      <c r="AQ544" s="10" t="str">
        <f t="shared" si="500"/>
        <v/>
      </c>
      <c r="AR544" s="10" t="str">
        <f t="shared" si="500"/>
        <v/>
      </c>
      <c r="AS544" s="10" t="str">
        <f t="shared" si="500"/>
        <v/>
      </c>
      <c r="AT544" s="10" t="str">
        <f t="shared" si="500"/>
        <v/>
      </c>
      <c r="AU544" s="10" t="str">
        <f t="shared" si="497"/>
        <v/>
      </c>
      <c r="AV544" s="10" t="str">
        <f t="shared" si="497"/>
        <v/>
      </c>
      <c r="AW544" s="10" t="str">
        <f t="shared" si="497"/>
        <v/>
      </c>
      <c r="AX544" s="10" t="str">
        <f t="shared" si="497"/>
        <v/>
      </c>
      <c r="AY544" s="10" t="str">
        <f t="shared" si="497"/>
        <v/>
      </c>
      <c r="BA544" s="12" t="str">
        <f t="shared" si="501"/>
        <v/>
      </c>
      <c r="BB544" s="12" t="str">
        <f t="shared" si="501"/>
        <v/>
      </c>
      <c r="BC544" s="12" t="str">
        <f t="shared" si="501"/>
        <v/>
      </c>
      <c r="BD544" s="12" t="str">
        <f t="shared" si="501"/>
        <v/>
      </c>
      <c r="BE544" s="12" t="str">
        <f t="shared" si="501"/>
        <v/>
      </c>
      <c r="BF544" s="12" t="str">
        <f t="shared" si="498"/>
        <v/>
      </c>
      <c r="BG544" s="12" t="str">
        <f t="shared" si="498"/>
        <v/>
      </c>
      <c r="BH544" s="12" t="str">
        <f t="shared" si="498"/>
        <v/>
      </c>
      <c r="BI544" s="12" t="str">
        <f t="shared" si="498"/>
        <v/>
      </c>
      <c r="BJ544" s="12" t="str">
        <f t="shared" si="498"/>
        <v/>
      </c>
    </row>
    <row r="545" spans="1:62" ht="23.25" customHeight="1">
      <c r="A545" s="1">
        <f ca="1">IF(COUNTIF($D545:$M545," ")=10,"",IF(VLOOKUP(MAX($A$1:A544),$A$1:C544,3,FALSE)=0,"",MAX($A$1:A544)+1))</f>
        <v>545</v>
      </c>
      <c r="B545" s="13" t="str">
        <f>$B541</f>
        <v/>
      </c>
      <c r="C545" s="2" t="str">
        <f>IF($B545="","",$S$5)</f>
        <v/>
      </c>
      <c r="D545" s="23" t="str">
        <f t="shared" ref="D545:K545" si="504">IF($B545&gt;"",IF(ISERROR(SEARCH($B545,T$5))," ",MID(T$5,FIND("%курс ",T$5,FIND($B545,T$5))+6,7)&amp;"
("&amp;MID(T$5,FIND("ауд.",T$5,FIND($B545,T$5))+4,FIND("№",T$5,FIND("ауд.",T$5,FIND($B545,T$5)))-(FIND("ауд.",T$5,FIND($B545,T$5))+4))&amp;")"),"")</f>
        <v/>
      </c>
      <c r="E545" s="23" t="str">
        <f t="shared" si="504"/>
        <v/>
      </c>
      <c r="F545" s="23" t="str">
        <f t="shared" si="504"/>
        <v/>
      </c>
      <c r="G545" s="23" t="str">
        <f t="shared" si="504"/>
        <v/>
      </c>
      <c r="H545" s="23" t="str">
        <f t="shared" si="504"/>
        <v/>
      </c>
      <c r="I545" s="23" t="str">
        <f t="shared" si="504"/>
        <v/>
      </c>
      <c r="J545" s="23" t="str">
        <f t="shared" si="504"/>
        <v/>
      </c>
      <c r="K545" s="23" t="str">
        <f t="shared" si="504"/>
        <v/>
      </c>
      <c r="L545" s="23"/>
      <c r="M545" s="23"/>
      <c r="N545" s="25"/>
      <c r="AE545" s="20" t="str">
        <f t="shared" si="476"/>
        <v/>
      </c>
      <c r="AF545" s="20" t="str">
        <f t="shared" si="476"/>
        <v/>
      </c>
      <c r="AG545" s="20" t="str">
        <f t="shared" si="476"/>
        <v/>
      </c>
      <c r="AH545" s="20" t="str">
        <f t="shared" si="476"/>
        <v/>
      </c>
      <c r="AI545" s="20" t="str">
        <f t="shared" si="476"/>
        <v/>
      </c>
      <c r="AJ545" s="20" t="str">
        <f t="shared" si="476"/>
        <v/>
      </c>
      <c r="AK545" s="20" t="str">
        <f t="shared" si="476"/>
        <v/>
      </c>
      <c r="AL545" s="20" t="str">
        <f t="shared" si="476"/>
        <v/>
      </c>
      <c r="AM545" s="20" t="str">
        <f t="shared" si="476"/>
        <v/>
      </c>
      <c r="AN545" s="20" t="str">
        <f t="shared" si="476"/>
        <v/>
      </c>
      <c r="AO545" s="11" t="str">
        <f t="shared" si="474"/>
        <v/>
      </c>
      <c r="AP545" s="10" t="str">
        <f t="shared" si="500"/>
        <v/>
      </c>
      <c r="AQ545" s="10" t="str">
        <f t="shared" si="500"/>
        <v/>
      </c>
      <c r="AR545" s="10" t="str">
        <f t="shared" si="500"/>
        <v/>
      </c>
      <c r="AS545" s="10" t="str">
        <f t="shared" si="500"/>
        <v/>
      </c>
      <c r="AT545" s="10" t="str">
        <f t="shared" si="500"/>
        <v/>
      </c>
      <c r="AU545" s="10" t="str">
        <f t="shared" si="497"/>
        <v/>
      </c>
      <c r="AV545" s="10" t="str">
        <f t="shared" si="497"/>
        <v/>
      </c>
      <c r="AW545" s="10" t="str">
        <f t="shared" si="497"/>
        <v/>
      </c>
      <c r="AX545" s="10" t="str">
        <f t="shared" si="497"/>
        <v/>
      </c>
      <c r="AY545" s="10" t="str">
        <f t="shared" si="497"/>
        <v/>
      </c>
      <c r="BA545" s="12" t="str">
        <f t="shared" si="501"/>
        <v/>
      </c>
      <c r="BB545" s="12" t="str">
        <f t="shared" si="501"/>
        <v/>
      </c>
      <c r="BC545" s="12" t="str">
        <f t="shared" si="501"/>
        <v/>
      </c>
      <c r="BD545" s="12" t="str">
        <f t="shared" si="501"/>
        <v/>
      </c>
      <c r="BE545" s="12" t="str">
        <f t="shared" si="501"/>
        <v/>
      </c>
      <c r="BF545" s="12" t="str">
        <f t="shared" si="498"/>
        <v/>
      </c>
      <c r="BG545" s="12" t="str">
        <f t="shared" si="498"/>
        <v/>
      </c>
      <c r="BH545" s="12" t="str">
        <f t="shared" si="498"/>
        <v/>
      </c>
      <c r="BI545" s="12" t="str">
        <f t="shared" si="498"/>
        <v/>
      </c>
      <c r="BJ545" s="12" t="str">
        <f t="shared" si="498"/>
        <v/>
      </c>
    </row>
    <row r="546" spans="1:62" ht="23.25" customHeight="1">
      <c r="A546" s="1">
        <f ca="1">IF(COUNTIF($D546:$M546," ")=10,"",IF(VLOOKUP(MAX($A$1:A545),$A$1:C545,3,FALSE)=0,"",MAX($A$1:A545)+1))</f>
        <v>546</v>
      </c>
      <c r="B546" s="13" t="str">
        <f>$B541</f>
        <v/>
      </c>
      <c r="C546" s="2" t="str">
        <f>IF($B546="","",$S$6)</f>
        <v/>
      </c>
      <c r="D546" s="23" t="str">
        <f t="shared" ref="D546:K546" si="505">IF($B546&gt;"",IF(ISERROR(SEARCH($B546,T$6))," ",MID(T$6,FIND("%курс ",T$6,FIND($B546,T$6))+6,7)&amp;"
("&amp;MID(T$6,FIND("ауд.",T$6,FIND($B546,T$6))+4,FIND("№",T$6,FIND("ауд.",T$6,FIND($B546,T$6)))-(FIND("ауд.",T$6,FIND($B546,T$6))+4))&amp;")"),"")</f>
        <v/>
      </c>
      <c r="E546" s="23" t="str">
        <f t="shared" si="505"/>
        <v/>
      </c>
      <c r="F546" s="23" t="str">
        <f t="shared" si="505"/>
        <v/>
      </c>
      <c r="G546" s="23" t="str">
        <f t="shared" si="505"/>
        <v/>
      </c>
      <c r="H546" s="23" t="str">
        <f t="shared" si="505"/>
        <v/>
      </c>
      <c r="I546" s="23" t="str">
        <f t="shared" si="505"/>
        <v/>
      </c>
      <c r="J546" s="23" t="str">
        <f t="shared" si="505"/>
        <v/>
      </c>
      <c r="K546" s="23" t="str">
        <f t="shared" si="505"/>
        <v/>
      </c>
      <c r="L546" s="23"/>
      <c r="M546" s="23"/>
      <c r="N546" s="17"/>
      <c r="AE546" s="20" t="str">
        <f t="shared" si="476"/>
        <v/>
      </c>
      <c r="AF546" s="20" t="str">
        <f t="shared" si="476"/>
        <v/>
      </c>
      <c r="AG546" s="20" t="str">
        <f t="shared" si="476"/>
        <v/>
      </c>
      <c r="AH546" s="20" t="str">
        <f t="shared" si="476"/>
        <v/>
      </c>
      <c r="AI546" s="20" t="str">
        <f t="shared" ref="AI546:AN609" si="506">IF(H546=" ","",IF(H546="","",CONCATENATE($C546," ",H$1," ",MID(H546,10,5))))</f>
        <v/>
      </c>
      <c r="AJ546" s="20" t="str">
        <f t="shared" si="506"/>
        <v/>
      </c>
      <c r="AK546" s="20" t="str">
        <f t="shared" si="506"/>
        <v/>
      </c>
      <c r="AL546" s="20" t="str">
        <f t="shared" si="506"/>
        <v/>
      </c>
      <c r="AM546" s="20" t="str">
        <f t="shared" si="506"/>
        <v/>
      </c>
      <c r="AN546" s="20" t="str">
        <f t="shared" si="506"/>
        <v/>
      </c>
      <c r="AO546" s="11" t="str">
        <f t="shared" si="474"/>
        <v/>
      </c>
      <c r="AP546" s="10" t="str">
        <f t="shared" si="500"/>
        <v/>
      </c>
      <c r="AQ546" s="10" t="str">
        <f t="shared" si="500"/>
        <v/>
      </c>
      <c r="AR546" s="10" t="str">
        <f t="shared" si="500"/>
        <v/>
      </c>
      <c r="AS546" s="10" t="str">
        <f t="shared" si="500"/>
        <v/>
      </c>
      <c r="AT546" s="10" t="str">
        <f t="shared" si="500"/>
        <v/>
      </c>
      <c r="AU546" s="10" t="str">
        <f t="shared" si="497"/>
        <v/>
      </c>
      <c r="AV546" s="10" t="str">
        <f t="shared" si="497"/>
        <v/>
      </c>
      <c r="AW546" s="10" t="str">
        <f t="shared" si="497"/>
        <v/>
      </c>
      <c r="AX546" s="10" t="str">
        <f t="shared" si="497"/>
        <v/>
      </c>
      <c r="AY546" s="10" t="str">
        <f t="shared" si="497"/>
        <v/>
      </c>
      <c r="BA546" s="12" t="str">
        <f t="shared" si="501"/>
        <v/>
      </c>
      <c r="BB546" s="12" t="str">
        <f t="shared" si="501"/>
        <v/>
      </c>
      <c r="BC546" s="12" t="str">
        <f t="shared" si="501"/>
        <v/>
      </c>
      <c r="BD546" s="12" t="str">
        <f t="shared" si="501"/>
        <v/>
      </c>
      <c r="BE546" s="12" t="str">
        <f t="shared" si="501"/>
        <v/>
      </c>
      <c r="BF546" s="12" t="str">
        <f t="shared" si="498"/>
        <v/>
      </c>
      <c r="BG546" s="12" t="str">
        <f t="shared" si="498"/>
        <v/>
      </c>
      <c r="BH546" s="12" t="str">
        <f t="shared" si="498"/>
        <v/>
      </c>
      <c r="BI546" s="12" t="str">
        <f t="shared" si="498"/>
        <v/>
      </c>
      <c r="BJ546" s="12" t="str">
        <f t="shared" si="498"/>
        <v/>
      </c>
    </row>
    <row r="547" spans="1:62" ht="23.25" customHeight="1">
      <c r="A547" s="1">
        <f ca="1">IF(COUNTIF($D547:$M547," ")=10,"",IF(VLOOKUP(MAX($A$1:A546),$A$1:C546,3,FALSE)=0,"",MAX($A$1:A546)+1))</f>
        <v>547</v>
      </c>
      <c r="B547" s="13" t="str">
        <f>$B541</f>
        <v/>
      </c>
      <c r="C547" s="2" t="str">
        <f>IF($B547="","",$S$7)</f>
        <v/>
      </c>
      <c r="D547" s="23" t="str">
        <f t="shared" ref="D547:K547" si="507">IF($B547&gt;"",IF(ISERROR(SEARCH($B547,T$7))," ",MID(T$7,FIND("%курс ",T$7,FIND($B547,T$7))+6,7)&amp;"
("&amp;MID(T$7,FIND("ауд.",T$7,FIND($B547,T$7))+4,FIND("№",T$7,FIND("ауд.",T$7,FIND($B547,T$7)))-(FIND("ауд.",T$7,FIND($B547,T$7))+4))&amp;")"),"")</f>
        <v/>
      </c>
      <c r="E547" s="23" t="str">
        <f t="shared" si="507"/>
        <v/>
      </c>
      <c r="F547" s="23" t="str">
        <f t="shared" si="507"/>
        <v/>
      </c>
      <c r="G547" s="23" t="str">
        <f t="shared" si="507"/>
        <v/>
      </c>
      <c r="H547" s="23" t="str">
        <f t="shared" si="507"/>
        <v/>
      </c>
      <c r="I547" s="23" t="str">
        <f t="shared" si="507"/>
        <v/>
      </c>
      <c r="J547" s="23" t="str">
        <f t="shared" si="507"/>
        <v/>
      </c>
      <c r="K547" s="23" t="str">
        <f t="shared" si="507"/>
        <v/>
      </c>
      <c r="L547" s="23"/>
      <c r="M547" s="23"/>
      <c r="N547" s="25"/>
      <c r="AE547" s="20" t="str">
        <f t="shared" ref="AE547:AL610" si="508">IF(D547=" ","",IF(D547="","",CONCATENATE($C547," ",D$1," ",MID(D547,10,5))))</f>
        <v/>
      </c>
      <c r="AF547" s="20" t="str">
        <f t="shared" si="508"/>
        <v/>
      </c>
      <c r="AG547" s="20" t="str">
        <f t="shared" si="508"/>
        <v/>
      </c>
      <c r="AH547" s="20" t="str">
        <f t="shared" si="508"/>
        <v/>
      </c>
      <c r="AI547" s="20" t="str">
        <f t="shared" si="506"/>
        <v/>
      </c>
      <c r="AJ547" s="20" t="str">
        <f t="shared" si="506"/>
        <v/>
      </c>
      <c r="AK547" s="20" t="str">
        <f t="shared" si="506"/>
        <v/>
      </c>
      <c r="AL547" s="20" t="str">
        <f t="shared" si="506"/>
        <v/>
      </c>
      <c r="AM547" s="20" t="str">
        <f t="shared" si="506"/>
        <v/>
      </c>
      <c r="AN547" s="20" t="str">
        <f t="shared" si="506"/>
        <v/>
      </c>
      <c r="AO547" s="11" t="str">
        <f t="shared" si="474"/>
        <v/>
      </c>
      <c r="AP547" s="10" t="str">
        <f t="shared" si="500"/>
        <v/>
      </c>
      <c r="AQ547" s="10" t="str">
        <f t="shared" si="500"/>
        <v/>
      </c>
      <c r="AR547" s="10" t="str">
        <f t="shared" si="500"/>
        <v/>
      </c>
      <c r="AS547" s="10" t="str">
        <f t="shared" si="500"/>
        <v/>
      </c>
      <c r="AT547" s="10" t="str">
        <f t="shared" si="500"/>
        <v/>
      </c>
      <c r="AU547" s="10" t="str">
        <f t="shared" si="497"/>
        <v/>
      </c>
      <c r="AV547" s="10" t="str">
        <f t="shared" si="497"/>
        <v/>
      </c>
      <c r="AW547" s="10" t="str">
        <f t="shared" si="497"/>
        <v/>
      </c>
      <c r="AX547" s="10" t="str">
        <f t="shared" si="497"/>
        <v/>
      </c>
      <c r="AY547" s="10" t="str">
        <f t="shared" si="497"/>
        <v/>
      </c>
      <c r="BA547" s="12" t="str">
        <f t="shared" si="501"/>
        <v/>
      </c>
      <c r="BB547" s="12" t="str">
        <f t="shared" si="501"/>
        <v/>
      </c>
      <c r="BC547" s="12" t="str">
        <f t="shared" si="501"/>
        <v/>
      </c>
      <c r="BD547" s="12" t="str">
        <f t="shared" si="501"/>
        <v/>
      </c>
      <c r="BE547" s="12" t="str">
        <f t="shared" si="501"/>
        <v/>
      </c>
      <c r="BF547" s="12" t="str">
        <f t="shared" si="498"/>
        <v/>
      </c>
      <c r="BG547" s="12" t="str">
        <f t="shared" si="498"/>
        <v/>
      </c>
      <c r="BH547" s="12" t="str">
        <f t="shared" si="498"/>
        <v/>
      </c>
      <c r="BI547" s="12" t="str">
        <f t="shared" si="498"/>
        <v/>
      </c>
      <c r="BJ547" s="12" t="str">
        <f t="shared" si="498"/>
        <v/>
      </c>
    </row>
    <row r="548" spans="1:62" ht="23.25" customHeight="1">
      <c r="A548" s="1">
        <f ca="1">IF(COUNTIF($D548:$M548," ")=10,"",IF(VLOOKUP(MAX($A$1:A547),$A$1:C547,3,FALSE)=0,"",MAX($A$1:A547)+1))</f>
        <v>548</v>
      </c>
      <c r="B548" s="13" t="str">
        <f>$B541</f>
        <v/>
      </c>
      <c r="C548" s="2" t="str">
        <f>IF($B548="","",$S$8)</f>
        <v/>
      </c>
      <c r="D548" s="23" t="str">
        <f t="shared" ref="D548:K548" si="509">IF($B548&gt;"",IF(ISERROR(SEARCH($B548,T$8))," ",MID(T$8,FIND("%курс ",T$8,FIND($B548,T$8))+6,7)&amp;"
("&amp;MID(T$8,FIND("ауд.",T$8,FIND($B548,T$8))+4,FIND("№",T$8,FIND("ауд.",T$8,FIND($B548,T$8)))-(FIND("ауд.",T$8,FIND($B548,T$8))+4))&amp;")"),"")</f>
        <v/>
      </c>
      <c r="E548" s="23" t="str">
        <f t="shared" si="509"/>
        <v/>
      </c>
      <c r="F548" s="23" t="str">
        <f t="shared" si="509"/>
        <v/>
      </c>
      <c r="G548" s="23" t="str">
        <f t="shared" si="509"/>
        <v/>
      </c>
      <c r="H548" s="23" t="str">
        <f t="shared" si="509"/>
        <v/>
      </c>
      <c r="I548" s="23" t="str">
        <f t="shared" si="509"/>
        <v/>
      </c>
      <c r="J548" s="23" t="str">
        <f t="shared" si="509"/>
        <v/>
      </c>
      <c r="K548" s="23" t="str">
        <f t="shared" si="509"/>
        <v/>
      </c>
      <c r="L548" s="23"/>
      <c r="M548" s="23"/>
      <c r="N548" s="25"/>
      <c r="AE548" s="20" t="str">
        <f t="shared" si="508"/>
        <v/>
      </c>
      <c r="AF548" s="20" t="str">
        <f t="shared" si="508"/>
        <v/>
      </c>
      <c r="AG548" s="20" t="str">
        <f t="shared" si="508"/>
        <v/>
      </c>
      <c r="AH548" s="20" t="str">
        <f t="shared" si="508"/>
        <v/>
      </c>
      <c r="AI548" s="20" t="str">
        <f t="shared" si="506"/>
        <v/>
      </c>
      <c r="AJ548" s="20" t="str">
        <f t="shared" si="506"/>
        <v/>
      </c>
      <c r="AK548" s="20" t="str">
        <f t="shared" si="506"/>
        <v/>
      </c>
      <c r="AL548" s="20" t="str">
        <f t="shared" si="506"/>
        <v/>
      </c>
      <c r="AM548" s="20" t="str">
        <f t="shared" si="506"/>
        <v/>
      </c>
      <c r="AN548" s="20" t="str">
        <f t="shared" si="506"/>
        <v/>
      </c>
      <c r="AO548" s="11" t="str">
        <f t="shared" si="474"/>
        <v/>
      </c>
      <c r="AP548" s="10" t="str">
        <f t="shared" si="500"/>
        <v/>
      </c>
      <c r="AQ548" s="10" t="str">
        <f t="shared" si="500"/>
        <v/>
      </c>
      <c r="AR548" s="10" t="str">
        <f t="shared" si="500"/>
        <v/>
      </c>
      <c r="AS548" s="10" t="str">
        <f t="shared" si="500"/>
        <v/>
      </c>
      <c r="AT548" s="10" t="str">
        <f t="shared" si="500"/>
        <v/>
      </c>
      <c r="AU548" s="10" t="str">
        <f t="shared" si="497"/>
        <v/>
      </c>
      <c r="AV548" s="10" t="str">
        <f t="shared" si="497"/>
        <v/>
      </c>
      <c r="AW548" s="10" t="str">
        <f t="shared" si="497"/>
        <v/>
      </c>
      <c r="AX548" s="10" t="str">
        <f t="shared" si="497"/>
        <v/>
      </c>
      <c r="AY548" s="10" t="str">
        <f t="shared" si="497"/>
        <v/>
      </c>
      <c r="BA548" s="12" t="str">
        <f t="shared" si="501"/>
        <v/>
      </c>
      <c r="BB548" s="12" t="str">
        <f t="shared" si="501"/>
        <v/>
      </c>
      <c r="BC548" s="12" t="str">
        <f t="shared" si="501"/>
        <v/>
      </c>
      <c r="BD548" s="12" t="str">
        <f t="shared" si="501"/>
        <v/>
      </c>
      <c r="BE548" s="12" t="str">
        <f t="shared" si="501"/>
        <v/>
      </c>
      <c r="BF548" s="12" t="str">
        <f t="shared" si="498"/>
        <v/>
      </c>
      <c r="BG548" s="12" t="str">
        <f t="shared" si="498"/>
        <v/>
      </c>
      <c r="BH548" s="12" t="str">
        <f t="shared" si="498"/>
        <v/>
      </c>
      <c r="BI548" s="12" t="str">
        <f t="shared" si="498"/>
        <v/>
      </c>
      <c r="BJ548" s="12" t="str">
        <f t="shared" si="498"/>
        <v/>
      </c>
    </row>
    <row r="549" spans="1:62" ht="23.25" customHeight="1">
      <c r="A549" s="1">
        <f ca="1">IF(COUNTIF($D549:$M549," ")=10,"",IF(VLOOKUP(MAX($A$1:A548),$A$1:C548,3,FALSE)=0,"",MAX($A$1:A548)+1))</f>
        <v>549</v>
      </c>
      <c r="C549" s="2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5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11" t="str">
        <f t="shared" si="474"/>
        <v/>
      </c>
      <c r="AP549" s="29" t="str">
        <f t="shared" si="500"/>
        <v/>
      </c>
      <c r="AQ549" s="29" t="str">
        <f t="shared" si="500"/>
        <v/>
      </c>
      <c r="AR549" s="29" t="str">
        <f t="shared" si="500"/>
        <v/>
      </c>
      <c r="AS549" s="29" t="str">
        <f t="shared" si="500"/>
        <v/>
      </c>
      <c r="AT549" s="29" t="str">
        <f t="shared" si="500"/>
        <v/>
      </c>
      <c r="AU549" s="29" t="str">
        <f t="shared" si="497"/>
        <v/>
      </c>
      <c r="AV549" s="29" t="str">
        <f t="shared" si="497"/>
        <v/>
      </c>
      <c r="AW549" s="29" t="str">
        <f t="shared" si="497"/>
        <v/>
      </c>
      <c r="AX549" s="29" t="str">
        <f t="shared" si="497"/>
        <v/>
      </c>
      <c r="AY549" s="29" t="str">
        <f t="shared" si="497"/>
        <v/>
      </c>
      <c r="BA549" s="12" t="str">
        <f t="shared" si="501"/>
        <v/>
      </c>
      <c r="BB549" s="12" t="str">
        <f t="shared" si="501"/>
        <v/>
      </c>
      <c r="BC549" s="12" t="str">
        <f t="shared" si="501"/>
        <v/>
      </c>
      <c r="BD549" s="12" t="str">
        <f t="shared" si="501"/>
        <v/>
      </c>
      <c r="BE549" s="12" t="str">
        <f t="shared" si="501"/>
        <v/>
      </c>
      <c r="BF549" s="12" t="str">
        <f t="shared" si="498"/>
        <v/>
      </c>
      <c r="BG549" s="12" t="str">
        <f t="shared" si="498"/>
        <v/>
      </c>
      <c r="BH549" s="12" t="str">
        <f t="shared" si="498"/>
        <v/>
      </c>
      <c r="BI549" s="12" t="str">
        <f t="shared" si="498"/>
        <v/>
      </c>
      <c r="BJ549" s="12" t="str">
        <f t="shared" si="498"/>
        <v/>
      </c>
    </row>
    <row r="550" spans="1:62" s="13" customFormat="1" ht="23.25" customHeight="1">
      <c r="A550" s="1">
        <f ca="1">IF(COUNTIF($D551:$M557," ")=70,"",MAX($A$1:A549)+1)</f>
        <v>550</v>
      </c>
      <c r="B550" s="2" t="str">
        <f>IF($C550="","",$C550)</f>
        <v/>
      </c>
      <c r="C550" s="3" t="str">
        <f>IF(ISERROR(VLOOKUP((ROW()-1)/9+1,'[1]Преподавательский состав'!$A$2:$B$180,2,FALSE)),"",VLOOKUP((ROW()-1)/9+1,'[1]Преподавательский состав'!$A$2:$B$180,2,FALSE))</f>
        <v/>
      </c>
      <c r="D550" s="3" t="str">
        <f>IF($C550="","",T(" 8.00"))</f>
        <v/>
      </c>
      <c r="E550" s="3" t="str">
        <f>IF($C550="","",T(" 9.40"))</f>
        <v/>
      </c>
      <c r="F550" s="3" t="str">
        <f>IF($C550="","",T("11.50"))</f>
        <v/>
      </c>
      <c r="G550" s="4" t="str">
        <f>IF($C550="","",T(""))</f>
        <v/>
      </c>
      <c r="H550" s="3" t="str">
        <f>IF($C550="","",T("13.30"))</f>
        <v/>
      </c>
      <c r="I550" s="3" t="str">
        <f>IF($C550="","",T("15.10"))</f>
        <v/>
      </c>
      <c r="J550" s="3" t="str">
        <f>IF($C550="","",T("17.00"))</f>
        <v/>
      </c>
      <c r="K550" s="3" t="str">
        <f>IF($C550="","",T("17.00"))</f>
        <v/>
      </c>
      <c r="L550" s="3"/>
      <c r="M550" s="3"/>
      <c r="N550" s="25"/>
      <c r="P550" s="16"/>
      <c r="Q550" s="16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2" t="str">
        <f t="shared" si="474"/>
        <v/>
      </c>
      <c r="AP550" s="32" t="str">
        <f t="shared" si="500"/>
        <v/>
      </c>
      <c r="AQ550" s="32" t="str">
        <f t="shared" si="500"/>
        <v/>
      </c>
      <c r="AR550" s="32" t="str">
        <f t="shared" si="500"/>
        <v/>
      </c>
      <c r="AS550" s="32" t="str">
        <f t="shared" si="500"/>
        <v/>
      </c>
      <c r="AT550" s="32" t="str">
        <f t="shared" si="500"/>
        <v/>
      </c>
      <c r="AU550" s="32" t="str">
        <f t="shared" si="497"/>
        <v/>
      </c>
      <c r="AV550" s="32" t="str">
        <f t="shared" si="497"/>
        <v/>
      </c>
      <c r="AW550" s="32" t="str">
        <f t="shared" si="497"/>
        <v/>
      </c>
      <c r="AX550" s="32" t="str">
        <f t="shared" si="497"/>
        <v/>
      </c>
      <c r="AY550" s="32" t="str">
        <f t="shared" si="497"/>
        <v/>
      </c>
      <c r="BA550" s="17" t="str">
        <f t="shared" si="501"/>
        <v/>
      </c>
      <c r="BB550" s="17" t="str">
        <f t="shared" si="501"/>
        <v/>
      </c>
      <c r="BC550" s="17" t="str">
        <f t="shared" si="501"/>
        <v/>
      </c>
      <c r="BD550" s="17" t="str">
        <f t="shared" si="501"/>
        <v/>
      </c>
      <c r="BE550" s="17" t="str">
        <f t="shared" si="501"/>
        <v/>
      </c>
      <c r="BF550" s="17" t="str">
        <f t="shared" si="498"/>
        <v/>
      </c>
      <c r="BG550" s="17" t="str">
        <f t="shared" si="498"/>
        <v/>
      </c>
      <c r="BH550" s="17" t="str">
        <f t="shared" si="498"/>
        <v/>
      </c>
      <c r="BI550" s="17" t="str">
        <f t="shared" si="498"/>
        <v/>
      </c>
      <c r="BJ550" s="17" t="str">
        <f t="shared" si="498"/>
        <v/>
      </c>
    </row>
    <row r="551" spans="1:62" s="13" customFormat="1" ht="23.25" customHeight="1">
      <c r="A551" s="1">
        <f ca="1">IF(COUNTIF($D551:$M551," ")=10,"",IF(VLOOKUP(MAX($A$1:A550),$A$1:C550,3,FALSE)=0,"",MAX($A$1:A550)+1))</f>
        <v>551</v>
      </c>
      <c r="B551" s="13" t="str">
        <f>$B550</f>
        <v/>
      </c>
      <c r="C551" s="2" t="str">
        <f>IF($B551="","",$S$2)</f>
        <v/>
      </c>
      <c r="D551" s="14" t="str">
        <f t="shared" ref="D551:K551" si="510">IF($B551&gt;"",IF(ISERROR(SEARCH($B551,T$2))," ",MID(T$2,FIND("%курс ",T$2,FIND($B551,T$2))+6,7)&amp;"
("&amp;MID(T$2,FIND("ауд.",T$2,FIND($B551,T$2))+4,FIND("№",T$2,FIND("ауд.",T$2,FIND($B551,T$2)))-(FIND("ауд.",T$2,FIND($B551,T$2))+4))&amp;")"),"")</f>
        <v/>
      </c>
      <c r="E551" s="14" t="str">
        <f t="shared" si="510"/>
        <v/>
      </c>
      <c r="F551" s="14" t="str">
        <f t="shared" si="510"/>
        <v/>
      </c>
      <c r="G551" s="14" t="str">
        <f t="shared" si="510"/>
        <v/>
      </c>
      <c r="H551" s="14" t="str">
        <f t="shared" si="510"/>
        <v/>
      </c>
      <c r="I551" s="14" t="str">
        <f t="shared" si="510"/>
        <v/>
      </c>
      <c r="J551" s="14" t="str">
        <f t="shared" si="510"/>
        <v/>
      </c>
      <c r="K551" s="14" t="str">
        <f t="shared" si="510"/>
        <v/>
      </c>
      <c r="L551" s="14"/>
      <c r="M551" s="14"/>
      <c r="N551" s="25"/>
      <c r="P551" s="16"/>
      <c r="Q551" s="16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E551" s="31" t="str">
        <f t="shared" si="508"/>
        <v/>
      </c>
      <c r="AF551" s="31" t="str">
        <f t="shared" si="508"/>
        <v/>
      </c>
      <c r="AG551" s="31" t="str">
        <f t="shared" si="508"/>
        <v/>
      </c>
      <c r="AH551" s="31" t="str">
        <f t="shared" si="508"/>
        <v/>
      </c>
      <c r="AI551" s="31" t="str">
        <f t="shared" si="506"/>
        <v/>
      </c>
      <c r="AJ551" s="31" t="str">
        <f t="shared" si="506"/>
        <v/>
      </c>
      <c r="AK551" s="31" t="str">
        <f t="shared" si="506"/>
        <v/>
      </c>
      <c r="AL551" s="31" t="str">
        <f t="shared" si="506"/>
        <v/>
      </c>
      <c r="AM551" s="31" t="str">
        <f t="shared" si="506"/>
        <v/>
      </c>
      <c r="AN551" s="31" t="str">
        <f t="shared" si="506"/>
        <v/>
      </c>
      <c r="AO551" s="32" t="str">
        <f t="shared" si="474"/>
        <v/>
      </c>
      <c r="AP551" s="32" t="str">
        <f t="shared" si="500"/>
        <v/>
      </c>
      <c r="AQ551" s="32" t="str">
        <f t="shared" si="500"/>
        <v/>
      </c>
      <c r="AR551" s="32" t="str">
        <f t="shared" si="500"/>
        <v/>
      </c>
      <c r="AS551" s="32" t="str">
        <f t="shared" si="500"/>
        <v/>
      </c>
      <c r="AT551" s="32" t="str">
        <f t="shared" si="500"/>
        <v/>
      </c>
      <c r="AU551" s="32" t="str">
        <f t="shared" si="497"/>
        <v/>
      </c>
      <c r="AV551" s="32" t="str">
        <f t="shared" si="497"/>
        <v/>
      </c>
      <c r="AW551" s="32" t="str">
        <f t="shared" si="497"/>
        <v/>
      </c>
      <c r="AX551" s="32" t="str">
        <f t="shared" si="497"/>
        <v/>
      </c>
      <c r="AY551" s="32" t="str">
        <f t="shared" si="497"/>
        <v/>
      </c>
      <c r="BA551" s="17" t="str">
        <f t="shared" si="501"/>
        <v/>
      </c>
      <c r="BB551" s="17" t="str">
        <f t="shared" si="501"/>
        <v/>
      </c>
      <c r="BC551" s="17" t="str">
        <f t="shared" si="501"/>
        <v/>
      </c>
      <c r="BD551" s="17" t="str">
        <f t="shared" si="501"/>
        <v/>
      </c>
      <c r="BE551" s="17" t="str">
        <f t="shared" si="501"/>
        <v/>
      </c>
      <c r="BF551" s="17" t="str">
        <f t="shared" si="498"/>
        <v/>
      </c>
      <c r="BG551" s="17" t="str">
        <f t="shared" si="498"/>
        <v/>
      </c>
      <c r="BH551" s="17" t="str">
        <f t="shared" si="498"/>
        <v/>
      </c>
      <c r="BI551" s="17" t="str">
        <f t="shared" si="498"/>
        <v/>
      </c>
      <c r="BJ551" s="17" t="str">
        <f t="shared" si="498"/>
        <v/>
      </c>
    </row>
    <row r="552" spans="1:62" s="13" customFormat="1" ht="23.25" customHeight="1">
      <c r="A552" s="1">
        <f ca="1">IF(COUNTIF($D552:$M552," ")=10,"",IF(VLOOKUP(MAX($A$1:A551),$A$1:C551,3,FALSE)=0,"",MAX($A$1:A551)+1))</f>
        <v>552</v>
      </c>
      <c r="B552" s="13" t="str">
        <f>$B550</f>
        <v/>
      </c>
      <c r="C552" s="2" t="str">
        <f>IF($B552="","",$S$3)</f>
        <v/>
      </c>
      <c r="D552" s="14" t="str">
        <f t="shared" ref="D552:K552" si="511">IF($B552&gt;"",IF(ISERROR(SEARCH($B552,T$3))," ",MID(T$3,FIND("%курс ",T$3,FIND($B552,T$3))+6,7)&amp;"
("&amp;MID(T$3,FIND("ауд.",T$3,FIND($B552,T$3))+4,FIND("№",T$3,FIND("ауд.",T$3,FIND($B552,T$3)))-(FIND("ауд.",T$3,FIND($B552,T$3))+4))&amp;")"),"")</f>
        <v/>
      </c>
      <c r="E552" s="14" t="str">
        <f t="shared" si="511"/>
        <v/>
      </c>
      <c r="F552" s="14" t="str">
        <f t="shared" si="511"/>
        <v/>
      </c>
      <c r="G552" s="14" t="str">
        <f t="shared" si="511"/>
        <v/>
      </c>
      <c r="H552" s="14" t="str">
        <f t="shared" si="511"/>
        <v/>
      </c>
      <c r="I552" s="14" t="str">
        <f t="shared" si="511"/>
        <v/>
      </c>
      <c r="J552" s="14" t="str">
        <f t="shared" si="511"/>
        <v/>
      </c>
      <c r="K552" s="14" t="str">
        <f t="shared" si="511"/>
        <v/>
      </c>
      <c r="L552" s="14"/>
      <c r="M552" s="14"/>
      <c r="N552" s="25"/>
      <c r="P552" s="16"/>
      <c r="Q552" s="16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E552" s="31" t="str">
        <f t="shared" si="508"/>
        <v/>
      </c>
      <c r="AF552" s="31" t="str">
        <f t="shared" si="508"/>
        <v/>
      </c>
      <c r="AG552" s="31" t="str">
        <f t="shared" si="508"/>
        <v/>
      </c>
      <c r="AH552" s="31" t="str">
        <f t="shared" si="508"/>
        <v/>
      </c>
      <c r="AI552" s="31" t="str">
        <f t="shared" si="506"/>
        <v/>
      </c>
      <c r="AJ552" s="31" t="str">
        <f t="shared" si="506"/>
        <v/>
      </c>
      <c r="AK552" s="31" t="str">
        <f t="shared" si="506"/>
        <v/>
      </c>
      <c r="AL552" s="31" t="str">
        <f t="shared" si="506"/>
        <v/>
      </c>
      <c r="AM552" s="31" t="str">
        <f t="shared" si="506"/>
        <v/>
      </c>
      <c r="AN552" s="31" t="str">
        <f t="shared" si="506"/>
        <v/>
      </c>
      <c r="AO552" s="32" t="str">
        <f t="shared" si="474"/>
        <v/>
      </c>
      <c r="AP552" s="32" t="str">
        <f t="shared" si="500"/>
        <v/>
      </c>
      <c r="AQ552" s="32" t="str">
        <f t="shared" si="500"/>
        <v/>
      </c>
      <c r="AR552" s="32" t="str">
        <f t="shared" si="500"/>
        <v/>
      </c>
      <c r="AS552" s="32" t="str">
        <f t="shared" si="500"/>
        <v/>
      </c>
      <c r="AT552" s="32" t="str">
        <f t="shared" si="500"/>
        <v/>
      </c>
      <c r="AU552" s="32" t="str">
        <f t="shared" si="497"/>
        <v/>
      </c>
      <c r="AV552" s="32" t="str">
        <f t="shared" si="497"/>
        <v/>
      </c>
      <c r="AW552" s="32" t="str">
        <f t="shared" si="497"/>
        <v/>
      </c>
      <c r="AX552" s="32" t="str">
        <f t="shared" si="497"/>
        <v/>
      </c>
      <c r="AY552" s="32" t="str">
        <f t="shared" si="497"/>
        <v/>
      </c>
      <c r="BA552" s="17" t="str">
        <f t="shared" si="501"/>
        <v/>
      </c>
      <c r="BB552" s="17" t="str">
        <f t="shared" si="501"/>
        <v/>
      </c>
      <c r="BC552" s="17" t="str">
        <f t="shared" si="501"/>
        <v/>
      </c>
      <c r="BD552" s="17" t="str">
        <f t="shared" si="501"/>
        <v/>
      </c>
      <c r="BE552" s="17" t="str">
        <f t="shared" si="501"/>
        <v/>
      </c>
      <c r="BF552" s="17" t="str">
        <f t="shared" si="498"/>
        <v/>
      </c>
      <c r="BG552" s="17" t="str">
        <f t="shared" si="498"/>
        <v/>
      </c>
      <c r="BH552" s="17" t="str">
        <f t="shared" si="498"/>
        <v/>
      </c>
      <c r="BI552" s="17" t="str">
        <f t="shared" si="498"/>
        <v/>
      </c>
      <c r="BJ552" s="17" t="str">
        <f t="shared" si="498"/>
        <v/>
      </c>
    </row>
    <row r="553" spans="1:62" s="13" customFormat="1" ht="23.25" customHeight="1">
      <c r="A553" s="1">
        <f ca="1">IF(COUNTIF($D553:$M553," ")=10,"",IF(VLOOKUP(MAX($A$1:A552),$A$1:C552,3,FALSE)=0,"",MAX($A$1:A552)+1))</f>
        <v>553</v>
      </c>
      <c r="B553" s="13" t="str">
        <f>$B550</f>
        <v/>
      </c>
      <c r="C553" s="2" t="str">
        <f>IF($B553="","",$S$4)</f>
        <v/>
      </c>
      <c r="D553" s="14" t="str">
        <f t="shared" ref="D553:K553" si="512">IF($B553&gt;"",IF(ISERROR(SEARCH($B553,T$4))," ",MID(T$4,FIND("%курс ",T$4,FIND($B553,T$4))+6,7)&amp;"
("&amp;MID(T$4,FIND("ауд.",T$4,FIND($B553,T$4))+4,FIND("№",T$4,FIND("ауд.",T$4,FIND($B553,T$4)))-(FIND("ауд.",T$4,FIND($B553,T$4))+4))&amp;")"),"")</f>
        <v/>
      </c>
      <c r="E553" s="14" t="str">
        <f t="shared" si="512"/>
        <v/>
      </c>
      <c r="F553" s="14" t="str">
        <f t="shared" si="512"/>
        <v/>
      </c>
      <c r="G553" s="14" t="str">
        <f t="shared" si="512"/>
        <v/>
      </c>
      <c r="H553" s="14" t="str">
        <f t="shared" si="512"/>
        <v/>
      </c>
      <c r="I553" s="14" t="str">
        <f t="shared" si="512"/>
        <v/>
      </c>
      <c r="J553" s="14" t="str">
        <f t="shared" si="512"/>
        <v/>
      </c>
      <c r="K553" s="14" t="str">
        <f t="shared" si="512"/>
        <v/>
      </c>
      <c r="L553" s="14"/>
      <c r="M553" s="14"/>
      <c r="N553" s="25"/>
      <c r="P553" s="16"/>
      <c r="Q553" s="16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E553" s="31" t="str">
        <f t="shared" si="508"/>
        <v/>
      </c>
      <c r="AF553" s="31" t="str">
        <f t="shared" si="508"/>
        <v/>
      </c>
      <c r="AG553" s="31" t="str">
        <f t="shared" si="508"/>
        <v/>
      </c>
      <c r="AH553" s="31" t="str">
        <f t="shared" si="508"/>
        <v/>
      </c>
      <c r="AI553" s="31" t="str">
        <f t="shared" si="506"/>
        <v/>
      </c>
      <c r="AJ553" s="31" t="str">
        <f t="shared" si="506"/>
        <v/>
      </c>
      <c r="AK553" s="31" t="str">
        <f t="shared" si="506"/>
        <v/>
      </c>
      <c r="AL553" s="31" t="str">
        <f t="shared" si="506"/>
        <v/>
      </c>
      <c r="AM553" s="31" t="str">
        <f t="shared" si="506"/>
        <v/>
      </c>
      <c r="AN553" s="31" t="str">
        <f t="shared" si="506"/>
        <v/>
      </c>
      <c r="AO553" s="32" t="str">
        <f t="shared" si="474"/>
        <v/>
      </c>
      <c r="AP553" s="32" t="str">
        <f t="shared" si="500"/>
        <v/>
      </c>
      <c r="AQ553" s="32" t="str">
        <f t="shared" si="500"/>
        <v/>
      </c>
      <c r="AR553" s="32" t="str">
        <f t="shared" si="500"/>
        <v/>
      </c>
      <c r="AS553" s="32" t="str">
        <f t="shared" si="500"/>
        <v/>
      </c>
      <c r="AT553" s="32" t="str">
        <f t="shared" si="500"/>
        <v/>
      </c>
      <c r="AU553" s="32" t="str">
        <f t="shared" si="497"/>
        <v/>
      </c>
      <c r="AV553" s="32" t="str">
        <f t="shared" si="497"/>
        <v/>
      </c>
      <c r="AW553" s="32" t="str">
        <f t="shared" si="497"/>
        <v/>
      </c>
      <c r="AX553" s="32" t="str">
        <f t="shared" si="497"/>
        <v/>
      </c>
      <c r="AY553" s="32" t="str">
        <f t="shared" si="497"/>
        <v/>
      </c>
      <c r="BA553" s="17" t="str">
        <f t="shared" si="501"/>
        <v/>
      </c>
      <c r="BB553" s="17" t="str">
        <f t="shared" si="501"/>
        <v/>
      </c>
      <c r="BC553" s="17" t="str">
        <f t="shared" si="501"/>
        <v/>
      </c>
      <c r="BD553" s="17" t="str">
        <f t="shared" si="501"/>
        <v/>
      </c>
      <c r="BE553" s="17" t="str">
        <f t="shared" si="501"/>
        <v/>
      </c>
      <c r="BF553" s="17" t="str">
        <f t="shared" si="498"/>
        <v/>
      </c>
      <c r="BG553" s="17" t="str">
        <f t="shared" si="498"/>
        <v/>
      </c>
      <c r="BH553" s="17" t="str">
        <f t="shared" si="498"/>
        <v/>
      </c>
      <c r="BI553" s="17" t="str">
        <f t="shared" si="498"/>
        <v/>
      </c>
      <c r="BJ553" s="17" t="str">
        <f t="shared" si="498"/>
        <v/>
      </c>
    </row>
    <row r="554" spans="1:62" s="13" customFormat="1" ht="23.25" customHeight="1">
      <c r="A554" s="1">
        <f ca="1">IF(COUNTIF($D554:$M554," ")=10,"",IF(VLOOKUP(MAX($A$1:A553),$A$1:C553,3,FALSE)=0,"",MAX($A$1:A553)+1))</f>
        <v>554</v>
      </c>
      <c r="B554" s="13" t="str">
        <f>$B550</f>
        <v/>
      </c>
      <c r="C554" s="2" t="str">
        <f>IF($B554="","",$S$5)</f>
        <v/>
      </c>
      <c r="D554" s="23" t="str">
        <f t="shared" ref="D554:K554" si="513">IF($B554&gt;"",IF(ISERROR(SEARCH($B554,T$5))," ",MID(T$5,FIND("%курс ",T$5,FIND($B554,T$5))+6,7)&amp;"
("&amp;MID(T$5,FIND("ауд.",T$5,FIND($B554,T$5))+4,FIND("№",T$5,FIND("ауд.",T$5,FIND($B554,T$5)))-(FIND("ауд.",T$5,FIND($B554,T$5))+4))&amp;")"),"")</f>
        <v/>
      </c>
      <c r="E554" s="23" t="str">
        <f t="shared" si="513"/>
        <v/>
      </c>
      <c r="F554" s="23" t="str">
        <f t="shared" si="513"/>
        <v/>
      </c>
      <c r="G554" s="23" t="str">
        <f t="shared" si="513"/>
        <v/>
      </c>
      <c r="H554" s="23" t="str">
        <f t="shared" si="513"/>
        <v/>
      </c>
      <c r="I554" s="23" t="str">
        <f t="shared" si="513"/>
        <v/>
      </c>
      <c r="J554" s="23" t="str">
        <f t="shared" si="513"/>
        <v/>
      </c>
      <c r="K554" s="23" t="str">
        <f t="shared" si="513"/>
        <v/>
      </c>
      <c r="L554" s="23"/>
      <c r="M554" s="23"/>
      <c r="N554" s="17"/>
      <c r="P554" s="16"/>
      <c r="Q554" s="16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E554" s="31" t="str">
        <f t="shared" si="508"/>
        <v/>
      </c>
      <c r="AF554" s="31" t="str">
        <f t="shared" si="508"/>
        <v/>
      </c>
      <c r="AG554" s="31" t="str">
        <f t="shared" si="508"/>
        <v/>
      </c>
      <c r="AH554" s="31" t="str">
        <f t="shared" si="508"/>
        <v/>
      </c>
      <c r="AI554" s="31" t="str">
        <f t="shared" si="506"/>
        <v/>
      </c>
      <c r="AJ554" s="31" t="str">
        <f t="shared" si="506"/>
        <v/>
      </c>
      <c r="AK554" s="31" t="str">
        <f t="shared" si="506"/>
        <v/>
      </c>
      <c r="AL554" s="31" t="str">
        <f t="shared" si="506"/>
        <v/>
      </c>
      <c r="AM554" s="31" t="str">
        <f t="shared" si="506"/>
        <v/>
      </c>
      <c r="AN554" s="31" t="str">
        <f t="shared" si="506"/>
        <v/>
      </c>
      <c r="AO554" s="32" t="str">
        <f t="shared" si="474"/>
        <v/>
      </c>
      <c r="AP554" s="32" t="str">
        <f t="shared" si="500"/>
        <v/>
      </c>
      <c r="AQ554" s="32" t="str">
        <f t="shared" si="500"/>
        <v/>
      </c>
      <c r="AR554" s="32" t="str">
        <f t="shared" si="500"/>
        <v/>
      </c>
      <c r="AS554" s="32" t="str">
        <f t="shared" si="500"/>
        <v/>
      </c>
      <c r="AT554" s="32" t="str">
        <f t="shared" si="500"/>
        <v/>
      </c>
      <c r="AU554" s="32" t="str">
        <f t="shared" si="497"/>
        <v/>
      </c>
      <c r="AV554" s="32" t="str">
        <f t="shared" si="497"/>
        <v/>
      </c>
      <c r="AW554" s="32" t="str">
        <f t="shared" si="497"/>
        <v/>
      </c>
      <c r="AX554" s="32" t="str">
        <f t="shared" si="497"/>
        <v/>
      </c>
      <c r="AY554" s="32" t="str">
        <f t="shared" si="497"/>
        <v/>
      </c>
      <c r="BA554" s="17" t="str">
        <f t="shared" si="501"/>
        <v/>
      </c>
      <c r="BB554" s="17" t="str">
        <f t="shared" si="501"/>
        <v/>
      </c>
      <c r="BC554" s="17" t="str">
        <f t="shared" si="501"/>
        <v/>
      </c>
      <c r="BD554" s="17" t="str">
        <f t="shared" si="501"/>
        <v/>
      </c>
      <c r="BE554" s="17" t="str">
        <f t="shared" si="501"/>
        <v/>
      </c>
      <c r="BF554" s="17" t="str">
        <f t="shared" si="498"/>
        <v/>
      </c>
      <c r="BG554" s="17" t="str">
        <f t="shared" si="498"/>
        <v/>
      </c>
      <c r="BH554" s="17" t="str">
        <f t="shared" si="498"/>
        <v/>
      </c>
      <c r="BI554" s="17" t="str">
        <f t="shared" si="498"/>
        <v/>
      </c>
      <c r="BJ554" s="17" t="str">
        <f t="shared" si="498"/>
        <v/>
      </c>
    </row>
    <row r="555" spans="1:62" s="13" customFormat="1" ht="23.25" customHeight="1">
      <c r="A555" s="1">
        <f ca="1">IF(COUNTIF($D555:$M555," ")=10,"",IF(VLOOKUP(MAX($A$1:A554),$A$1:C554,3,FALSE)=0,"",MAX($A$1:A554)+1))</f>
        <v>555</v>
      </c>
      <c r="B555" s="13" t="str">
        <f>$B550</f>
        <v/>
      </c>
      <c r="C555" s="2" t="str">
        <f>IF($B555="","",$S$6)</f>
        <v/>
      </c>
      <c r="D555" s="23" t="str">
        <f t="shared" ref="D555:K555" si="514">IF($B555&gt;"",IF(ISERROR(SEARCH($B555,T$6))," ",MID(T$6,FIND("%курс ",T$6,FIND($B555,T$6))+6,7)&amp;"
("&amp;MID(T$6,FIND("ауд.",T$6,FIND($B555,T$6))+4,FIND("№",T$6,FIND("ауд.",T$6,FIND($B555,T$6)))-(FIND("ауд.",T$6,FIND($B555,T$6))+4))&amp;")"),"")</f>
        <v/>
      </c>
      <c r="E555" s="23" t="str">
        <f t="shared" si="514"/>
        <v/>
      </c>
      <c r="F555" s="23" t="str">
        <f t="shared" si="514"/>
        <v/>
      </c>
      <c r="G555" s="23" t="str">
        <f t="shared" si="514"/>
        <v/>
      </c>
      <c r="H555" s="23" t="str">
        <f t="shared" si="514"/>
        <v/>
      </c>
      <c r="I555" s="23" t="str">
        <f t="shared" si="514"/>
        <v/>
      </c>
      <c r="J555" s="23" t="str">
        <f t="shared" si="514"/>
        <v/>
      </c>
      <c r="K555" s="23" t="str">
        <f t="shared" si="514"/>
        <v/>
      </c>
      <c r="L555" s="23"/>
      <c r="M555" s="23"/>
      <c r="N555" s="25"/>
      <c r="P555" s="16"/>
      <c r="Q555" s="16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E555" s="31" t="str">
        <f t="shared" si="508"/>
        <v/>
      </c>
      <c r="AF555" s="31" t="str">
        <f t="shared" si="508"/>
        <v/>
      </c>
      <c r="AG555" s="31" t="str">
        <f t="shared" si="508"/>
        <v/>
      </c>
      <c r="AH555" s="31" t="str">
        <f t="shared" si="508"/>
        <v/>
      </c>
      <c r="AI555" s="31" t="str">
        <f t="shared" si="506"/>
        <v/>
      </c>
      <c r="AJ555" s="31" t="str">
        <f t="shared" si="506"/>
        <v/>
      </c>
      <c r="AK555" s="31" t="str">
        <f t="shared" si="506"/>
        <v/>
      </c>
      <c r="AL555" s="31" t="str">
        <f t="shared" si="506"/>
        <v/>
      </c>
      <c r="AM555" s="31" t="str">
        <f t="shared" si="506"/>
        <v/>
      </c>
      <c r="AN555" s="31" t="str">
        <f t="shared" si="506"/>
        <v/>
      </c>
      <c r="AO555" s="32" t="str">
        <f t="shared" si="474"/>
        <v/>
      </c>
      <c r="AP555" s="32" t="str">
        <f t="shared" si="500"/>
        <v/>
      </c>
      <c r="AQ555" s="32" t="str">
        <f t="shared" si="500"/>
        <v/>
      </c>
      <c r="AR555" s="32" t="str">
        <f t="shared" si="500"/>
        <v/>
      </c>
      <c r="AS555" s="32" t="str">
        <f t="shared" si="500"/>
        <v/>
      </c>
      <c r="AT555" s="32" t="str">
        <f t="shared" si="500"/>
        <v/>
      </c>
      <c r="AU555" s="32" t="str">
        <f t="shared" si="497"/>
        <v/>
      </c>
      <c r="AV555" s="32" t="str">
        <f t="shared" si="497"/>
        <v/>
      </c>
      <c r="AW555" s="32" t="str">
        <f t="shared" si="497"/>
        <v/>
      </c>
      <c r="AX555" s="32" t="str">
        <f t="shared" si="497"/>
        <v/>
      </c>
      <c r="AY555" s="32" t="str">
        <f t="shared" si="497"/>
        <v/>
      </c>
      <c r="BA555" s="17" t="str">
        <f t="shared" si="501"/>
        <v/>
      </c>
      <c r="BB555" s="17" t="str">
        <f t="shared" si="501"/>
        <v/>
      </c>
      <c r="BC555" s="17" t="str">
        <f t="shared" si="501"/>
        <v/>
      </c>
      <c r="BD555" s="17" t="str">
        <f t="shared" si="501"/>
        <v/>
      </c>
      <c r="BE555" s="17" t="str">
        <f t="shared" si="501"/>
        <v/>
      </c>
      <c r="BF555" s="17" t="str">
        <f t="shared" si="498"/>
        <v/>
      </c>
      <c r="BG555" s="17" t="str">
        <f t="shared" si="498"/>
        <v/>
      </c>
      <c r="BH555" s="17" t="str">
        <f t="shared" si="498"/>
        <v/>
      </c>
      <c r="BI555" s="17" t="str">
        <f t="shared" si="498"/>
        <v/>
      </c>
      <c r="BJ555" s="17" t="str">
        <f t="shared" si="498"/>
        <v/>
      </c>
    </row>
    <row r="556" spans="1:62" s="13" customFormat="1" ht="23.25" customHeight="1">
      <c r="A556" s="1">
        <f ca="1">IF(COUNTIF($D556:$M556," ")=10,"",IF(VLOOKUP(MAX($A$1:A555),$A$1:C555,3,FALSE)=0,"",MAX($A$1:A555)+1))</f>
        <v>556</v>
      </c>
      <c r="B556" s="13" t="str">
        <f>$B550</f>
        <v/>
      </c>
      <c r="C556" s="2" t="str">
        <f>IF($B556="","",$S$7)</f>
        <v/>
      </c>
      <c r="D556" s="23" t="str">
        <f t="shared" ref="D556:K556" si="515">IF($B556&gt;"",IF(ISERROR(SEARCH($B556,T$7))," ",MID(T$7,FIND("%курс ",T$7,FIND($B556,T$7))+6,7)&amp;"
("&amp;MID(T$7,FIND("ауд.",T$7,FIND($B556,T$7))+4,FIND("№",T$7,FIND("ауд.",T$7,FIND($B556,T$7)))-(FIND("ауд.",T$7,FIND($B556,T$7))+4))&amp;")"),"")</f>
        <v/>
      </c>
      <c r="E556" s="23" t="str">
        <f t="shared" si="515"/>
        <v/>
      </c>
      <c r="F556" s="23" t="str">
        <f t="shared" si="515"/>
        <v/>
      </c>
      <c r="G556" s="23" t="str">
        <f t="shared" si="515"/>
        <v/>
      </c>
      <c r="H556" s="23" t="str">
        <f t="shared" si="515"/>
        <v/>
      </c>
      <c r="I556" s="23" t="str">
        <f t="shared" si="515"/>
        <v/>
      </c>
      <c r="J556" s="23" t="str">
        <f t="shared" si="515"/>
        <v/>
      </c>
      <c r="K556" s="23" t="str">
        <f t="shared" si="515"/>
        <v/>
      </c>
      <c r="L556" s="23"/>
      <c r="M556" s="23"/>
      <c r="N556" s="25"/>
      <c r="P556" s="16"/>
      <c r="Q556" s="16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E556" s="31" t="str">
        <f t="shared" si="508"/>
        <v/>
      </c>
      <c r="AF556" s="31" t="str">
        <f t="shared" si="508"/>
        <v/>
      </c>
      <c r="AG556" s="31" t="str">
        <f t="shared" si="508"/>
        <v/>
      </c>
      <c r="AH556" s="31" t="str">
        <f t="shared" si="508"/>
        <v/>
      </c>
      <c r="AI556" s="31" t="str">
        <f t="shared" si="506"/>
        <v/>
      </c>
      <c r="AJ556" s="31" t="str">
        <f t="shared" si="506"/>
        <v/>
      </c>
      <c r="AK556" s="31" t="str">
        <f t="shared" si="506"/>
        <v/>
      </c>
      <c r="AL556" s="31" t="str">
        <f t="shared" si="506"/>
        <v/>
      </c>
      <c r="AM556" s="31" t="str">
        <f t="shared" si="506"/>
        <v/>
      </c>
      <c r="AN556" s="31" t="str">
        <f t="shared" si="506"/>
        <v/>
      </c>
      <c r="AO556" s="32" t="str">
        <f t="shared" si="474"/>
        <v/>
      </c>
      <c r="AP556" s="32" t="str">
        <f t="shared" si="500"/>
        <v/>
      </c>
      <c r="AQ556" s="32" t="str">
        <f t="shared" si="500"/>
        <v/>
      </c>
      <c r="AR556" s="32" t="str">
        <f t="shared" si="500"/>
        <v/>
      </c>
      <c r="AS556" s="32" t="str">
        <f t="shared" si="500"/>
        <v/>
      </c>
      <c r="AT556" s="32" t="str">
        <f t="shared" si="500"/>
        <v/>
      </c>
      <c r="AU556" s="32" t="str">
        <f t="shared" si="497"/>
        <v/>
      </c>
      <c r="AV556" s="32" t="str">
        <f t="shared" si="497"/>
        <v/>
      </c>
      <c r="AW556" s="32" t="str">
        <f t="shared" si="497"/>
        <v/>
      </c>
      <c r="AX556" s="32" t="str">
        <f t="shared" si="497"/>
        <v/>
      </c>
      <c r="AY556" s="32" t="str">
        <f t="shared" si="497"/>
        <v/>
      </c>
      <c r="BA556" s="17" t="str">
        <f t="shared" si="501"/>
        <v/>
      </c>
      <c r="BB556" s="17" t="str">
        <f t="shared" si="501"/>
        <v/>
      </c>
      <c r="BC556" s="17" t="str">
        <f t="shared" si="501"/>
        <v/>
      </c>
      <c r="BD556" s="17" t="str">
        <f t="shared" si="501"/>
        <v/>
      </c>
      <c r="BE556" s="17" t="str">
        <f t="shared" si="501"/>
        <v/>
      </c>
      <c r="BF556" s="17" t="str">
        <f t="shared" si="498"/>
        <v/>
      </c>
      <c r="BG556" s="17" t="str">
        <f t="shared" si="498"/>
        <v/>
      </c>
      <c r="BH556" s="17" t="str">
        <f t="shared" si="498"/>
        <v/>
      </c>
      <c r="BI556" s="17" t="str">
        <f t="shared" si="498"/>
        <v/>
      </c>
      <c r="BJ556" s="17" t="str">
        <f t="shared" si="498"/>
        <v/>
      </c>
    </row>
    <row r="557" spans="1:62" s="13" customFormat="1" ht="23.25" customHeight="1">
      <c r="A557" s="1">
        <f ca="1">IF(COUNTIF($D557:$M557," ")=10,"",IF(VLOOKUP(MAX($A$1:A556),$A$1:C556,3,FALSE)=0,"",MAX($A$1:A556)+1))</f>
        <v>557</v>
      </c>
      <c r="B557" s="13" t="str">
        <f>$B550</f>
        <v/>
      </c>
      <c r="C557" s="2" t="str">
        <f>IF($B557="","",$S$8)</f>
        <v/>
      </c>
      <c r="D557" s="23" t="str">
        <f t="shared" ref="D557:K557" si="516">IF($B557&gt;"",IF(ISERROR(SEARCH($B557,T$8))," ",MID(T$8,FIND("%курс ",T$8,FIND($B557,T$8))+6,7)&amp;"
("&amp;MID(T$8,FIND("ауд.",T$8,FIND($B557,T$8))+4,FIND("№",T$8,FIND("ауд.",T$8,FIND($B557,T$8)))-(FIND("ауд.",T$8,FIND($B557,T$8))+4))&amp;")"),"")</f>
        <v/>
      </c>
      <c r="E557" s="23" t="str">
        <f t="shared" si="516"/>
        <v/>
      </c>
      <c r="F557" s="23" t="str">
        <f t="shared" si="516"/>
        <v/>
      </c>
      <c r="G557" s="23" t="str">
        <f t="shared" si="516"/>
        <v/>
      </c>
      <c r="H557" s="23" t="str">
        <f t="shared" si="516"/>
        <v/>
      </c>
      <c r="I557" s="23" t="str">
        <f t="shared" si="516"/>
        <v/>
      </c>
      <c r="J557" s="23" t="str">
        <f t="shared" si="516"/>
        <v/>
      </c>
      <c r="K557" s="23" t="str">
        <f t="shared" si="516"/>
        <v/>
      </c>
      <c r="L557" s="23"/>
      <c r="M557" s="23"/>
      <c r="N557" s="25"/>
      <c r="P557" s="16"/>
      <c r="Q557" s="16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E557" s="31" t="str">
        <f t="shared" si="508"/>
        <v/>
      </c>
      <c r="AF557" s="31" t="str">
        <f t="shared" si="508"/>
        <v/>
      </c>
      <c r="AG557" s="31" t="str">
        <f t="shared" si="508"/>
        <v/>
      </c>
      <c r="AH557" s="31" t="str">
        <f t="shared" si="508"/>
        <v/>
      </c>
      <c r="AI557" s="31" t="str">
        <f t="shared" si="506"/>
        <v/>
      </c>
      <c r="AJ557" s="31" t="str">
        <f t="shared" si="506"/>
        <v/>
      </c>
      <c r="AK557" s="31" t="str">
        <f t="shared" si="506"/>
        <v/>
      </c>
      <c r="AL557" s="31" t="str">
        <f t="shared" si="506"/>
        <v/>
      </c>
      <c r="AM557" s="31" t="str">
        <f t="shared" si="506"/>
        <v/>
      </c>
      <c r="AN557" s="31" t="str">
        <f t="shared" si="506"/>
        <v/>
      </c>
      <c r="AO557" s="32" t="str">
        <f t="shared" si="474"/>
        <v/>
      </c>
      <c r="AP557" s="32" t="str">
        <f t="shared" si="500"/>
        <v/>
      </c>
      <c r="AQ557" s="32" t="str">
        <f t="shared" si="500"/>
        <v/>
      </c>
      <c r="AR557" s="32" t="str">
        <f t="shared" si="500"/>
        <v/>
      </c>
      <c r="AS557" s="32" t="str">
        <f t="shared" si="500"/>
        <v/>
      </c>
      <c r="AT557" s="32" t="str">
        <f t="shared" si="500"/>
        <v/>
      </c>
      <c r="AU557" s="32" t="str">
        <f t="shared" si="497"/>
        <v/>
      </c>
      <c r="AV557" s="32" t="str">
        <f t="shared" si="497"/>
        <v/>
      </c>
      <c r="AW557" s="32" t="str">
        <f t="shared" si="497"/>
        <v/>
      </c>
      <c r="AX557" s="32" t="str">
        <f t="shared" si="497"/>
        <v/>
      </c>
      <c r="AY557" s="32" t="str">
        <f t="shared" si="497"/>
        <v/>
      </c>
      <c r="BA557" s="17" t="str">
        <f t="shared" si="501"/>
        <v/>
      </c>
      <c r="BB557" s="17" t="str">
        <f t="shared" si="501"/>
        <v/>
      </c>
      <c r="BC557" s="17" t="str">
        <f t="shared" si="501"/>
        <v/>
      </c>
      <c r="BD557" s="17" t="str">
        <f t="shared" si="501"/>
        <v/>
      </c>
      <c r="BE557" s="17" t="str">
        <f t="shared" si="501"/>
        <v/>
      </c>
      <c r="BF557" s="17" t="str">
        <f t="shared" si="498"/>
        <v/>
      </c>
      <c r="BG557" s="17" t="str">
        <f t="shared" si="498"/>
        <v/>
      </c>
      <c r="BH557" s="17" t="str">
        <f t="shared" si="498"/>
        <v/>
      </c>
      <c r="BI557" s="17" t="str">
        <f t="shared" si="498"/>
        <v/>
      </c>
      <c r="BJ557" s="17" t="str">
        <f t="shared" si="498"/>
        <v/>
      </c>
    </row>
    <row r="558" spans="1:62" s="13" customFormat="1" ht="23.25" customHeight="1">
      <c r="A558" s="1">
        <f ca="1">IF(COUNTIF($D558:$M558," ")=10,"",IF(VLOOKUP(MAX($A$1:A557),$A$1:C557,3,FALSE)=0,"",MAX($A$1:A557)+1))</f>
        <v>558</v>
      </c>
      <c r="C558" s="2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5"/>
      <c r="P558" s="16"/>
      <c r="Q558" s="16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2" t="str">
        <f t="shared" si="474"/>
        <v/>
      </c>
      <c r="AP558" s="32" t="str">
        <f t="shared" si="500"/>
        <v/>
      </c>
      <c r="AQ558" s="32" t="str">
        <f t="shared" si="500"/>
        <v/>
      </c>
      <c r="AR558" s="32" t="str">
        <f t="shared" si="500"/>
        <v/>
      </c>
      <c r="AS558" s="32" t="str">
        <f t="shared" si="500"/>
        <v/>
      </c>
      <c r="AT558" s="32" t="str">
        <f t="shared" si="500"/>
        <v/>
      </c>
      <c r="AU558" s="32" t="str">
        <f t="shared" si="497"/>
        <v/>
      </c>
      <c r="AV558" s="32" t="str">
        <f t="shared" si="497"/>
        <v/>
      </c>
      <c r="AW558" s="32" t="str">
        <f t="shared" si="497"/>
        <v/>
      </c>
      <c r="AX558" s="32" t="str">
        <f t="shared" si="497"/>
        <v/>
      </c>
      <c r="AY558" s="32" t="str">
        <f t="shared" si="497"/>
        <v/>
      </c>
      <c r="BA558" s="17" t="str">
        <f t="shared" si="501"/>
        <v/>
      </c>
      <c r="BB558" s="17" t="str">
        <f t="shared" si="501"/>
        <v/>
      </c>
      <c r="BC558" s="17" t="str">
        <f t="shared" si="501"/>
        <v/>
      </c>
      <c r="BD558" s="17" t="str">
        <f t="shared" si="501"/>
        <v/>
      </c>
      <c r="BE558" s="17" t="str">
        <f t="shared" si="501"/>
        <v/>
      </c>
      <c r="BF558" s="17" t="str">
        <f t="shared" si="498"/>
        <v/>
      </c>
      <c r="BG558" s="17" t="str">
        <f t="shared" si="498"/>
        <v/>
      </c>
      <c r="BH558" s="17" t="str">
        <f t="shared" si="498"/>
        <v/>
      </c>
      <c r="BI558" s="17" t="str">
        <f t="shared" si="498"/>
        <v/>
      </c>
      <c r="BJ558" s="17" t="str">
        <f t="shared" si="498"/>
        <v/>
      </c>
    </row>
    <row r="559" spans="1:62" s="13" customFormat="1" ht="23.25" customHeight="1">
      <c r="A559" s="1">
        <f ca="1">IF(COUNTIF($D560:$M566," ")=70,"",MAX($A$1:A558)+1)</f>
        <v>559</v>
      </c>
      <c r="B559" s="2" t="str">
        <f>IF($C559="","",$C559)</f>
        <v/>
      </c>
      <c r="C559" s="3" t="str">
        <f>IF(ISERROR(VLOOKUP((ROW()-1)/9+1,'[1]Преподавательский состав'!$A$2:$B$180,2,FALSE)),"",VLOOKUP((ROW()-1)/9+1,'[1]Преподавательский состав'!$A$2:$B$180,2,FALSE))</f>
        <v/>
      </c>
      <c r="D559" s="3" t="str">
        <f>IF($C559="","",T(" 8.00"))</f>
        <v/>
      </c>
      <c r="E559" s="3" t="str">
        <f>IF($C559="","",T(" 9.40"))</f>
        <v/>
      </c>
      <c r="F559" s="3" t="str">
        <f>IF($C559="","",T("11.50"))</f>
        <v/>
      </c>
      <c r="G559" s="4" t="str">
        <f>IF($C559="","",T(""))</f>
        <v/>
      </c>
      <c r="H559" s="3" t="str">
        <f>IF($C559="","",T("13.30"))</f>
        <v/>
      </c>
      <c r="I559" s="3" t="str">
        <f>IF($C559="","",T("15.10"))</f>
        <v/>
      </c>
      <c r="J559" s="3" t="str">
        <f>IF($C559="","",T("17.00"))</f>
        <v/>
      </c>
      <c r="K559" s="3" t="str">
        <f>IF($C559="","",T("17.00"))</f>
        <v/>
      </c>
      <c r="L559" s="3"/>
      <c r="M559" s="3"/>
      <c r="N559" s="25"/>
      <c r="P559" s="16"/>
      <c r="Q559" s="16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2" t="str">
        <f t="shared" si="474"/>
        <v/>
      </c>
      <c r="AP559" s="32" t="str">
        <f t="shared" si="500"/>
        <v/>
      </c>
      <c r="AQ559" s="32" t="str">
        <f t="shared" si="500"/>
        <v/>
      </c>
      <c r="AR559" s="32" t="str">
        <f t="shared" si="500"/>
        <v/>
      </c>
      <c r="AS559" s="32" t="str">
        <f t="shared" si="500"/>
        <v/>
      </c>
      <c r="AT559" s="32" t="str">
        <f t="shared" si="500"/>
        <v/>
      </c>
      <c r="AU559" s="32" t="str">
        <f t="shared" si="497"/>
        <v/>
      </c>
      <c r="AV559" s="32" t="str">
        <f t="shared" si="497"/>
        <v/>
      </c>
      <c r="AW559" s="32" t="str">
        <f t="shared" si="497"/>
        <v/>
      </c>
      <c r="AX559" s="32" t="str">
        <f t="shared" si="497"/>
        <v/>
      </c>
      <c r="AY559" s="32" t="str">
        <f t="shared" si="497"/>
        <v/>
      </c>
      <c r="BA559" s="17" t="str">
        <f t="shared" si="501"/>
        <v/>
      </c>
      <c r="BB559" s="17" t="str">
        <f t="shared" si="501"/>
        <v/>
      </c>
      <c r="BC559" s="17" t="str">
        <f t="shared" si="501"/>
        <v/>
      </c>
      <c r="BD559" s="17" t="str">
        <f t="shared" si="501"/>
        <v/>
      </c>
      <c r="BE559" s="17" t="str">
        <f t="shared" si="501"/>
        <v/>
      </c>
      <c r="BF559" s="17" t="str">
        <f t="shared" si="498"/>
        <v/>
      </c>
      <c r="BG559" s="17" t="str">
        <f t="shared" si="498"/>
        <v/>
      </c>
      <c r="BH559" s="17" t="str">
        <f t="shared" si="498"/>
        <v/>
      </c>
      <c r="BI559" s="17" t="str">
        <f t="shared" si="498"/>
        <v/>
      </c>
      <c r="BJ559" s="17" t="str">
        <f t="shared" si="498"/>
        <v/>
      </c>
    </row>
    <row r="560" spans="1:62" s="13" customFormat="1" ht="23.25" customHeight="1">
      <c r="A560" s="1">
        <f ca="1">IF(COUNTIF($D560:$M560," ")=10,"",IF(VLOOKUP(MAX($A$1:A559),$A$1:C559,3,FALSE)=0,"",MAX($A$1:A559)+1))</f>
        <v>560</v>
      </c>
      <c r="B560" s="13" t="str">
        <f>$B559</f>
        <v/>
      </c>
      <c r="C560" s="2" t="str">
        <f>IF($B560="","",$S$2)</f>
        <v/>
      </c>
      <c r="D560" s="14" t="str">
        <f t="shared" ref="D560:K560" si="517">IF($B560&gt;"",IF(ISERROR(SEARCH($B560,T$2))," ",MID(T$2,FIND("%курс ",T$2,FIND($B560,T$2))+6,7)&amp;"
("&amp;MID(T$2,FIND("ауд.",T$2,FIND($B560,T$2))+4,FIND("№",T$2,FIND("ауд.",T$2,FIND($B560,T$2)))-(FIND("ауд.",T$2,FIND($B560,T$2))+4))&amp;")"),"")</f>
        <v/>
      </c>
      <c r="E560" s="14" t="str">
        <f t="shared" si="517"/>
        <v/>
      </c>
      <c r="F560" s="14" t="str">
        <f t="shared" si="517"/>
        <v/>
      </c>
      <c r="G560" s="14" t="str">
        <f t="shared" si="517"/>
        <v/>
      </c>
      <c r="H560" s="14" t="str">
        <f t="shared" si="517"/>
        <v/>
      </c>
      <c r="I560" s="14" t="str">
        <f t="shared" si="517"/>
        <v/>
      </c>
      <c r="J560" s="14" t="str">
        <f t="shared" si="517"/>
        <v/>
      </c>
      <c r="K560" s="14" t="str">
        <f t="shared" si="517"/>
        <v/>
      </c>
      <c r="L560" s="14"/>
      <c r="M560" s="14"/>
      <c r="N560" s="25"/>
      <c r="P560" s="16"/>
      <c r="Q560" s="16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E560" s="31" t="str">
        <f t="shared" si="508"/>
        <v/>
      </c>
      <c r="AF560" s="31" t="str">
        <f t="shared" si="508"/>
        <v/>
      </c>
      <c r="AG560" s="31" t="str">
        <f t="shared" si="508"/>
        <v/>
      </c>
      <c r="AH560" s="31" t="str">
        <f t="shared" si="508"/>
        <v/>
      </c>
      <c r="AI560" s="31" t="str">
        <f t="shared" si="506"/>
        <v/>
      </c>
      <c r="AJ560" s="31" t="str">
        <f t="shared" si="506"/>
        <v/>
      </c>
      <c r="AK560" s="31" t="str">
        <f t="shared" si="506"/>
        <v/>
      </c>
      <c r="AL560" s="31" t="str">
        <f t="shared" si="506"/>
        <v/>
      </c>
      <c r="AM560" s="31" t="str">
        <f t="shared" si="506"/>
        <v/>
      </c>
      <c r="AN560" s="31" t="str">
        <f t="shared" si="506"/>
        <v/>
      </c>
      <c r="AO560" s="32" t="str">
        <f t="shared" si="474"/>
        <v/>
      </c>
      <c r="AP560" s="32" t="str">
        <f t="shared" si="500"/>
        <v/>
      </c>
      <c r="AQ560" s="32" t="str">
        <f t="shared" si="500"/>
        <v/>
      </c>
      <c r="AR560" s="32" t="str">
        <f t="shared" si="500"/>
        <v/>
      </c>
      <c r="AS560" s="32" t="str">
        <f t="shared" si="500"/>
        <v/>
      </c>
      <c r="AT560" s="32" t="str">
        <f t="shared" si="500"/>
        <v/>
      </c>
      <c r="AU560" s="32" t="str">
        <f t="shared" si="497"/>
        <v/>
      </c>
      <c r="AV560" s="32" t="str">
        <f t="shared" si="497"/>
        <v/>
      </c>
      <c r="AW560" s="32" t="str">
        <f t="shared" si="497"/>
        <v/>
      </c>
      <c r="AX560" s="32" t="str">
        <f t="shared" si="497"/>
        <v/>
      </c>
      <c r="AY560" s="32" t="str">
        <f t="shared" si="497"/>
        <v/>
      </c>
      <c r="BA560" s="17" t="str">
        <f t="shared" si="501"/>
        <v/>
      </c>
      <c r="BB560" s="17" t="str">
        <f t="shared" si="501"/>
        <v/>
      </c>
      <c r="BC560" s="17" t="str">
        <f t="shared" si="501"/>
        <v/>
      </c>
      <c r="BD560" s="17" t="str">
        <f t="shared" si="501"/>
        <v/>
      </c>
      <c r="BE560" s="17" t="str">
        <f t="shared" si="501"/>
        <v/>
      </c>
      <c r="BF560" s="17" t="str">
        <f t="shared" si="498"/>
        <v/>
      </c>
      <c r="BG560" s="17" t="str">
        <f t="shared" si="498"/>
        <v/>
      </c>
      <c r="BH560" s="17" t="str">
        <f t="shared" si="498"/>
        <v/>
      </c>
      <c r="BI560" s="17" t="str">
        <f t="shared" si="498"/>
        <v/>
      </c>
      <c r="BJ560" s="17" t="str">
        <f t="shared" si="498"/>
        <v/>
      </c>
    </row>
    <row r="561" spans="1:62" s="13" customFormat="1" ht="23.25" customHeight="1">
      <c r="A561" s="1">
        <f ca="1">IF(COUNTIF($D561:$M561," ")=10,"",IF(VLOOKUP(MAX($A$1:A560),$A$1:C560,3,FALSE)=0,"",MAX($A$1:A560)+1))</f>
        <v>561</v>
      </c>
      <c r="B561" s="13" t="str">
        <f>$B559</f>
        <v/>
      </c>
      <c r="C561" s="2" t="str">
        <f>IF($B561="","",$S$3)</f>
        <v/>
      </c>
      <c r="D561" s="14" t="str">
        <f t="shared" ref="D561:K561" si="518">IF($B561&gt;"",IF(ISERROR(SEARCH($B561,T$3))," ",MID(T$3,FIND("%курс ",T$3,FIND($B561,T$3))+6,7)&amp;"
("&amp;MID(T$3,FIND("ауд.",T$3,FIND($B561,T$3))+4,FIND("№",T$3,FIND("ауд.",T$3,FIND($B561,T$3)))-(FIND("ауд.",T$3,FIND($B561,T$3))+4))&amp;")"),"")</f>
        <v/>
      </c>
      <c r="E561" s="14" t="str">
        <f t="shared" si="518"/>
        <v/>
      </c>
      <c r="F561" s="14" t="str">
        <f t="shared" si="518"/>
        <v/>
      </c>
      <c r="G561" s="14" t="str">
        <f t="shared" si="518"/>
        <v/>
      </c>
      <c r="H561" s="14" t="str">
        <f t="shared" si="518"/>
        <v/>
      </c>
      <c r="I561" s="14" t="str">
        <f t="shared" si="518"/>
        <v/>
      </c>
      <c r="J561" s="14" t="str">
        <f t="shared" si="518"/>
        <v/>
      </c>
      <c r="K561" s="14" t="str">
        <f t="shared" si="518"/>
        <v/>
      </c>
      <c r="L561" s="14"/>
      <c r="M561" s="14"/>
      <c r="N561" s="25"/>
      <c r="P561" s="16"/>
      <c r="Q561" s="16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E561" s="31" t="str">
        <f t="shared" si="508"/>
        <v/>
      </c>
      <c r="AF561" s="31" t="str">
        <f t="shared" si="508"/>
        <v/>
      </c>
      <c r="AG561" s="31" t="str">
        <f t="shared" si="508"/>
        <v/>
      </c>
      <c r="AH561" s="31" t="str">
        <f t="shared" si="508"/>
        <v/>
      </c>
      <c r="AI561" s="31" t="str">
        <f t="shared" si="506"/>
        <v/>
      </c>
      <c r="AJ561" s="31" t="str">
        <f t="shared" si="506"/>
        <v/>
      </c>
      <c r="AK561" s="31" t="str">
        <f t="shared" si="506"/>
        <v/>
      </c>
      <c r="AL561" s="31" t="str">
        <f t="shared" si="506"/>
        <v/>
      </c>
      <c r="AM561" s="31" t="str">
        <f t="shared" si="506"/>
        <v/>
      </c>
      <c r="AN561" s="31" t="str">
        <f t="shared" si="506"/>
        <v/>
      </c>
      <c r="AO561" s="32" t="str">
        <f t="shared" si="474"/>
        <v/>
      </c>
      <c r="AP561" s="32" t="str">
        <f t="shared" si="500"/>
        <v/>
      </c>
      <c r="AQ561" s="32" t="str">
        <f t="shared" si="500"/>
        <v/>
      </c>
      <c r="AR561" s="32" t="str">
        <f t="shared" si="500"/>
        <v/>
      </c>
      <c r="AS561" s="32" t="str">
        <f t="shared" si="500"/>
        <v/>
      </c>
      <c r="AT561" s="32" t="str">
        <f t="shared" si="500"/>
        <v/>
      </c>
      <c r="AU561" s="32" t="str">
        <f t="shared" si="497"/>
        <v/>
      </c>
      <c r="AV561" s="32" t="str">
        <f t="shared" si="497"/>
        <v/>
      </c>
      <c r="AW561" s="32" t="str">
        <f t="shared" si="497"/>
        <v/>
      </c>
      <c r="AX561" s="32" t="str">
        <f t="shared" si="497"/>
        <v/>
      </c>
      <c r="AY561" s="32" t="str">
        <f t="shared" si="497"/>
        <v/>
      </c>
      <c r="BA561" s="17" t="str">
        <f t="shared" si="501"/>
        <v/>
      </c>
      <c r="BB561" s="17" t="str">
        <f t="shared" si="501"/>
        <v/>
      </c>
      <c r="BC561" s="17" t="str">
        <f t="shared" si="501"/>
        <v/>
      </c>
      <c r="BD561" s="17" t="str">
        <f t="shared" si="501"/>
        <v/>
      </c>
      <c r="BE561" s="17" t="str">
        <f t="shared" si="501"/>
        <v/>
      </c>
      <c r="BF561" s="17" t="str">
        <f t="shared" si="498"/>
        <v/>
      </c>
      <c r="BG561" s="17" t="str">
        <f t="shared" si="498"/>
        <v/>
      </c>
      <c r="BH561" s="17" t="str">
        <f t="shared" si="498"/>
        <v/>
      </c>
      <c r="BI561" s="17" t="str">
        <f t="shared" si="498"/>
        <v/>
      </c>
      <c r="BJ561" s="17" t="str">
        <f t="shared" si="498"/>
        <v/>
      </c>
    </row>
    <row r="562" spans="1:62" s="13" customFormat="1" ht="23.25" customHeight="1">
      <c r="A562" s="1">
        <f ca="1">IF(COUNTIF($D562:$M562," ")=10,"",IF(VLOOKUP(MAX($A$1:A561),$A$1:C561,3,FALSE)=0,"",MAX($A$1:A561)+1))</f>
        <v>562</v>
      </c>
      <c r="B562" s="13" t="str">
        <f>$B559</f>
        <v/>
      </c>
      <c r="C562" s="2" t="str">
        <f>IF($B562="","",$S$4)</f>
        <v/>
      </c>
      <c r="D562" s="14" t="str">
        <f t="shared" ref="D562:K562" si="519">IF($B562&gt;"",IF(ISERROR(SEARCH($B562,T$4))," ",MID(T$4,FIND("%курс ",T$4,FIND($B562,T$4))+6,7)&amp;"
("&amp;MID(T$4,FIND("ауд.",T$4,FIND($B562,T$4))+4,FIND("№",T$4,FIND("ауд.",T$4,FIND($B562,T$4)))-(FIND("ауд.",T$4,FIND($B562,T$4))+4))&amp;")"),"")</f>
        <v/>
      </c>
      <c r="E562" s="14" t="str">
        <f t="shared" si="519"/>
        <v/>
      </c>
      <c r="F562" s="14" t="str">
        <f t="shared" si="519"/>
        <v/>
      </c>
      <c r="G562" s="14" t="str">
        <f t="shared" si="519"/>
        <v/>
      </c>
      <c r="H562" s="14" t="str">
        <f t="shared" si="519"/>
        <v/>
      </c>
      <c r="I562" s="14" t="str">
        <f t="shared" si="519"/>
        <v/>
      </c>
      <c r="J562" s="14" t="str">
        <f t="shared" si="519"/>
        <v/>
      </c>
      <c r="K562" s="14" t="str">
        <f t="shared" si="519"/>
        <v/>
      </c>
      <c r="L562" s="14"/>
      <c r="M562" s="14"/>
      <c r="N562" s="17"/>
      <c r="P562" s="16"/>
      <c r="Q562" s="16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E562" s="31" t="str">
        <f t="shared" si="508"/>
        <v/>
      </c>
      <c r="AF562" s="31" t="str">
        <f t="shared" si="508"/>
        <v/>
      </c>
      <c r="AG562" s="31" t="str">
        <f t="shared" si="508"/>
        <v/>
      </c>
      <c r="AH562" s="31" t="str">
        <f t="shared" si="508"/>
        <v/>
      </c>
      <c r="AI562" s="31" t="str">
        <f t="shared" si="506"/>
        <v/>
      </c>
      <c r="AJ562" s="31" t="str">
        <f t="shared" si="506"/>
        <v/>
      </c>
      <c r="AK562" s="31" t="str">
        <f t="shared" si="506"/>
        <v/>
      </c>
      <c r="AL562" s="31" t="str">
        <f t="shared" si="506"/>
        <v/>
      </c>
      <c r="AM562" s="31" t="str">
        <f t="shared" si="506"/>
        <v/>
      </c>
      <c r="AN562" s="31" t="str">
        <f t="shared" si="506"/>
        <v/>
      </c>
      <c r="AO562" s="32" t="str">
        <f t="shared" si="474"/>
        <v/>
      </c>
      <c r="AP562" s="32" t="str">
        <f t="shared" si="500"/>
        <v/>
      </c>
      <c r="AQ562" s="32" t="str">
        <f t="shared" si="500"/>
        <v/>
      </c>
      <c r="AR562" s="32" t="str">
        <f t="shared" si="500"/>
        <v/>
      </c>
      <c r="AS562" s="32" t="str">
        <f t="shared" si="500"/>
        <v/>
      </c>
      <c r="AT562" s="32" t="str">
        <f t="shared" si="500"/>
        <v/>
      </c>
      <c r="AU562" s="32" t="str">
        <f t="shared" si="497"/>
        <v/>
      </c>
      <c r="AV562" s="32" t="str">
        <f t="shared" si="497"/>
        <v/>
      </c>
      <c r="AW562" s="32" t="str">
        <f t="shared" si="497"/>
        <v/>
      </c>
      <c r="AX562" s="32" t="str">
        <f t="shared" si="497"/>
        <v/>
      </c>
      <c r="AY562" s="32" t="str">
        <f t="shared" si="497"/>
        <v/>
      </c>
      <c r="BA562" s="17" t="str">
        <f t="shared" si="501"/>
        <v/>
      </c>
      <c r="BB562" s="17" t="str">
        <f t="shared" si="501"/>
        <v/>
      </c>
      <c r="BC562" s="17" t="str">
        <f t="shared" si="501"/>
        <v/>
      </c>
      <c r="BD562" s="17" t="str">
        <f t="shared" si="501"/>
        <v/>
      </c>
      <c r="BE562" s="17" t="str">
        <f t="shared" si="501"/>
        <v/>
      </c>
      <c r="BF562" s="17" t="str">
        <f t="shared" si="498"/>
        <v/>
      </c>
      <c r="BG562" s="17" t="str">
        <f t="shared" si="498"/>
        <v/>
      </c>
      <c r="BH562" s="17" t="str">
        <f t="shared" si="498"/>
        <v/>
      </c>
      <c r="BI562" s="17" t="str">
        <f t="shared" si="498"/>
        <v/>
      </c>
      <c r="BJ562" s="17" t="str">
        <f t="shared" si="498"/>
        <v/>
      </c>
    </row>
    <row r="563" spans="1:62" s="13" customFormat="1" ht="23.25" customHeight="1">
      <c r="A563" s="1">
        <f ca="1">IF(COUNTIF($D563:$M563," ")=10,"",IF(VLOOKUP(MAX($A$1:A562),$A$1:C562,3,FALSE)=0,"",MAX($A$1:A562)+1))</f>
        <v>563</v>
      </c>
      <c r="B563" s="13" t="str">
        <f>$B559</f>
        <v/>
      </c>
      <c r="C563" s="2" t="str">
        <f>IF($B563="","",$S$5)</f>
        <v/>
      </c>
      <c r="D563" s="23" t="str">
        <f t="shared" ref="D563:K563" si="520">IF($B563&gt;"",IF(ISERROR(SEARCH($B563,T$5))," ",MID(T$5,FIND("%курс ",T$5,FIND($B563,T$5))+6,7)&amp;"
("&amp;MID(T$5,FIND("ауд.",T$5,FIND($B563,T$5))+4,FIND("№",T$5,FIND("ауд.",T$5,FIND($B563,T$5)))-(FIND("ауд.",T$5,FIND($B563,T$5))+4))&amp;")"),"")</f>
        <v/>
      </c>
      <c r="E563" s="23" t="str">
        <f t="shared" si="520"/>
        <v/>
      </c>
      <c r="F563" s="23" t="str">
        <f t="shared" si="520"/>
        <v/>
      </c>
      <c r="G563" s="23" t="str">
        <f t="shared" si="520"/>
        <v/>
      </c>
      <c r="H563" s="23" t="str">
        <f t="shared" si="520"/>
        <v/>
      </c>
      <c r="I563" s="23" t="str">
        <f t="shared" si="520"/>
        <v/>
      </c>
      <c r="J563" s="23" t="str">
        <f t="shared" si="520"/>
        <v/>
      </c>
      <c r="K563" s="23" t="str">
        <f t="shared" si="520"/>
        <v/>
      </c>
      <c r="L563" s="23"/>
      <c r="M563" s="23"/>
      <c r="N563" s="25"/>
      <c r="P563" s="16"/>
      <c r="Q563" s="16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E563" s="31" t="str">
        <f t="shared" si="508"/>
        <v/>
      </c>
      <c r="AF563" s="31" t="str">
        <f t="shared" si="508"/>
        <v/>
      </c>
      <c r="AG563" s="31" t="str">
        <f t="shared" si="508"/>
        <v/>
      </c>
      <c r="AH563" s="31" t="str">
        <f t="shared" si="508"/>
        <v/>
      </c>
      <c r="AI563" s="31" t="str">
        <f t="shared" si="506"/>
        <v/>
      </c>
      <c r="AJ563" s="31" t="str">
        <f t="shared" si="506"/>
        <v/>
      </c>
      <c r="AK563" s="31" t="str">
        <f t="shared" si="506"/>
        <v/>
      </c>
      <c r="AL563" s="31" t="str">
        <f t="shared" si="506"/>
        <v/>
      </c>
      <c r="AM563" s="31" t="str">
        <f t="shared" si="506"/>
        <v/>
      </c>
      <c r="AN563" s="31" t="str">
        <f t="shared" si="506"/>
        <v/>
      </c>
      <c r="AO563" s="32" t="str">
        <f t="shared" si="474"/>
        <v/>
      </c>
      <c r="AP563" s="32" t="str">
        <f t="shared" si="500"/>
        <v/>
      </c>
      <c r="AQ563" s="32" t="str">
        <f t="shared" si="500"/>
        <v/>
      </c>
      <c r="AR563" s="32" t="str">
        <f t="shared" si="500"/>
        <v/>
      </c>
      <c r="AS563" s="32" t="str">
        <f t="shared" si="500"/>
        <v/>
      </c>
      <c r="AT563" s="32" t="str">
        <f t="shared" si="500"/>
        <v/>
      </c>
      <c r="AU563" s="32" t="str">
        <f t="shared" si="497"/>
        <v/>
      </c>
      <c r="AV563" s="32" t="str">
        <f t="shared" si="497"/>
        <v/>
      </c>
      <c r="AW563" s="32" t="str">
        <f t="shared" si="497"/>
        <v/>
      </c>
      <c r="AX563" s="32" t="str">
        <f t="shared" si="497"/>
        <v/>
      </c>
      <c r="AY563" s="32" t="str">
        <f t="shared" si="497"/>
        <v/>
      </c>
      <c r="BA563" s="17" t="str">
        <f t="shared" si="501"/>
        <v/>
      </c>
      <c r="BB563" s="17" t="str">
        <f t="shared" si="501"/>
        <v/>
      </c>
      <c r="BC563" s="17" t="str">
        <f t="shared" si="501"/>
        <v/>
      </c>
      <c r="BD563" s="17" t="str">
        <f t="shared" si="501"/>
        <v/>
      </c>
      <c r="BE563" s="17" t="str">
        <f t="shared" si="501"/>
        <v/>
      </c>
      <c r="BF563" s="17" t="str">
        <f t="shared" si="498"/>
        <v/>
      </c>
      <c r="BG563" s="17" t="str">
        <f t="shared" si="498"/>
        <v/>
      </c>
      <c r="BH563" s="17" t="str">
        <f t="shared" si="498"/>
        <v/>
      </c>
      <c r="BI563" s="17" t="str">
        <f t="shared" si="498"/>
        <v/>
      </c>
      <c r="BJ563" s="17" t="str">
        <f t="shared" si="498"/>
        <v/>
      </c>
    </row>
    <row r="564" spans="1:62" s="13" customFormat="1" ht="23.25" customHeight="1">
      <c r="A564" s="1">
        <f ca="1">IF(COUNTIF($D564:$M564," ")=10,"",IF(VLOOKUP(MAX($A$1:A563),$A$1:C563,3,FALSE)=0,"",MAX($A$1:A563)+1))</f>
        <v>564</v>
      </c>
      <c r="B564" s="13" t="str">
        <f>$B559</f>
        <v/>
      </c>
      <c r="C564" s="2" t="str">
        <f>IF($B564="","",$S$6)</f>
        <v/>
      </c>
      <c r="D564" s="23" t="str">
        <f t="shared" ref="D564:K564" si="521">IF($B564&gt;"",IF(ISERROR(SEARCH($B564,T$6))," ",MID(T$6,FIND("%курс ",T$6,FIND($B564,T$6))+6,7)&amp;"
("&amp;MID(T$6,FIND("ауд.",T$6,FIND($B564,T$6))+4,FIND("№",T$6,FIND("ауд.",T$6,FIND($B564,T$6)))-(FIND("ауд.",T$6,FIND($B564,T$6))+4))&amp;")"),"")</f>
        <v/>
      </c>
      <c r="E564" s="23" t="str">
        <f t="shared" si="521"/>
        <v/>
      </c>
      <c r="F564" s="23" t="str">
        <f t="shared" si="521"/>
        <v/>
      </c>
      <c r="G564" s="23" t="str">
        <f t="shared" si="521"/>
        <v/>
      </c>
      <c r="H564" s="23" t="str">
        <f t="shared" si="521"/>
        <v/>
      </c>
      <c r="I564" s="23" t="str">
        <f t="shared" si="521"/>
        <v/>
      </c>
      <c r="J564" s="23" t="str">
        <f t="shared" si="521"/>
        <v/>
      </c>
      <c r="K564" s="23" t="str">
        <f t="shared" si="521"/>
        <v/>
      </c>
      <c r="L564" s="23"/>
      <c r="M564" s="23"/>
      <c r="N564" s="25"/>
      <c r="P564" s="16"/>
      <c r="Q564" s="16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E564" s="31" t="str">
        <f t="shared" si="508"/>
        <v/>
      </c>
      <c r="AF564" s="31" t="str">
        <f t="shared" si="508"/>
        <v/>
      </c>
      <c r="AG564" s="31" t="str">
        <f t="shared" si="508"/>
        <v/>
      </c>
      <c r="AH564" s="31" t="str">
        <f t="shared" si="508"/>
        <v/>
      </c>
      <c r="AI564" s="31" t="str">
        <f t="shared" si="506"/>
        <v/>
      </c>
      <c r="AJ564" s="31" t="str">
        <f t="shared" si="506"/>
        <v/>
      </c>
      <c r="AK564" s="31" t="str">
        <f t="shared" si="506"/>
        <v/>
      </c>
      <c r="AL564" s="31" t="str">
        <f t="shared" si="506"/>
        <v/>
      </c>
      <c r="AM564" s="31" t="str">
        <f t="shared" si="506"/>
        <v/>
      </c>
      <c r="AN564" s="31" t="str">
        <f t="shared" si="506"/>
        <v/>
      </c>
      <c r="AO564" s="32" t="str">
        <f t="shared" si="474"/>
        <v/>
      </c>
      <c r="AP564" s="32" t="str">
        <f t="shared" si="500"/>
        <v/>
      </c>
      <c r="AQ564" s="32" t="str">
        <f t="shared" si="500"/>
        <v/>
      </c>
      <c r="AR564" s="32" t="str">
        <f t="shared" si="500"/>
        <v/>
      </c>
      <c r="AS564" s="32" t="str">
        <f t="shared" si="500"/>
        <v/>
      </c>
      <c r="AT564" s="32" t="str">
        <f t="shared" si="500"/>
        <v/>
      </c>
      <c r="AU564" s="32" t="str">
        <f t="shared" si="497"/>
        <v/>
      </c>
      <c r="AV564" s="32" t="str">
        <f t="shared" si="497"/>
        <v/>
      </c>
      <c r="AW564" s="32" t="str">
        <f t="shared" si="497"/>
        <v/>
      </c>
      <c r="AX564" s="32" t="str">
        <f t="shared" si="497"/>
        <v/>
      </c>
      <c r="AY564" s="32" t="str">
        <f t="shared" si="497"/>
        <v/>
      </c>
      <c r="BA564" s="17" t="str">
        <f t="shared" si="501"/>
        <v/>
      </c>
      <c r="BB564" s="17" t="str">
        <f t="shared" si="501"/>
        <v/>
      </c>
      <c r="BC564" s="17" t="str">
        <f t="shared" si="501"/>
        <v/>
      </c>
      <c r="BD564" s="17" t="str">
        <f t="shared" si="501"/>
        <v/>
      </c>
      <c r="BE564" s="17" t="str">
        <f t="shared" si="501"/>
        <v/>
      </c>
      <c r="BF564" s="17" t="str">
        <f t="shared" si="498"/>
        <v/>
      </c>
      <c r="BG564" s="17" t="str">
        <f t="shared" si="498"/>
        <v/>
      </c>
      <c r="BH564" s="17" t="str">
        <f t="shared" si="498"/>
        <v/>
      </c>
      <c r="BI564" s="17" t="str">
        <f t="shared" si="498"/>
        <v/>
      </c>
      <c r="BJ564" s="17" t="str">
        <f t="shared" si="498"/>
        <v/>
      </c>
    </row>
    <row r="565" spans="1:62" s="13" customFormat="1" ht="23.25" customHeight="1">
      <c r="A565" s="1">
        <f ca="1">IF(COUNTIF($D565:$M565," ")=10,"",IF(VLOOKUP(MAX($A$1:A564),$A$1:C564,3,FALSE)=0,"",MAX($A$1:A564)+1))</f>
        <v>565</v>
      </c>
      <c r="B565" s="13" t="str">
        <f>$B559</f>
        <v/>
      </c>
      <c r="C565" s="2" t="str">
        <f>IF($B565="","",$S$7)</f>
        <v/>
      </c>
      <c r="D565" s="23" t="str">
        <f t="shared" ref="D565:K565" si="522">IF($B565&gt;"",IF(ISERROR(SEARCH($B565,T$7))," ",MID(T$7,FIND("%курс ",T$7,FIND($B565,T$7))+6,7)&amp;"
("&amp;MID(T$7,FIND("ауд.",T$7,FIND($B565,T$7))+4,FIND("№",T$7,FIND("ауд.",T$7,FIND($B565,T$7)))-(FIND("ауд.",T$7,FIND($B565,T$7))+4))&amp;")"),"")</f>
        <v/>
      </c>
      <c r="E565" s="23" t="str">
        <f t="shared" si="522"/>
        <v/>
      </c>
      <c r="F565" s="23" t="str">
        <f t="shared" si="522"/>
        <v/>
      </c>
      <c r="G565" s="23" t="str">
        <f t="shared" si="522"/>
        <v/>
      </c>
      <c r="H565" s="23" t="str">
        <f t="shared" si="522"/>
        <v/>
      </c>
      <c r="I565" s="23" t="str">
        <f t="shared" si="522"/>
        <v/>
      </c>
      <c r="J565" s="23" t="str">
        <f t="shared" si="522"/>
        <v/>
      </c>
      <c r="K565" s="23" t="str">
        <f t="shared" si="522"/>
        <v/>
      </c>
      <c r="L565" s="23"/>
      <c r="M565" s="23"/>
      <c r="N565" s="25"/>
      <c r="P565" s="16"/>
      <c r="Q565" s="16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E565" s="31" t="str">
        <f t="shared" si="508"/>
        <v/>
      </c>
      <c r="AF565" s="31" t="str">
        <f t="shared" si="508"/>
        <v/>
      </c>
      <c r="AG565" s="31" t="str">
        <f t="shared" si="508"/>
        <v/>
      </c>
      <c r="AH565" s="31" t="str">
        <f t="shared" si="508"/>
        <v/>
      </c>
      <c r="AI565" s="31" t="str">
        <f t="shared" si="506"/>
        <v/>
      </c>
      <c r="AJ565" s="31" t="str">
        <f t="shared" si="506"/>
        <v/>
      </c>
      <c r="AK565" s="31" t="str">
        <f t="shared" si="506"/>
        <v/>
      </c>
      <c r="AL565" s="31" t="str">
        <f t="shared" si="506"/>
        <v/>
      </c>
      <c r="AM565" s="31" t="str">
        <f t="shared" si="506"/>
        <v/>
      </c>
      <c r="AN565" s="31" t="str">
        <f t="shared" si="506"/>
        <v/>
      </c>
      <c r="AO565" s="32" t="str">
        <f t="shared" si="474"/>
        <v/>
      </c>
      <c r="AP565" s="32" t="str">
        <f t="shared" si="500"/>
        <v/>
      </c>
      <c r="AQ565" s="32" t="str">
        <f t="shared" si="500"/>
        <v/>
      </c>
      <c r="AR565" s="32" t="str">
        <f t="shared" si="500"/>
        <v/>
      </c>
      <c r="AS565" s="32" t="str">
        <f t="shared" si="500"/>
        <v/>
      </c>
      <c r="AT565" s="32" t="str">
        <f t="shared" si="500"/>
        <v/>
      </c>
      <c r="AU565" s="32" t="str">
        <f t="shared" si="497"/>
        <v/>
      </c>
      <c r="AV565" s="32" t="str">
        <f t="shared" si="497"/>
        <v/>
      </c>
      <c r="AW565" s="32" t="str">
        <f t="shared" si="497"/>
        <v/>
      </c>
      <c r="AX565" s="32" t="str">
        <f t="shared" si="497"/>
        <v/>
      </c>
      <c r="AY565" s="32" t="str">
        <f t="shared" si="497"/>
        <v/>
      </c>
      <c r="BA565" s="17" t="str">
        <f t="shared" si="501"/>
        <v/>
      </c>
      <c r="BB565" s="17" t="str">
        <f t="shared" si="501"/>
        <v/>
      </c>
      <c r="BC565" s="17" t="str">
        <f t="shared" si="501"/>
        <v/>
      </c>
      <c r="BD565" s="17" t="str">
        <f t="shared" si="501"/>
        <v/>
      </c>
      <c r="BE565" s="17" t="str">
        <f t="shared" si="501"/>
        <v/>
      </c>
      <c r="BF565" s="17" t="str">
        <f t="shared" si="498"/>
        <v/>
      </c>
      <c r="BG565" s="17" t="str">
        <f t="shared" si="498"/>
        <v/>
      </c>
      <c r="BH565" s="17" t="str">
        <f t="shared" si="498"/>
        <v/>
      </c>
      <c r="BI565" s="17" t="str">
        <f t="shared" si="498"/>
        <v/>
      </c>
      <c r="BJ565" s="17" t="str">
        <f t="shared" si="498"/>
        <v/>
      </c>
    </row>
    <row r="566" spans="1:62" s="13" customFormat="1" ht="23.25" customHeight="1">
      <c r="A566" s="1">
        <f ca="1">IF(COUNTIF($D566:$M566," ")=10,"",IF(VLOOKUP(MAX($A$1:A565),$A$1:C565,3,FALSE)=0,"",MAX($A$1:A565)+1))</f>
        <v>566</v>
      </c>
      <c r="B566" s="13" t="str">
        <f>$B559</f>
        <v/>
      </c>
      <c r="C566" s="2" t="str">
        <f>IF($B566="","",$S$8)</f>
        <v/>
      </c>
      <c r="D566" s="23" t="str">
        <f t="shared" ref="D566:K566" si="523">IF($B566&gt;"",IF(ISERROR(SEARCH($B566,T$8))," ",MID(T$8,FIND("%курс ",T$8,FIND($B566,T$8))+6,7)&amp;"
("&amp;MID(T$8,FIND("ауд.",T$8,FIND($B566,T$8))+4,FIND("№",T$8,FIND("ауд.",T$8,FIND($B566,T$8)))-(FIND("ауд.",T$8,FIND($B566,T$8))+4))&amp;")"),"")</f>
        <v/>
      </c>
      <c r="E566" s="23" t="str">
        <f t="shared" si="523"/>
        <v/>
      </c>
      <c r="F566" s="23" t="str">
        <f t="shared" si="523"/>
        <v/>
      </c>
      <c r="G566" s="23" t="str">
        <f t="shared" si="523"/>
        <v/>
      </c>
      <c r="H566" s="23" t="str">
        <f t="shared" si="523"/>
        <v/>
      </c>
      <c r="I566" s="23" t="str">
        <f t="shared" si="523"/>
        <v/>
      </c>
      <c r="J566" s="23" t="str">
        <f t="shared" si="523"/>
        <v/>
      </c>
      <c r="K566" s="23" t="str">
        <f t="shared" si="523"/>
        <v/>
      </c>
      <c r="L566" s="23"/>
      <c r="M566" s="23"/>
      <c r="N566" s="25"/>
      <c r="P566" s="16"/>
      <c r="Q566" s="16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E566" s="31" t="str">
        <f t="shared" si="508"/>
        <v/>
      </c>
      <c r="AF566" s="31" t="str">
        <f t="shared" si="508"/>
        <v/>
      </c>
      <c r="AG566" s="31" t="str">
        <f t="shared" si="508"/>
        <v/>
      </c>
      <c r="AH566" s="31" t="str">
        <f t="shared" si="508"/>
        <v/>
      </c>
      <c r="AI566" s="31" t="str">
        <f t="shared" si="506"/>
        <v/>
      </c>
      <c r="AJ566" s="31" t="str">
        <f t="shared" si="506"/>
        <v/>
      </c>
      <c r="AK566" s="31" t="str">
        <f t="shared" si="506"/>
        <v/>
      </c>
      <c r="AL566" s="31" t="str">
        <f t="shared" si="506"/>
        <v/>
      </c>
      <c r="AM566" s="31" t="str">
        <f t="shared" si="506"/>
        <v/>
      </c>
      <c r="AN566" s="31" t="str">
        <f t="shared" si="506"/>
        <v/>
      </c>
      <c r="AO566" s="32" t="str">
        <f t="shared" si="474"/>
        <v/>
      </c>
      <c r="AP566" s="32" t="str">
        <f t="shared" si="500"/>
        <v/>
      </c>
      <c r="AQ566" s="32" t="str">
        <f t="shared" si="500"/>
        <v/>
      </c>
      <c r="AR566" s="32" t="str">
        <f t="shared" si="500"/>
        <v/>
      </c>
      <c r="AS566" s="32" t="str">
        <f t="shared" si="500"/>
        <v/>
      </c>
      <c r="AT566" s="32" t="str">
        <f t="shared" si="500"/>
        <v/>
      </c>
      <c r="AU566" s="32" t="str">
        <f t="shared" si="497"/>
        <v/>
      </c>
      <c r="AV566" s="32" t="str">
        <f t="shared" si="497"/>
        <v/>
      </c>
      <c r="AW566" s="32" t="str">
        <f t="shared" si="497"/>
        <v/>
      </c>
      <c r="AX566" s="32" t="str">
        <f t="shared" si="497"/>
        <v/>
      </c>
      <c r="AY566" s="32" t="str">
        <f t="shared" si="497"/>
        <v/>
      </c>
      <c r="BA566" s="17" t="str">
        <f t="shared" si="501"/>
        <v/>
      </c>
      <c r="BB566" s="17" t="str">
        <f t="shared" si="501"/>
        <v/>
      </c>
      <c r="BC566" s="17" t="str">
        <f t="shared" si="501"/>
        <v/>
      </c>
      <c r="BD566" s="17" t="str">
        <f t="shared" si="501"/>
        <v/>
      </c>
      <c r="BE566" s="17" t="str">
        <f t="shared" si="501"/>
        <v/>
      </c>
      <c r="BF566" s="17" t="str">
        <f t="shared" si="498"/>
        <v/>
      </c>
      <c r="BG566" s="17" t="str">
        <f t="shared" si="498"/>
        <v/>
      </c>
      <c r="BH566" s="17" t="str">
        <f t="shared" si="498"/>
        <v/>
      </c>
      <c r="BI566" s="17" t="str">
        <f t="shared" si="498"/>
        <v/>
      </c>
      <c r="BJ566" s="17" t="str">
        <f t="shared" si="498"/>
        <v/>
      </c>
    </row>
    <row r="567" spans="1:62" s="13" customFormat="1" ht="23.25" customHeight="1">
      <c r="A567" s="1">
        <f ca="1">IF(COUNTIF($D567:$M567," ")=10,"",IF(VLOOKUP(MAX($A$1:A566),$A$1:C566,3,FALSE)=0,"",MAX($A$1:A566)+1))</f>
        <v>567</v>
      </c>
      <c r="C567" s="2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5"/>
      <c r="P567" s="16"/>
      <c r="Q567" s="16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2" t="str">
        <f t="shared" si="474"/>
        <v/>
      </c>
      <c r="AP567" s="32" t="str">
        <f t="shared" si="500"/>
        <v/>
      </c>
      <c r="AQ567" s="32" t="str">
        <f t="shared" si="500"/>
        <v/>
      </c>
      <c r="AR567" s="32" t="str">
        <f t="shared" si="500"/>
        <v/>
      </c>
      <c r="AS567" s="32" t="str">
        <f t="shared" si="500"/>
        <v/>
      </c>
      <c r="AT567" s="32" t="str">
        <f t="shared" si="500"/>
        <v/>
      </c>
      <c r="AU567" s="32" t="str">
        <f t="shared" si="497"/>
        <v/>
      </c>
      <c r="AV567" s="32" t="str">
        <f t="shared" si="497"/>
        <v/>
      </c>
      <c r="AW567" s="32" t="str">
        <f t="shared" si="497"/>
        <v/>
      </c>
      <c r="AX567" s="32" t="str">
        <f t="shared" si="497"/>
        <v/>
      </c>
      <c r="AY567" s="32" t="str">
        <f t="shared" si="497"/>
        <v/>
      </c>
      <c r="BA567" s="17" t="str">
        <f t="shared" si="501"/>
        <v/>
      </c>
      <c r="BB567" s="17" t="str">
        <f t="shared" si="501"/>
        <v/>
      </c>
      <c r="BC567" s="17" t="str">
        <f t="shared" si="501"/>
        <v/>
      </c>
      <c r="BD567" s="17" t="str">
        <f t="shared" si="501"/>
        <v/>
      </c>
      <c r="BE567" s="17" t="str">
        <f t="shared" si="501"/>
        <v/>
      </c>
      <c r="BF567" s="17" t="str">
        <f t="shared" si="498"/>
        <v/>
      </c>
      <c r="BG567" s="17" t="str">
        <f t="shared" si="498"/>
        <v/>
      </c>
      <c r="BH567" s="17" t="str">
        <f t="shared" si="498"/>
        <v/>
      </c>
      <c r="BI567" s="17" t="str">
        <f t="shared" si="498"/>
        <v/>
      </c>
      <c r="BJ567" s="17" t="str">
        <f t="shared" si="498"/>
        <v/>
      </c>
    </row>
    <row r="568" spans="1:62" s="13" customFormat="1" ht="23.25" customHeight="1">
      <c r="A568" s="1">
        <f ca="1">IF(COUNTIF($D569:$M575," ")=70,"",MAX($A$1:A567)+1)</f>
        <v>568</v>
      </c>
      <c r="B568" s="2" t="str">
        <f>IF($C568="","",$C568)</f>
        <v/>
      </c>
      <c r="C568" s="3" t="str">
        <f>IF(ISERROR(VLOOKUP((ROW()-1)/9+1,'[1]Преподавательский состав'!$A$2:$B$180,2,FALSE)),"",VLOOKUP((ROW()-1)/9+1,'[1]Преподавательский состав'!$A$2:$B$180,2,FALSE))</f>
        <v/>
      </c>
      <c r="D568" s="3" t="str">
        <f>IF($C568="","",T(" 8.00"))</f>
        <v/>
      </c>
      <c r="E568" s="3" t="str">
        <f>IF($C568="","",T(" 9.40"))</f>
        <v/>
      </c>
      <c r="F568" s="3" t="str">
        <f>IF($C568="","",T("11.50"))</f>
        <v/>
      </c>
      <c r="G568" s="4" t="str">
        <f>IF($C568="","",T(""))</f>
        <v/>
      </c>
      <c r="H568" s="3" t="str">
        <f>IF($C568="","",T("13.30"))</f>
        <v/>
      </c>
      <c r="I568" s="3" t="str">
        <f>IF($C568="","",T("15.10"))</f>
        <v/>
      </c>
      <c r="J568" s="3" t="str">
        <f>IF($C568="","",T("17.00"))</f>
        <v/>
      </c>
      <c r="K568" s="3" t="str">
        <f>IF($C568="","",T("17.00"))</f>
        <v/>
      </c>
      <c r="L568" s="3"/>
      <c r="M568" s="3"/>
      <c r="N568" s="25"/>
      <c r="P568" s="16"/>
      <c r="Q568" s="16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2" t="str">
        <f t="shared" si="474"/>
        <v/>
      </c>
      <c r="AP568" s="32" t="str">
        <f t="shared" si="500"/>
        <v/>
      </c>
      <c r="AQ568" s="32" t="str">
        <f t="shared" si="500"/>
        <v/>
      </c>
      <c r="AR568" s="32" t="str">
        <f t="shared" si="500"/>
        <v/>
      </c>
      <c r="AS568" s="32" t="str">
        <f t="shared" si="500"/>
        <v/>
      </c>
      <c r="AT568" s="32" t="str">
        <f t="shared" si="500"/>
        <v/>
      </c>
      <c r="AU568" s="32" t="str">
        <f t="shared" si="497"/>
        <v/>
      </c>
      <c r="AV568" s="32" t="str">
        <f t="shared" si="497"/>
        <v/>
      </c>
      <c r="AW568" s="32" t="str">
        <f t="shared" si="497"/>
        <v/>
      </c>
      <c r="AX568" s="32" t="str">
        <f t="shared" si="497"/>
        <v/>
      </c>
      <c r="AY568" s="32" t="str">
        <f t="shared" si="497"/>
        <v/>
      </c>
      <c r="BA568" s="17" t="str">
        <f t="shared" si="501"/>
        <v/>
      </c>
      <c r="BB568" s="17" t="str">
        <f t="shared" si="501"/>
        <v/>
      </c>
      <c r="BC568" s="17" t="str">
        <f t="shared" si="501"/>
        <v/>
      </c>
      <c r="BD568" s="17" t="str">
        <f t="shared" si="501"/>
        <v/>
      </c>
      <c r="BE568" s="17" t="str">
        <f t="shared" si="501"/>
        <v/>
      </c>
      <c r="BF568" s="17" t="str">
        <f t="shared" si="498"/>
        <v/>
      </c>
      <c r="BG568" s="17" t="str">
        <f t="shared" si="498"/>
        <v/>
      </c>
      <c r="BH568" s="17" t="str">
        <f t="shared" si="498"/>
        <v/>
      </c>
      <c r="BI568" s="17" t="str">
        <f t="shared" si="498"/>
        <v/>
      </c>
      <c r="BJ568" s="17" t="str">
        <f t="shared" si="498"/>
        <v/>
      </c>
    </row>
    <row r="569" spans="1:62" s="13" customFormat="1" ht="23.25" customHeight="1">
      <c r="A569" s="1">
        <f ca="1">IF(COUNTIF($D569:$M569," ")=10,"",IF(VLOOKUP(MAX($A$1:A568),$A$1:C568,3,FALSE)=0,"",MAX($A$1:A568)+1))</f>
        <v>569</v>
      </c>
      <c r="B569" s="13" t="str">
        <f>$B568</f>
        <v/>
      </c>
      <c r="C569" s="2" t="str">
        <f>IF($B569="","",$S$2)</f>
        <v/>
      </c>
      <c r="D569" s="14" t="str">
        <f t="shared" ref="D569:K569" si="524">IF($B569&gt;"",IF(ISERROR(SEARCH($B569,T$2))," ",MID(T$2,FIND("%курс ",T$2,FIND($B569,T$2))+6,7)&amp;"
("&amp;MID(T$2,FIND("ауд.",T$2,FIND($B569,T$2))+4,FIND("№",T$2,FIND("ауд.",T$2,FIND($B569,T$2)))-(FIND("ауд.",T$2,FIND($B569,T$2))+4))&amp;")"),"")</f>
        <v/>
      </c>
      <c r="E569" s="14" t="str">
        <f t="shared" si="524"/>
        <v/>
      </c>
      <c r="F569" s="14" t="str">
        <f t="shared" si="524"/>
        <v/>
      </c>
      <c r="G569" s="14" t="str">
        <f t="shared" si="524"/>
        <v/>
      </c>
      <c r="H569" s="14" t="str">
        <f t="shared" si="524"/>
        <v/>
      </c>
      <c r="I569" s="14" t="str">
        <f t="shared" si="524"/>
        <v/>
      </c>
      <c r="J569" s="14" t="str">
        <f t="shared" si="524"/>
        <v/>
      </c>
      <c r="K569" s="14" t="str">
        <f t="shared" si="524"/>
        <v/>
      </c>
      <c r="L569" s="14"/>
      <c r="M569" s="14"/>
      <c r="N569" s="25"/>
      <c r="P569" s="16"/>
      <c r="Q569" s="16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E569" s="31" t="str">
        <f t="shared" si="508"/>
        <v/>
      </c>
      <c r="AF569" s="31" t="str">
        <f>IF(E569=" ","",IF(E569="","",CONCATENATE($C569," ",E$1," ",MID(E569,10,5))))</f>
        <v/>
      </c>
      <c r="AG569" s="31" t="str">
        <f t="shared" si="508"/>
        <v/>
      </c>
      <c r="AH569" s="31" t="str">
        <f t="shared" si="508"/>
        <v/>
      </c>
      <c r="AI569" s="31" t="str">
        <f t="shared" si="506"/>
        <v/>
      </c>
      <c r="AJ569" s="31" t="str">
        <f t="shared" si="506"/>
        <v/>
      </c>
      <c r="AK569" s="31" t="str">
        <f t="shared" si="506"/>
        <v/>
      </c>
      <c r="AL569" s="31" t="str">
        <f t="shared" si="506"/>
        <v/>
      </c>
      <c r="AM569" s="31" t="str">
        <f t="shared" si="506"/>
        <v/>
      </c>
      <c r="AN569" s="31" t="str">
        <f t="shared" si="506"/>
        <v/>
      </c>
      <c r="AO569" s="32" t="str">
        <f t="shared" si="474"/>
        <v/>
      </c>
      <c r="AP569" s="32" t="str">
        <f t="shared" si="500"/>
        <v/>
      </c>
      <c r="AQ569" s="32" t="str">
        <f t="shared" si="500"/>
        <v/>
      </c>
      <c r="AR569" s="32" t="str">
        <f t="shared" si="500"/>
        <v/>
      </c>
      <c r="AS569" s="32" t="str">
        <f t="shared" si="500"/>
        <v/>
      </c>
      <c r="AT569" s="32" t="str">
        <f t="shared" si="500"/>
        <v/>
      </c>
      <c r="AU569" s="32" t="str">
        <f t="shared" si="497"/>
        <v/>
      </c>
      <c r="AV569" s="32" t="str">
        <f t="shared" si="497"/>
        <v/>
      </c>
      <c r="AW569" s="32" t="str">
        <f t="shared" si="497"/>
        <v/>
      </c>
      <c r="AX569" s="32" t="str">
        <f t="shared" si="497"/>
        <v/>
      </c>
      <c r="AY569" s="32" t="str">
        <f t="shared" si="497"/>
        <v/>
      </c>
      <c r="BA569" s="17" t="str">
        <f t="shared" si="501"/>
        <v/>
      </c>
      <c r="BB569" s="17" t="str">
        <f t="shared" si="501"/>
        <v/>
      </c>
      <c r="BC569" s="17" t="str">
        <f t="shared" si="501"/>
        <v/>
      </c>
      <c r="BD569" s="17" t="str">
        <f t="shared" si="501"/>
        <v/>
      </c>
      <c r="BE569" s="17" t="str">
        <f t="shared" si="501"/>
        <v/>
      </c>
      <c r="BF569" s="17" t="str">
        <f t="shared" si="498"/>
        <v/>
      </c>
      <c r="BG569" s="17" t="str">
        <f t="shared" si="498"/>
        <v/>
      </c>
      <c r="BH569" s="17" t="str">
        <f t="shared" si="498"/>
        <v/>
      </c>
      <c r="BI569" s="17" t="str">
        <f t="shared" si="498"/>
        <v/>
      </c>
      <c r="BJ569" s="17" t="str">
        <f t="shared" si="498"/>
        <v/>
      </c>
    </row>
    <row r="570" spans="1:62" s="13" customFormat="1" ht="23.25" customHeight="1">
      <c r="A570" s="1">
        <f ca="1">IF(COUNTIF($D570:$M570," ")=10,"",IF(VLOOKUP(MAX($A$1:A569),$A$1:C569,3,FALSE)=0,"",MAX($A$1:A569)+1))</f>
        <v>570</v>
      </c>
      <c r="B570" s="13" t="str">
        <f>$B568</f>
        <v/>
      </c>
      <c r="C570" s="2" t="str">
        <f>IF($B570="","",$S$3)</f>
        <v/>
      </c>
      <c r="D570" s="14" t="str">
        <f t="shared" ref="D570:K570" si="525">IF($B570&gt;"",IF(ISERROR(SEARCH($B570,T$3))," ",MID(T$3,FIND("%курс ",T$3,FIND($B570,T$3))+6,7)&amp;"
("&amp;MID(T$3,FIND("ауд.",T$3,FIND($B570,T$3))+4,FIND("№",T$3,FIND("ауд.",T$3,FIND($B570,T$3)))-(FIND("ауд.",T$3,FIND($B570,T$3))+4))&amp;")"),"")</f>
        <v/>
      </c>
      <c r="E570" s="14" t="str">
        <f t="shared" si="525"/>
        <v/>
      </c>
      <c r="F570" s="14" t="str">
        <f t="shared" si="525"/>
        <v/>
      </c>
      <c r="G570" s="14" t="str">
        <f t="shared" si="525"/>
        <v/>
      </c>
      <c r="H570" s="14" t="str">
        <f t="shared" si="525"/>
        <v/>
      </c>
      <c r="I570" s="14" t="str">
        <f t="shared" si="525"/>
        <v/>
      </c>
      <c r="J570" s="14" t="str">
        <f t="shared" si="525"/>
        <v/>
      </c>
      <c r="K570" s="14" t="str">
        <f t="shared" si="525"/>
        <v/>
      </c>
      <c r="L570" s="14"/>
      <c r="M570" s="14"/>
      <c r="N570" s="17"/>
      <c r="P570" s="16"/>
      <c r="Q570" s="16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E570" s="31" t="str">
        <f t="shared" si="508"/>
        <v/>
      </c>
      <c r="AF570" s="31" t="str">
        <f t="shared" si="508"/>
        <v/>
      </c>
      <c r="AG570" s="31" t="str">
        <f t="shared" si="508"/>
        <v/>
      </c>
      <c r="AH570" s="31" t="str">
        <f t="shared" si="508"/>
        <v/>
      </c>
      <c r="AI570" s="31" t="str">
        <f t="shared" si="506"/>
        <v/>
      </c>
      <c r="AJ570" s="31" t="str">
        <f t="shared" si="506"/>
        <v/>
      </c>
      <c r="AK570" s="31" t="str">
        <f t="shared" si="506"/>
        <v/>
      </c>
      <c r="AL570" s="31" t="str">
        <f t="shared" si="506"/>
        <v/>
      </c>
      <c r="AM570" s="31" t="str">
        <f t="shared" si="506"/>
        <v/>
      </c>
      <c r="AN570" s="31" t="str">
        <f t="shared" si="506"/>
        <v/>
      </c>
      <c r="AO570" s="32" t="str">
        <f t="shared" si="474"/>
        <v/>
      </c>
      <c r="AP570" s="32" t="str">
        <f t="shared" si="500"/>
        <v/>
      </c>
      <c r="AQ570" s="32" t="str">
        <f t="shared" si="500"/>
        <v/>
      </c>
      <c r="AR570" s="32" t="str">
        <f t="shared" si="500"/>
        <v/>
      </c>
      <c r="AS570" s="32" t="str">
        <f t="shared" si="500"/>
        <v/>
      </c>
      <c r="AT570" s="32" t="str">
        <f t="shared" si="500"/>
        <v/>
      </c>
      <c r="AU570" s="32" t="str">
        <f t="shared" si="497"/>
        <v/>
      </c>
      <c r="AV570" s="32" t="str">
        <f t="shared" si="497"/>
        <v/>
      </c>
      <c r="AW570" s="32" t="str">
        <f t="shared" si="497"/>
        <v/>
      </c>
      <c r="AX570" s="32" t="str">
        <f t="shared" si="497"/>
        <v/>
      </c>
      <c r="AY570" s="32" t="str">
        <f t="shared" si="497"/>
        <v/>
      </c>
      <c r="BA570" s="17" t="str">
        <f t="shared" si="501"/>
        <v/>
      </c>
      <c r="BB570" s="17" t="str">
        <f t="shared" si="501"/>
        <v/>
      </c>
      <c r="BC570" s="17" t="str">
        <f t="shared" si="501"/>
        <v/>
      </c>
      <c r="BD570" s="17" t="str">
        <f t="shared" si="501"/>
        <v/>
      </c>
      <c r="BE570" s="17" t="str">
        <f t="shared" si="501"/>
        <v/>
      </c>
      <c r="BF570" s="17" t="str">
        <f t="shared" si="498"/>
        <v/>
      </c>
      <c r="BG570" s="17" t="str">
        <f t="shared" si="498"/>
        <v/>
      </c>
      <c r="BH570" s="17" t="str">
        <f t="shared" si="498"/>
        <v/>
      </c>
      <c r="BI570" s="17" t="str">
        <f t="shared" si="498"/>
        <v/>
      </c>
      <c r="BJ570" s="17" t="str">
        <f t="shared" si="498"/>
        <v/>
      </c>
    </row>
    <row r="571" spans="1:62" s="13" customFormat="1" ht="23.25" customHeight="1">
      <c r="A571" s="1">
        <f ca="1">IF(COUNTIF($D571:$M571," ")=10,"",IF(VLOOKUP(MAX($A$1:A570),$A$1:C570,3,FALSE)=0,"",MAX($A$1:A570)+1))</f>
        <v>571</v>
      </c>
      <c r="B571" s="13" t="str">
        <f>$B568</f>
        <v/>
      </c>
      <c r="C571" s="2" t="str">
        <f>IF($B571="","",$S$4)</f>
        <v/>
      </c>
      <c r="D571" s="14" t="str">
        <f t="shared" ref="D571:K571" si="526">IF($B571&gt;"",IF(ISERROR(SEARCH($B571,T$4))," ",MID(T$4,FIND("%курс ",T$4,FIND($B571,T$4))+6,7)&amp;"
("&amp;MID(T$4,FIND("ауд.",T$4,FIND($B571,T$4))+4,FIND("№",T$4,FIND("ауд.",T$4,FIND($B571,T$4)))-(FIND("ауд.",T$4,FIND($B571,T$4))+4))&amp;")"),"")</f>
        <v/>
      </c>
      <c r="E571" s="14" t="str">
        <f t="shared" si="526"/>
        <v/>
      </c>
      <c r="F571" s="14" t="str">
        <f t="shared" si="526"/>
        <v/>
      </c>
      <c r="G571" s="14" t="str">
        <f t="shared" si="526"/>
        <v/>
      </c>
      <c r="H571" s="14" t="str">
        <f t="shared" si="526"/>
        <v/>
      </c>
      <c r="I571" s="14" t="str">
        <f t="shared" si="526"/>
        <v/>
      </c>
      <c r="J571" s="14" t="str">
        <f t="shared" si="526"/>
        <v/>
      </c>
      <c r="K571" s="14" t="str">
        <f t="shared" si="526"/>
        <v/>
      </c>
      <c r="L571" s="14"/>
      <c r="M571" s="14"/>
      <c r="N571" s="25"/>
      <c r="P571" s="16"/>
      <c r="Q571" s="16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E571" s="31" t="str">
        <f t="shared" si="508"/>
        <v/>
      </c>
      <c r="AF571" s="31" t="str">
        <f t="shared" si="508"/>
        <v/>
      </c>
      <c r="AG571" s="31" t="str">
        <f t="shared" si="508"/>
        <v/>
      </c>
      <c r="AH571" s="31" t="str">
        <f t="shared" si="508"/>
        <v/>
      </c>
      <c r="AI571" s="31" t="str">
        <f t="shared" si="506"/>
        <v/>
      </c>
      <c r="AJ571" s="31" t="str">
        <f t="shared" si="506"/>
        <v/>
      </c>
      <c r="AK571" s="31" t="str">
        <f t="shared" si="506"/>
        <v/>
      </c>
      <c r="AL571" s="31" t="str">
        <f t="shared" si="506"/>
        <v/>
      </c>
      <c r="AM571" s="31" t="str">
        <f t="shared" si="506"/>
        <v/>
      </c>
      <c r="AN571" s="31" t="str">
        <f t="shared" si="506"/>
        <v/>
      </c>
      <c r="AO571" s="32" t="str">
        <f t="shared" si="474"/>
        <v/>
      </c>
      <c r="AP571" s="32" t="str">
        <f t="shared" si="500"/>
        <v/>
      </c>
      <c r="AQ571" s="32" t="str">
        <f t="shared" si="500"/>
        <v/>
      </c>
      <c r="AR571" s="32" t="str">
        <f t="shared" si="500"/>
        <v/>
      </c>
      <c r="AS571" s="32" t="str">
        <f t="shared" si="500"/>
        <v/>
      </c>
      <c r="AT571" s="32" t="str">
        <f t="shared" si="500"/>
        <v/>
      </c>
      <c r="AU571" s="32" t="str">
        <f t="shared" si="497"/>
        <v/>
      </c>
      <c r="AV571" s="32" t="str">
        <f t="shared" si="497"/>
        <v/>
      </c>
      <c r="AW571" s="32" t="str">
        <f t="shared" si="497"/>
        <v/>
      </c>
      <c r="AX571" s="32" t="str">
        <f t="shared" si="497"/>
        <v/>
      </c>
      <c r="AY571" s="32" t="str">
        <f t="shared" si="497"/>
        <v/>
      </c>
      <c r="BA571" s="17" t="str">
        <f t="shared" si="501"/>
        <v/>
      </c>
      <c r="BB571" s="17" t="str">
        <f t="shared" si="501"/>
        <v/>
      </c>
      <c r="BC571" s="17" t="str">
        <f t="shared" si="501"/>
        <v/>
      </c>
      <c r="BD571" s="17" t="str">
        <f t="shared" si="501"/>
        <v/>
      </c>
      <c r="BE571" s="17" t="str">
        <f t="shared" si="501"/>
        <v/>
      </c>
      <c r="BF571" s="17" t="str">
        <f t="shared" si="498"/>
        <v/>
      </c>
      <c r="BG571" s="17" t="str">
        <f t="shared" si="498"/>
        <v/>
      </c>
      <c r="BH571" s="17" t="str">
        <f t="shared" si="498"/>
        <v/>
      </c>
      <c r="BI571" s="17" t="str">
        <f t="shared" si="498"/>
        <v/>
      </c>
      <c r="BJ571" s="17" t="str">
        <f t="shared" si="498"/>
        <v/>
      </c>
    </row>
    <row r="572" spans="1:62" s="13" customFormat="1" ht="23.25" customHeight="1">
      <c r="A572" s="1">
        <f ca="1">IF(COUNTIF($D572:$M572," ")=10,"",IF(VLOOKUP(MAX($A$1:A571),$A$1:C571,3,FALSE)=0,"",MAX($A$1:A571)+1))</f>
        <v>572</v>
      </c>
      <c r="B572" s="13" t="str">
        <f>$B568</f>
        <v/>
      </c>
      <c r="C572" s="2" t="str">
        <f>IF($B572="","",$S$5)</f>
        <v/>
      </c>
      <c r="D572" s="23" t="str">
        <f t="shared" ref="D572:K572" si="527">IF($B572&gt;"",IF(ISERROR(SEARCH($B572,T$5))," ",MID(T$5,FIND("%курс ",T$5,FIND($B572,T$5))+6,7)&amp;"
("&amp;MID(T$5,FIND("ауд.",T$5,FIND($B572,T$5))+4,FIND("№",T$5,FIND("ауд.",T$5,FIND($B572,T$5)))-(FIND("ауд.",T$5,FIND($B572,T$5))+4))&amp;")"),"")</f>
        <v/>
      </c>
      <c r="E572" s="23" t="str">
        <f t="shared" si="527"/>
        <v/>
      </c>
      <c r="F572" s="23" t="str">
        <f t="shared" si="527"/>
        <v/>
      </c>
      <c r="G572" s="23" t="str">
        <f t="shared" si="527"/>
        <v/>
      </c>
      <c r="H572" s="23" t="str">
        <f t="shared" si="527"/>
        <v/>
      </c>
      <c r="I572" s="23" t="str">
        <f t="shared" si="527"/>
        <v/>
      </c>
      <c r="J572" s="23" t="str">
        <f t="shared" si="527"/>
        <v/>
      </c>
      <c r="K572" s="23" t="str">
        <f t="shared" si="527"/>
        <v/>
      </c>
      <c r="L572" s="23"/>
      <c r="M572" s="23"/>
      <c r="N572" s="25"/>
      <c r="P572" s="16"/>
      <c r="Q572" s="16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E572" s="31" t="str">
        <f t="shared" si="508"/>
        <v/>
      </c>
      <c r="AF572" s="31" t="str">
        <f t="shared" si="508"/>
        <v/>
      </c>
      <c r="AG572" s="31" t="str">
        <f t="shared" si="508"/>
        <v/>
      </c>
      <c r="AH572" s="31" t="str">
        <f t="shared" si="508"/>
        <v/>
      </c>
      <c r="AI572" s="31" t="str">
        <f t="shared" si="506"/>
        <v/>
      </c>
      <c r="AJ572" s="31" t="str">
        <f t="shared" si="506"/>
        <v/>
      </c>
      <c r="AK572" s="31" t="str">
        <f t="shared" si="506"/>
        <v/>
      </c>
      <c r="AL572" s="31" t="str">
        <f t="shared" si="506"/>
        <v/>
      </c>
      <c r="AM572" s="31" t="str">
        <f t="shared" si="506"/>
        <v/>
      </c>
      <c r="AN572" s="31" t="str">
        <f t="shared" si="506"/>
        <v/>
      </c>
      <c r="AO572" s="32" t="str">
        <f t="shared" si="474"/>
        <v/>
      </c>
      <c r="AP572" s="32" t="str">
        <f t="shared" si="500"/>
        <v/>
      </c>
      <c r="AQ572" s="32" t="str">
        <f t="shared" si="500"/>
        <v/>
      </c>
      <c r="AR572" s="32" t="str">
        <f t="shared" si="500"/>
        <v/>
      </c>
      <c r="AS572" s="32" t="str">
        <f t="shared" si="500"/>
        <v/>
      </c>
      <c r="AT572" s="32" t="str">
        <f t="shared" si="500"/>
        <v/>
      </c>
      <c r="AU572" s="32" t="str">
        <f t="shared" si="497"/>
        <v/>
      </c>
      <c r="AV572" s="32" t="str">
        <f t="shared" si="497"/>
        <v/>
      </c>
      <c r="AW572" s="32" t="str">
        <f t="shared" si="497"/>
        <v/>
      </c>
      <c r="AX572" s="32" t="str">
        <f t="shared" si="497"/>
        <v/>
      </c>
      <c r="AY572" s="32" t="str">
        <f t="shared" si="497"/>
        <v/>
      </c>
      <c r="BA572" s="17" t="str">
        <f t="shared" si="501"/>
        <v/>
      </c>
      <c r="BB572" s="17" t="str">
        <f t="shared" si="501"/>
        <v/>
      </c>
      <c r="BC572" s="17" t="str">
        <f t="shared" si="501"/>
        <v/>
      </c>
      <c r="BD572" s="17" t="str">
        <f t="shared" si="501"/>
        <v/>
      </c>
      <c r="BE572" s="17" t="str">
        <f t="shared" si="501"/>
        <v/>
      </c>
      <c r="BF572" s="17" t="str">
        <f t="shared" si="498"/>
        <v/>
      </c>
      <c r="BG572" s="17" t="str">
        <f t="shared" si="498"/>
        <v/>
      </c>
      <c r="BH572" s="17" t="str">
        <f t="shared" si="498"/>
        <v/>
      </c>
      <c r="BI572" s="17" t="str">
        <f t="shared" si="498"/>
        <v/>
      </c>
      <c r="BJ572" s="17" t="str">
        <f t="shared" si="498"/>
        <v/>
      </c>
    </row>
    <row r="573" spans="1:62" s="13" customFormat="1" ht="23.25" customHeight="1">
      <c r="A573" s="1">
        <f ca="1">IF(COUNTIF($D573:$M573," ")=10,"",IF(VLOOKUP(MAX($A$1:A572),$A$1:C572,3,FALSE)=0,"",MAX($A$1:A572)+1))</f>
        <v>573</v>
      </c>
      <c r="B573" s="13" t="str">
        <f>$B568</f>
        <v/>
      </c>
      <c r="C573" s="2" t="str">
        <f>IF($B573="","",$S$6)</f>
        <v/>
      </c>
      <c r="D573" s="23" t="str">
        <f t="shared" ref="D573:K573" si="528">IF($B573&gt;"",IF(ISERROR(SEARCH($B573,T$6))," ",MID(T$6,FIND("%курс ",T$6,FIND($B573,T$6))+6,7)&amp;"
("&amp;MID(T$6,FIND("ауд.",T$6,FIND($B573,T$6))+4,FIND("№",T$6,FIND("ауд.",T$6,FIND($B573,T$6)))-(FIND("ауд.",T$6,FIND($B573,T$6))+4))&amp;")"),"")</f>
        <v/>
      </c>
      <c r="E573" s="23" t="str">
        <f t="shared" si="528"/>
        <v/>
      </c>
      <c r="F573" s="23" t="str">
        <f t="shared" si="528"/>
        <v/>
      </c>
      <c r="G573" s="23" t="str">
        <f t="shared" si="528"/>
        <v/>
      </c>
      <c r="H573" s="23" t="str">
        <f t="shared" si="528"/>
        <v/>
      </c>
      <c r="I573" s="23" t="str">
        <f t="shared" si="528"/>
        <v/>
      </c>
      <c r="J573" s="23" t="str">
        <f t="shared" si="528"/>
        <v/>
      </c>
      <c r="K573" s="23" t="str">
        <f t="shared" si="528"/>
        <v/>
      </c>
      <c r="L573" s="23"/>
      <c r="M573" s="23"/>
      <c r="N573" s="25"/>
      <c r="P573" s="16"/>
      <c r="Q573" s="16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E573" s="31" t="str">
        <f t="shared" si="508"/>
        <v/>
      </c>
      <c r="AF573" s="31" t="str">
        <f t="shared" si="508"/>
        <v/>
      </c>
      <c r="AG573" s="31" t="str">
        <f t="shared" si="508"/>
        <v/>
      </c>
      <c r="AH573" s="31" t="str">
        <f t="shared" si="508"/>
        <v/>
      </c>
      <c r="AI573" s="31" t="str">
        <f t="shared" si="506"/>
        <v/>
      </c>
      <c r="AJ573" s="31" t="str">
        <f t="shared" si="506"/>
        <v/>
      </c>
      <c r="AK573" s="31" t="str">
        <f t="shared" si="506"/>
        <v/>
      </c>
      <c r="AL573" s="31" t="str">
        <f t="shared" si="506"/>
        <v/>
      </c>
      <c r="AM573" s="31" t="str">
        <f t="shared" si="506"/>
        <v/>
      </c>
      <c r="AN573" s="31" t="str">
        <f t="shared" si="506"/>
        <v/>
      </c>
      <c r="AO573" s="32" t="str">
        <f t="shared" si="474"/>
        <v/>
      </c>
      <c r="AP573" s="32" t="str">
        <f t="shared" si="500"/>
        <v/>
      </c>
      <c r="AQ573" s="32" t="str">
        <f t="shared" si="500"/>
        <v/>
      </c>
      <c r="AR573" s="32" t="str">
        <f t="shared" si="500"/>
        <v/>
      </c>
      <c r="AS573" s="32" t="str">
        <f t="shared" si="500"/>
        <v/>
      </c>
      <c r="AT573" s="32" t="str">
        <f t="shared" si="500"/>
        <v/>
      </c>
      <c r="AU573" s="32" t="str">
        <f t="shared" si="497"/>
        <v/>
      </c>
      <c r="AV573" s="32" t="str">
        <f t="shared" si="497"/>
        <v/>
      </c>
      <c r="AW573" s="32" t="str">
        <f t="shared" si="497"/>
        <v/>
      </c>
      <c r="AX573" s="32" t="str">
        <f t="shared" si="497"/>
        <v/>
      </c>
      <c r="AY573" s="32" t="str">
        <f t="shared" si="497"/>
        <v/>
      </c>
      <c r="BA573" s="17" t="str">
        <f t="shared" si="501"/>
        <v/>
      </c>
      <c r="BB573" s="17" t="str">
        <f t="shared" si="501"/>
        <v/>
      </c>
      <c r="BC573" s="17" t="str">
        <f t="shared" si="501"/>
        <v/>
      </c>
      <c r="BD573" s="17" t="str">
        <f t="shared" si="501"/>
        <v/>
      </c>
      <c r="BE573" s="17" t="str">
        <f t="shared" si="501"/>
        <v/>
      </c>
      <c r="BF573" s="17" t="str">
        <f t="shared" si="498"/>
        <v/>
      </c>
      <c r="BG573" s="17" t="str">
        <f t="shared" si="498"/>
        <v/>
      </c>
      <c r="BH573" s="17" t="str">
        <f t="shared" si="498"/>
        <v/>
      </c>
      <c r="BI573" s="17" t="str">
        <f t="shared" si="498"/>
        <v/>
      </c>
      <c r="BJ573" s="17" t="str">
        <f t="shared" si="498"/>
        <v/>
      </c>
    </row>
    <row r="574" spans="1:62" s="13" customFormat="1" ht="23.25" customHeight="1">
      <c r="A574" s="1">
        <f ca="1">IF(COUNTIF($D574:$M574," ")=10,"",IF(VLOOKUP(MAX($A$1:A573),$A$1:C573,3,FALSE)=0,"",MAX($A$1:A573)+1))</f>
        <v>574</v>
      </c>
      <c r="B574" s="13" t="str">
        <f>$B568</f>
        <v/>
      </c>
      <c r="C574" s="2" t="str">
        <f>IF($B574="","",$S$7)</f>
        <v/>
      </c>
      <c r="D574" s="23" t="str">
        <f t="shared" ref="D574:K574" si="529">IF($B574&gt;"",IF(ISERROR(SEARCH($B574,T$7))," ",MID(T$7,FIND("%курс ",T$7,FIND($B574,T$7))+6,7)&amp;"
("&amp;MID(T$7,FIND("ауд.",T$7,FIND($B574,T$7))+4,FIND("№",T$7,FIND("ауд.",T$7,FIND($B574,T$7)))-(FIND("ауд.",T$7,FIND($B574,T$7))+4))&amp;")"),"")</f>
        <v/>
      </c>
      <c r="E574" s="23" t="str">
        <f t="shared" si="529"/>
        <v/>
      </c>
      <c r="F574" s="23" t="str">
        <f t="shared" si="529"/>
        <v/>
      </c>
      <c r="G574" s="23" t="str">
        <f t="shared" si="529"/>
        <v/>
      </c>
      <c r="H574" s="23" t="str">
        <f t="shared" si="529"/>
        <v/>
      </c>
      <c r="I574" s="23" t="str">
        <f t="shared" si="529"/>
        <v/>
      </c>
      <c r="J574" s="23" t="str">
        <f t="shared" si="529"/>
        <v/>
      </c>
      <c r="K574" s="23" t="str">
        <f t="shared" si="529"/>
        <v/>
      </c>
      <c r="L574" s="23"/>
      <c r="M574" s="23"/>
      <c r="N574" s="25"/>
      <c r="P574" s="16"/>
      <c r="Q574" s="16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E574" s="31" t="str">
        <f t="shared" si="508"/>
        <v/>
      </c>
      <c r="AF574" s="31" t="str">
        <f t="shared" si="508"/>
        <v/>
      </c>
      <c r="AG574" s="31" t="str">
        <f t="shared" si="508"/>
        <v/>
      </c>
      <c r="AH574" s="31" t="str">
        <f t="shared" si="508"/>
        <v/>
      </c>
      <c r="AI574" s="31" t="str">
        <f t="shared" si="506"/>
        <v/>
      </c>
      <c r="AJ574" s="31" t="str">
        <f t="shared" si="506"/>
        <v/>
      </c>
      <c r="AK574" s="31" t="str">
        <f t="shared" si="506"/>
        <v/>
      </c>
      <c r="AL574" s="31" t="str">
        <f t="shared" si="506"/>
        <v/>
      </c>
      <c r="AM574" s="31" t="str">
        <f t="shared" si="506"/>
        <v/>
      </c>
      <c r="AN574" s="31" t="str">
        <f t="shared" si="506"/>
        <v/>
      </c>
      <c r="AO574" s="32" t="str">
        <f t="shared" si="474"/>
        <v/>
      </c>
      <c r="AP574" s="32" t="str">
        <f t="shared" si="500"/>
        <v/>
      </c>
      <c r="AQ574" s="32" t="str">
        <f t="shared" si="500"/>
        <v/>
      </c>
      <c r="AR574" s="32" t="str">
        <f t="shared" si="500"/>
        <v/>
      </c>
      <c r="AS574" s="32" t="str">
        <f t="shared" si="500"/>
        <v/>
      </c>
      <c r="AT574" s="32" t="str">
        <f t="shared" si="500"/>
        <v/>
      </c>
      <c r="AU574" s="32" t="str">
        <f t="shared" si="497"/>
        <v/>
      </c>
      <c r="AV574" s="32" t="str">
        <f t="shared" si="497"/>
        <v/>
      </c>
      <c r="AW574" s="32" t="str">
        <f t="shared" si="497"/>
        <v/>
      </c>
      <c r="AX574" s="32" t="str">
        <f t="shared" si="497"/>
        <v/>
      </c>
      <c r="AY574" s="32" t="str">
        <f t="shared" si="497"/>
        <v/>
      </c>
      <c r="BA574" s="17" t="str">
        <f t="shared" si="501"/>
        <v/>
      </c>
      <c r="BB574" s="17" t="str">
        <f t="shared" si="501"/>
        <v/>
      </c>
      <c r="BC574" s="17" t="str">
        <f t="shared" si="501"/>
        <v/>
      </c>
      <c r="BD574" s="17" t="str">
        <f t="shared" si="501"/>
        <v/>
      </c>
      <c r="BE574" s="17" t="str">
        <f t="shared" si="501"/>
        <v/>
      </c>
      <c r="BF574" s="17" t="str">
        <f t="shared" si="498"/>
        <v/>
      </c>
      <c r="BG574" s="17" t="str">
        <f t="shared" si="498"/>
        <v/>
      </c>
      <c r="BH574" s="17" t="str">
        <f t="shared" si="498"/>
        <v/>
      </c>
      <c r="BI574" s="17" t="str">
        <f t="shared" si="498"/>
        <v/>
      </c>
      <c r="BJ574" s="17" t="str">
        <f t="shared" si="498"/>
        <v/>
      </c>
    </row>
    <row r="575" spans="1:62" s="13" customFormat="1" ht="23.25" customHeight="1">
      <c r="A575" s="1">
        <f ca="1">IF(COUNTIF($D575:$M575," ")=10,"",IF(VLOOKUP(MAX($A$1:A574),$A$1:C574,3,FALSE)=0,"",MAX($A$1:A574)+1))</f>
        <v>575</v>
      </c>
      <c r="B575" s="13" t="str">
        <f>$B568</f>
        <v/>
      </c>
      <c r="C575" s="2" t="str">
        <f>IF($B575="","",$S$8)</f>
        <v/>
      </c>
      <c r="D575" s="23" t="str">
        <f t="shared" ref="D575:K575" si="530">IF($B575&gt;"",IF(ISERROR(SEARCH($B575,T$8))," ",MID(T$8,FIND("%курс ",T$8,FIND($B575,T$8))+6,7)&amp;"
("&amp;MID(T$8,FIND("ауд.",T$8,FIND($B575,T$8))+4,FIND("№",T$8,FIND("ауд.",T$8,FIND($B575,T$8)))-(FIND("ауд.",T$8,FIND($B575,T$8))+4))&amp;")"),"")</f>
        <v/>
      </c>
      <c r="E575" s="23" t="str">
        <f t="shared" si="530"/>
        <v/>
      </c>
      <c r="F575" s="23" t="str">
        <f t="shared" si="530"/>
        <v/>
      </c>
      <c r="G575" s="23" t="str">
        <f t="shared" si="530"/>
        <v/>
      </c>
      <c r="H575" s="23" t="str">
        <f t="shared" si="530"/>
        <v/>
      </c>
      <c r="I575" s="23" t="str">
        <f t="shared" si="530"/>
        <v/>
      </c>
      <c r="J575" s="23" t="str">
        <f t="shared" si="530"/>
        <v/>
      </c>
      <c r="K575" s="23" t="str">
        <f t="shared" si="530"/>
        <v/>
      </c>
      <c r="L575" s="23"/>
      <c r="M575" s="23"/>
      <c r="N575" s="25"/>
      <c r="P575" s="16"/>
      <c r="Q575" s="16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E575" s="31" t="str">
        <f t="shared" si="508"/>
        <v/>
      </c>
      <c r="AF575" s="31" t="str">
        <f t="shared" si="508"/>
        <v/>
      </c>
      <c r="AG575" s="31" t="str">
        <f t="shared" si="508"/>
        <v/>
      </c>
      <c r="AH575" s="31" t="str">
        <f t="shared" si="508"/>
        <v/>
      </c>
      <c r="AI575" s="31" t="str">
        <f t="shared" si="506"/>
        <v/>
      </c>
      <c r="AJ575" s="31" t="str">
        <f t="shared" si="506"/>
        <v/>
      </c>
      <c r="AK575" s="31" t="str">
        <f t="shared" si="506"/>
        <v/>
      </c>
      <c r="AL575" s="31" t="str">
        <f t="shared" si="506"/>
        <v/>
      </c>
      <c r="AM575" s="31" t="str">
        <f t="shared" si="506"/>
        <v/>
      </c>
      <c r="AN575" s="31" t="str">
        <f t="shared" si="506"/>
        <v/>
      </c>
      <c r="AO575" s="32" t="str">
        <f t="shared" si="474"/>
        <v/>
      </c>
      <c r="AP575" s="32" t="str">
        <f t="shared" si="500"/>
        <v/>
      </c>
      <c r="AQ575" s="32" t="str">
        <f t="shared" si="500"/>
        <v/>
      </c>
      <c r="AR575" s="32" t="str">
        <f t="shared" si="500"/>
        <v/>
      </c>
      <c r="AS575" s="32" t="str">
        <f t="shared" si="500"/>
        <v/>
      </c>
      <c r="AT575" s="32" t="str">
        <f t="shared" si="500"/>
        <v/>
      </c>
      <c r="AU575" s="32" t="str">
        <f t="shared" si="497"/>
        <v/>
      </c>
      <c r="AV575" s="32" t="str">
        <f t="shared" si="497"/>
        <v/>
      </c>
      <c r="AW575" s="32" t="str">
        <f t="shared" si="497"/>
        <v/>
      </c>
      <c r="AX575" s="32" t="str">
        <f t="shared" si="497"/>
        <v/>
      </c>
      <c r="AY575" s="32" t="str">
        <f t="shared" si="497"/>
        <v/>
      </c>
      <c r="BA575" s="17" t="str">
        <f t="shared" si="501"/>
        <v/>
      </c>
      <c r="BB575" s="17" t="str">
        <f t="shared" si="501"/>
        <v/>
      </c>
      <c r="BC575" s="17" t="str">
        <f t="shared" si="501"/>
        <v/>
      </c>
      <c r="BD575" s="17" t="str">
        <f t="shared" si="501"/>
        <v/>
      </c>
      <c r="BE575" s="17" t="str">
        <f t="shared" si="501"/>
        <v/>
      </c>
      <c r="BF575" s="17" t="str">
        <f t="shared" si="498"/>
        <v/>
      </c>
      <c r="BG575" s="17" t="str">
        <f t="shared" si="498"/>
        <v/>
      </c>
      <c r="BH575" s="17" t="str">
        <f t="shared" si="498"/>
        <v/>
      </c>
      <c r="BI575" s="17" t="str">
        <f t="shared" si="498"/>
        <v/>
      </c>
      <c r="BJ575" s="17" t="str">
        <f t="shared" si="498"/>
        <v/>
      </c>
    </row>
    <row r="576" spans="1:62" s="13" customFormat="1" ht="23.25" customHeight="1">
      <c r="A576" s="1">
        <f ca="1">IF(COUNTIF($D576:$M576," ")=10,"",IF(VLOOKUP(MAX($A$1:A575),$A$1:C575,3,FALSE)=0,"",MAX($A$1:A575)+1))</f>
        <v>576</v>
      </c>
      <c r="C576" s="2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5"/>
      <c r="P576" s="16"/>
      <c r="Q576" s="16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2" t="str">
        <f t="shared" si="474"/>
        <v/>
      </c>
      <c r="AP576" s="32" t="str">
        <f t="shared" si="500"/>
        <v/>
      </c>
      <c r="AQ576" s="32" t="str">
        <f t="shared" si="500"/>
        <v/>
      </c>
      <c r="AR576" s="32" t="str">
        <f t="shared" si="500"/>
        <v/>
      </c>
      <c r="AS576" s="32" t="str">
        <f t="shared" si="500"/>
        <v/>
      </c>
      <c r="AT576" s="32" t="str">
        <f t="shared" si="500"/>
        <v/>
      </c>
      <c r="AU576" s="32" t="str">
        <f t="shared" si="497"/>
        <v/>
      </c>
      <c r="AV576" s="32" t="str">
        <f t="shared" si="497"/>
        <v/>
      </c>
      <c r="AW576" s="32" t="str">
        <f t="shared" si="497"/>
        <v/>
      </c>
      <c r="AX576" s="32" t="str">
        <f t="shared" si="497"/>
        <v/>
      </c>
      <c r="AY576" s="32" t="str">
        <f t="shared" si="497"/>
        <v/>
      </c>
      <c r="BA576" s="17" t="str">
        <f t="shared" si="501"/>
        <v/>
      </c>
      <c r="BB576" s="17" t="str">
        <f t="shared" si="501"/>
        <v/>
      </c>
      <c r="BC576" s="17" t="str">
        <f t="shared" si="501"/>
        <v/>
      </c>
      <c r="BD576" s="17" t="str">
        <f t="shared" si="501"/>
        <v/>
      </c>
      <c r="BE576" s="17" t="str">
        <f t="shared" si="501"/>
        <v/>
      </c>
      <c r="BF576" s="17" t="str">
        <f t="shared" si="498"/>
        <v/>
      </c>
      <c r="BG576" s="17" t="str">
        <f t="shared" si="498"/>
        <v/>
      </c>
      <c r="BH576" s="17" t="str">
        <f t="shared" si="498"/>
        <v/>
      </c>
      <c r="BI576" s="17" t="str">
        <f t="shared" si="498"/>
        <v/>
      </c>
      <c r="BJ576" s="17" t="str">
        <f t="shared" si="498"/>
        <v/>
      </c>
    </row>
    <row r="577" spans="1:62" s="13" customFormat="1" ht="23.25" customHeight="1">
      <c r="A577" s="1">
        <f ca="1">IF(COUNTIF($D578:$M584," ")=70,"",MAX($A$1:A576)+1)</f>
        <v>577</v>
      </c>
      <c r="B577" s="2" t="str">
        <f>IF($C577="","",$C577)</f>
        <v/>
      </c>
      <c r="C577" s="3" t="str">
        <f>IF(ISERROR(VLOOKUP((ROW()-1)/9+1,'[1]Преподавательский состав'!$A$2:$B$180,2,FALSE)),"",VLOOKUP((ROW()-1)/9+1,'[1]Преподавательский состав'!$A$2:$B$180,2,FALSE))</f>
        <v/>
      </c>
      <c r="D577" s="3" t="str">
        <f>IF($C577="","",T(" 8.00"))</f>
        <v/>
      </c>
      <c r="E577" s="3" t="str">
        <f>IF($C577="","",T(" 9.40"))</f>
        <v/>
      </c>
      <c r="F577" s="3" t="str">
        <f>IF($C577="","",T("11.50"))</f>
        <v/>
      </c>
      <c r="G577" s="4" t="str">
        <f>IF($C577="","",T(""))</f>
        <v/>
      </c>
      <c r="H577" s="3" t="str">
        <f>IF($C577="","",T("13.30"))</f>
        <v/>
      </c>
      <c r="I577" s="3" t="str">
        <f>IF($C577="","",T("15.10"))</f>
        <v/>
      </c>
      <c r="J577" s="3" t="str">
        <f>IF($C577="","",T("17.00"))</f>
        <v/>
      </c>
      <c r="K577" s="3" t="str">
        <f>IF($C577="","",T("17.00"))</f>
        <v/>
      </c>
      <c r="L577" s="3"/>
      <c r="M577" s="3"/>
      <c r="N577" s="25"/>
      <c r="P577" s="16"/>
      <c r="Q577" s="16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2" t="str">
        <f t="shared" si="474"/>
        <v/>
      </c>
      <c r="AP577" s="32" t="str">
        <f t="shared" si="500"/>
        <v/>
      </c>
      <c r="AQ577" s="32" t="str">
        <f t="shared" si="500"/>
        <v/>
      </c>
      <c r="AR577" s="32" t="str">
        <f t="shared" si="500"/>
        <v/>
      </c>
      <c r="AS577" s="32" t="str">
        <f t="shared" si="500"/>
        <v/>
      </c>
      <c r="AT577" s="32" t="str">
        <f t="shared" si="500"/>
        <v/>
      </c>
      <c r="AU577" s="32" t="str">
        <f t="shared" si="497"/>
        <v/>
      </c>
      <c r="AV577" s="32" t="str">
        <f t="shared" si="497"/>
        <v/>
      </c>
      <c r="AW577" s="32" t="str">
        <f t="shared" si="497"/>
        <v/>
      </c>
      <c r="AX577" s="32" t="str">
        <f t="shared" si="497"/>
        <v/>
      </c>
      <c r="AY577" s="32" t="str">
        <f t="shared" si="497"/>
        <v/>
      </c>
      <c r="BA577" s="17" t="str">
        <f t="shared" si="501"/>
        <v/>
      </c>
      <c r="BB577" s="17" t="str">
        <f t="shared" si="501"/>
        <v/>
      </c>
      <c r="BC577" s="17" t="str">
        <f t="shared" si="501"/>
        <v/>
      </c>
      <c r="BD577" s="17" t="str">
        <f t="shared" si="501"/>
        <v/>
      </c>
      <c r="BE577" s="17" t="str">
        <f t="shared" si="501"/>
        <v/>
      </c>
      <c r="BF577" s="17" t="str">
        <f t="shared" si="498"/>
        <v/>
      </c>
      <c r="BG577" s="17" t="str">
        <f t="shared" si="498"/>
        <v/>
      </c>
      <c r="BH577" s="17" t="str">
        <f t="shared" si="498"/>
        <v/>
      </c>
      <c r="BI577" s="17" t="str">
        <f t="shared" si="498"/>
        <v/>
      </c>
      <c r="BJ577" s="17" t="str">
        <f t="shared" si="498"/>
        <v/>
      </c>
    </row>
    <row r="578" spans="1:62" s="13" customFormat="1" ht="23.25" customHeight="1">
      <c r="A578" s="1">
        <f ca="1">IF(COUNTIF($D578:$M578," ")=10,"",IF(VLOOKUP(MAX($A$1:A577),$A$1:C577,3,FALSE)=0,"",MAX($A$1:A577)+1))</f>
        <v>578</v>
      </c>
      <c r="B578" s="13" t="str">
        <f>$B577</f>
        <v/>
      </c>
      <c r="C578" s="2" t="str">
        <f>IF($B578="","",$S$2)</f>
        <v/>
      </c>
      <c r="D578" s="14" t="str">
        <f t="shared" ref="D578:K578" si="531">IF($B578&gt;"",IF(ISERROR(SEARCH($B578,T$2))," ",MID(T$2,FIND("%курс ",T$2,FIND($B578,T$2))+6,7)&amp;"
("&amp;MID(T$2,FIND("ауд.",T$2,FIND($B578,T$2))+4,FIND("№",T$2,FIND("ауд.",T$2,FIND($B578,T$2)))-(FIND("ауд.",T$2,FIND($B578,T$2))+4))&amp;")"),"")</f>
        <v/>
      </c>
      <c r="E578" s="14" t="str">
        <f t="shared" si="531"/>
        <v/>
      </c>
      <c r="F578" s="14" t="str">
        <f t="shared" si="531"/>
        <v/>
      </c>
      <c r="G578" s="14" t="str">
        <f t="shared" si="531"/>
        <v/>
      </c>
      <c r="H578" s="14" t="str">
        <f t="shared" si="531"/>
        <v/>
      </c>
      <c r="I578" s="14" t="str">
        <f t="shared" si="531"/>
        <v/>
      </c>
      <c r="J578" s="14" t="str">
        <f t="shared" si="531"/>
        <v/>
      </c>
      <c r="K578" s="14" t="str">
        <f t="shared" si="531"/>
        <v/>
      </c>
      <c r="L578" s="14"/>
      <c r="M578" s="14"/>
      <c r="N578" s="17"/>
      <c r="P578" s="16"/>
      <c r="Q578" s="16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E578" s="31" t="str">
        <f t="shared" si="508"/>
        <v/>
      </c>
      <c r="AF578" s="31" t="str">
        <f t="shared" si="508"/>
        <v/>
      </c>
      <c r="AG578" s="31" t="str">
        <f t="shared" si="508"/>
        <v/>
      </c>
      <c r="AH578" s="31" t="str">
        <f t="shared" si="508"/>
        <v/>
      </c>
      <c r="AI578" s="31" t="str">
        <f t="shared" si="506"/>
        <v/>
      </c>
      <c r="AJ578" s="31" t="str">
        <f t="shared" si="506"/>
        <v/>
      </c>
      <c r="AK578" s="31" t="str">
        <f t="shared" si="506"/>
        <v/>
      </c>
      <c r="AL578" s="31" t="str">
        <f t="shared" si="506"/>
        <v/>
      </c>
      <c r="AM578" s="31" t="str">
        <f t="shared" si="506"/>
        <v/>
      </c>
      <c r="AN578" s="31" t="str">
        <f t="shared" si="506"/>
        <v/>
      </c>
      <c r="AO578" s="32" t="str">
        <f t="shared" ref="AO578:AO641" si="532">IF(COUNTBLANK(AE578:AN578)=10,"",MID($B578,1,FIND(" ",$B578)-1))</f>
        <v/>
      </c>
      <c r="AP578" s="32" t="str">
        <f t="shared" si="500"/>
        <v/>
      </c>
      <c r="AQ578" s="32" t="str">
        <f t="shared" si="500"/>
        <v/>
      </c>
      <c r="AR578" s="32" t="str">
        <f t="shared" si="500"/>
        <v/>
      </c>
      <c r="AS578" s="32" t="str">
        <f t="shared" si="500"/>
        <v/>
      </c>
      <c r="AT578" s="32" t="str">
        <f t="shared" si="500"/>
        <v/>
      </c>
      <c r="AU578" s="32" t="str">
        <f t="shared" si="497"/>
        <v/>
      </c>
      <c r="AV578" s="32" t="str">
        <f t="shared" si="497"/>
        <v/>
      </c>
      <c r="AW578" s="32" t="str">
        <f t="shared" si="497"/>
        <v/>
      </c>
      <c r="AX578" s="32" t="str">
        <f t="shared" si="497"/>
        <v/>
      </c>
      <c r="AY578" s="32" t="str">
        <f t="shared" si="497"/>
        <v/>
      </c>
      <c r="BA578" s="17" t="str">
        <f t="shared" si="501"/>
        <v/>
      </c>
      <c r="BB578" s="17" t="str">
        <f t="shared" si="501"/>
        <v/>
      </c>
      <c r="BC578" s="17" t="str">
        <f t="shared" si="501"/>
        <v/>
      </c>
      <c r="BD578" s="17" t="str">
        <f t="shared" si="501"/>
        <v/>
      </c>
      <c r="BE578" s="17" t="str">
        <f t="shared" si="501"/>
        <v/>
      </c>
      <c r="BF578" s="17" t="str">
        <f t="shared" si="498"/>
        <v/>
      </c>
      <c r="BG578" s="17" t="str">
        <f t="shared" si="498"/>
        <v/>
      </c>
      <c r="BH578" s="17" t="str">
        <f t="shared" si="498"/>
        <v/>
      </c>
      <c r="BI578" s="17" t="str">
        <f t="shared" si="498"/>
        <v/>
      </c>
      <c r="BJ578" s="17" t="str">
        <f t="shared" si="498"/>
        <v/>
      </c>
    </row>
    <row r="579" spans="1:62" s="13" customFormat="1" ht="23.25" customHeight="1">
      <c r="A579" s="1">
        <f ca="1">IF(COUNTIF($D579:$M579," ")=10,"",IF(VLOOKUP(MAX($A$1:A578),$A$1:C578,3,FALSE)=0,"",MAX($A$1:A578)+1))</f>
        <v>579</v>
      </c>
      <c r="B579" s="13" t="str">
        <f>$B577</f>
        <v/>
      </c>
      <c r="C579" s="2" t="str">
        <f>IF($B579="","",$S$3)</f>
        <v/>
      </c>
      <c r="D579" s="14" t="str">
        <f t="shared" ref="D579:K579" si="533">IF($B579&gt;"",IF(ISERROR(SEARCH($B579,T$3))," ",MID(T$3,FIND("%курс ",T$3,FIND($B579,T$3))+6,7)&amp;"
("&amp;MID(T$3,FIND("ауд.",T$3,FIND($B579,T$3))+4,FIND("№",T$3,FIND("ауд.",T$3,FIND($B579,T$3)))-(FIND("ауд.",T$3,FIND($B579,T$3))+4))&amp;")"),"")</f>
        <v/>
      </c>
      <c r="E579" s="14" t="str">
        <f t="shared" si="533"/>
        <v/>
      </c>
      <c r="F579" s="14" t="str">
        <f t="shared" si="533"/>
        <v/>
      </c>
      <c r="G579" s="14" t="str">
        <f t="shared" si="533"/>
        <v/>
      </c>
      <c r="H579" s="14" t="str">
        <f t="shared" si="533"/>
        <v/>
      </c>
      <c r="I579" s="14" t="str">
        <f t="shared" si="533"/>
        <v/>
      </c>
      <c r="J579" s="14" t="str">
        <f t="shared" si="533"/>
        <v/>
      </c>
      <c r="K579" s="14" t="str">
        <f t="shared" si="533"/>
        <v/>
      </c>
      <c r="L579" s="14"/>
      <c r="M579" s="14"/>
      <c r="N579" s="25"/>
      <c r="P579" s="16"/>
      <c r="Q579" s="16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E579" s="31" t="str">
        <f t="shared" si="508"/>
        <v/>
      </c>
      <c r="AF579" s="31" t="str">
        <f t="shared" si="508"/>
        <v/>
      </c>
      <c r="AG579" s="31" t="str">
        <f t="shared" si="508"/>
        <v/>
      </c>
      <c r="AH579" s="31" t="str">
        <f t="shared" si="508"/>
        <v/>
      </c>
      <c r="AI579" s="31" t="str">
        <f t="shared" si="506"/>
        <v/>
      </c>
      <c r="AJ579" s="31" t="str">
        <f t="shared" si="506"/>
        <v/>
      </c>
      <c r="AK579" s="31" t="str">
        <f t="shared" si="506"/>
        <v/>
      </c>
      <c r="AL579" s="31" t="str">
        <f t="shared" si="506"/>
        <v/>
      </c>
      <c r="AM579" s="31" t="str">
        <f t="shared" si="506"/>
        <v/>
      </c>
      <c r="AN579" s="31" t="str">
        <f t="shared" si="506"/>
        <v/>
      </c>
      <c r="AO579" s="32" t="str">
        <f t="shared" si="532"/>
        <v/>
      </c>
      <c r="AP579" s="32" t="str">
        <f t="shared" si="500"/>
        <v/>
      </c>
      <c r="AQ579" s="32" t="str">
        <f t="shared" si="500"/>
        <v/>
      </c>
      <c r="AR579" s="32" t="str">
        <f t="shared" si="500"/>
        <v/>
      </c>
      <c r="AS579" s="32" t="str">
        <f t="shared" si="500"/>
        <v/>
      </c>
      <c r="AT579" s="32" t="str">
        <f t="shared" si="500"/>
        <v/>
      </c>
      <c r="AU579" s="32" t="str">
        <f t="shared" si="497"/>
        <v/>
      </c>
      <c r="AV579" s="32" t="str">
        <f t="shared" si="497"/>
        <v/>
      </c>
      <c r="AW579" s="32" t="str">
        <f t="shared" si="497"/>
        <v/>
      </c>
      <c r="AX579" s="32" t="str">
        <f t="shared" si="497"/>
        <v/>
      </c>
      <c r="AY579" s="32" t="str">
        <f t="shared" si="497"/>
        <v/>
      </c>
      <c r="BA579" s="17" t="str">
        <f t="shared" si="501"/>
        <v/>
      </c>
      <c r="BB579" s="17" t="str">
        <f t="shared" si="501"/>
        <v/>
      </c>
      <c r="BC579" s="17" t="str">
        <f t="shared" si="501"/>
        <v/>
      </c>
      <c r="BD579" s="17" t="str">
        <f t="shared" si="501"/>
        <v/>
      </c>
      <c r="BE579" s="17" t="str">
        <f t="shared" si="501"/>
        <v/>
      </c>
      <c r="BF579" s="17" t="str">
        <f t="shared" si="498"/>
        <v/>
      </c>
      <c r="BG579" s="17" t="str">
        <f t="shared" si="498"/>
        <v/>
      </c>
      <c r="BH579" s="17" t="str">
        <f t="shared" si="498"/>
        <v/>
      </c>
      <c r="BI579" s="17" t="str">
        <f t="shared" si="498"/>
        <v/>
      </c>
      <c r="BJ579" s="17" t="str">
        <f t="shared" si="498"/>
        <v/>
      </c>
    </row>
    <row r="580" spans="1:62" s="13" customFormat="1" ht="23.25" customHeight="1">
      <c r="A580" s="1">
        <f ca="1">IF(COUNTIF($D580:$M580," ")=10,"",IF(VLOOKUP(MAX($A$1:A579),$A$1:C579,3,FALSE)=0,"",MAX($A$1:A579)+1))</f>
        <v>580</v>
      </c>
      <c r="B580" s="13" t="str">
        <f>$B577</f>
        <v/>
      </c>
      <c r="C580" s="2" t="str">
        <f>IF($B580="","",$S$4)</f>
        <v/>
      </c>
      <c r="D580" s="14" t="str">
        <f t="shared" ref="D580:K580" si="534">IF($B580&gt;"",IF(ISERROR(SEARCH($B580,T$4))," ",MID(T$4,FIND("%курс ",T$4,FIND($B580,T$4))+6,7)&amp;"
("&amp;MID(T$4,FIND("ауд.",T$4,FIND($B580,T$4))+4,FIND("№",T$4,FIND("ауд.",T$4,FIND($B580,T$4)))-(FIND("ауд.",T$4,FIND($B580,T$4))+4))&amp;")"),"")</f>
        <v/>
      </c>
      <c r="E580" s="14" t="str">
        <f t="shared" si="534"/>
        <v/>
      </c>
      <c r="F580" s="14" t="str">
        <f t="shared" si="534"/>
        <v/>
      </c>
      <c r="G580" s="14" t="str">
        <f t="shared" si="534"/>
        <v/>
      </c>
      <c r="H580" s="14" t="str">
        <f t="shared" si="534"/>
        <v/>
      </c>
      <c r="I580" s="14" t="str">
        <f t="shared" si="534"/>
        <v/>
      </c>
      <c r="J580" s="14" t="str">
        <f t="shared" si="534"/>
        <v/>
      </c>
      <c r="K580" s="14" t="str">
        <f t="shared" si="534"/>
        <v/>
      </c>
      <c r="L580" s="14"/>
      <c r="M580" s="14"/>
      <c r="N580" s="25"/>
      <c r="P580" s="16"/>
      <c r="Q580" s="16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E580" s="31" t="str">
        <f t="shared" si="508"/>
        <v/>
      </c>
      <c r="AF580" s="31" t="str">
        <f t="shared" si="508"/>
        <v/>
      </c>
      <c r="AG580" s="31" t="str">
        <f t="shared" si="508"/>
        <v/>
      </c>
      <c r="AH580" s="31" t="str">
        <f t="shared" si="508"/>
        <v/>
      </c>
      <c r="AI580" s="31" t="str">
        <f t="shared" si="506"/>
        <v/>
      </c>
      <c r="AJ580" s="31" t="str">
        <f t="shared" si="506"/>
        <v/>
      </c>
      <c r="AK580" s="31" t="str">
        <f t="shared" si="506"/>
        <v/>
      </c>
      <c r="AL580" s="31" t="str">
        <f t="shared" si="506"/>
        <v/>
      </c>
      <c r="AM580" s="31" t="str">
        <f t="shared" si="506"/>
        <v/>
      </c>
      <c r="AN580" s="31" t="str">
        <f t="shared" si="506"/>
        <v/>
      </c>
      <c r="AO580" s="32" t="str">
        <f t="shared" si="532"/>
        <v/>
      </c>
      <c r="AP580" s="32" t="str">
        <f t="shared" si="500"/>
        <v/>
      </c>
      <c r="AQ580" s="32" t="str">
        <f t="shared" si="500"/>
        <v/>
      </c>
      <c r="AR580" s="32" t="str">
        <f t="shared" si="500"/>
        <v/>
      </c>
      <c r="AS580" s="32" t="str">
        <f t="shared" si="500"/>
        <v/>
      </c>
      <c r="AT580" s="32" t="str">
        <f t="shared" si="500"/>
        <v/>
      </c>
      <c r="AU580" s="32" t="str">
        <f t="shared" si="497"/>
        <v/>
      </c>
      <c r="AV580" s="32" t="str">
        <f t="shared" si="497"/>
        <v/>
      </c>
      <c r="AW580" s="32" t="str">
        <f t="shared" si="497"/>
        <v/>
      </c>
      <c r="AX580" s="32" t="str">
        <f t="shared" si="497"/>
        <v/>
      </c>
      <c r="AY580" s="32" t="str">
        <f t="shared" si="497"/>
        <v/>
      </c>
      <c r="BA580" s="17" t="str">
        <f t="shared" si="501"/>
        <v/>
      </c>
      <c r="BB580" s="17" t="str">
        <f t="shared" si="501"/>
        <v/>
      </c>
      <c r="BC580" s="17" t="str">
        <f t="shared" si="501"/>
        <v/>
      </c>
      <c r="BD580" s="17" t="str">
        <f t="shared" si="501"/>
        <v/>
      </c>
      <c r="BE580" s="17" t="str">
        <f t="shared" si="501"/>
        <v/>
      </c>
      <c r="BF580" s="17" t="str">
        <f t="shared" si="498"/>
        <v/>
      </c>
      <c r="BG580" s="17" t="str">
        <f t="shared" si="498"/>
        <v/>
      </c>
      <c r="BH580" s="17" t="str">
        <f t="shared" si="498"/>
        <v/>
      </c>
      <c r="BI580" s="17" t="str">
        <f t="shared" si="498"/>
        <v/>
      </c>
      <c r="BJ580" s="17" t="str">
        <f t="shared" si="498"/>
        <v/>
      </c>
    </row>
    <row r="581" spans="1:62" s="13" customFormat="1" ht="23.25" customHeight="1">
      <c r="A581" s="1">
        <f ca="1">IF(COUNTIF($D581:$M581," ")=10,"",IF(VLOOKUP(MAX($A$1:A580),$A$1:C580,3,FALSE)=0,"",MAX($A$1:A580)+1))</f>
        <v>581</v>
      </c>
      <c r="B581" s="13" t="str">
        <f>$B577</f>
        <v/>
      </c>
      <c r="C581" s="2" t="str">
        <f>IF($B581="","",$S$5)</f>
        <v/>
      </c>
      <c r="D581" s="23" t="str">
        <f t="shared" ref="D581:K581" si="535">IF($B581&gt;"",IF(ISERROR(SEARCH($B581,T$5))," ",MID(T$5,FIND("%курс ",T$5,FIND($B581,T$5))+6,7)&amp;"
("&amp;MID(T$5,FIND("ауд.",T$5,FIND($B581,T$5))+4,FIND("№",T$5,FIND("ауд.",T$5,FIND($B581,T$5)))-(FIND("ауд.",T$5,FIND($B581,T$5))+4))&amp;")"),"")</f>
        <v/>
      </c>
      <c r="E581" s="23" t="str">
        <f t="shared" si="535"/>
        <v/>
      </c>
      <c r="F581" s="23" t="str">
        <f t="shared" si="535"/>
        <v/>
      </c>
      <c r="G581" s="23" t="str">
        <f t="shared" si="535"/>
        <v/>
      </c>
      <c r="H581" s="23" t="str">
        <f t="shared" si="535"/>
        <v/>
      </c>
      <c r="I581" s="23" t="str">
        <f t="shared" si="535"/>
        <v/>
      </c>
      <c r="J581" s="23" t="str">
        <f t="shared" si="535"/>
        <v/>
      </c>
      <c r="K581" s="23" t="str">
        <f t="shared" si="535"/>
        <v/>
      </c>
      <c r="L581" s="23"/>
      <c r="M581" s="23"/>
      <c r="N581" s="25"/>
      <c r="P581" s="16"/>
      <c r="Q581" s="16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E581" s="31" t="str">
        <f t="shared" si="508"/>
        <v/>
      </c>
      <c r="AF581" s="31" t="str">
        <f t="shared" si="508"/>
        <v/>
      </c>
      <c r="AG581" s="31" t="str">
        <f t="shared" si="508"/>
        <v/>
      </c>
      <c r="AH581" s="31" t="str">
        <f t="shared" si="508"/>
        <v/>
      </c>
      <c r="AI581" s="31" t="str">
        <f t="shared" si="506"/>
        <v/>
      </c>
      <c r="AJ581" s="31" t="str">
        <f t="shared" si="506"/>
        <v/>
      </c>
      <c r="AK581" s="31" t="str">
        <f t="shared" si="506"/>
        <v/>
      </c>
      <c r="AL581" s="31" t="str">
        <f t="shared" si="506"/>
        <v/>
      </c>
      <c r="AM581" s="31" t="str">
        <f t="shared" si="506"/>
        <v/>
      </c>
      <c r="AN581" s="31" t="str">
        <f t="shared" si="506"/>
        <v/>
      </c>
      <c r="AO581" s="32" t="str">
        <f t="shared" si="532"/>
        <v/>
      </c>
      <c r="AP581" s="32" t="str">
        <f t="shared" si="500"/>
        <v/>
      </c>
      <c r="AQ581" s="32" t="str">
        <f t="shared" si="500"/>
        <v/>
      </c>
      <c r="AR581" s="32" t="str">
        <f t="shared" si="500"/>
        <v/>
      </c>
      <c r="AS581" s="32" t="str">
        <f t="shared" si="500"/>
        <v/>
      </c>
      <c r="AT581" s="32" t="str">
        <f t="shared" si="500"/>
        <v/>
      </c>
      <c r="AU581" s="32" t="str">
        <f t="shared" si="497"/>
        <v/>
      </c>
      <c r="AV581" s="32" t="str">
        <f t="shared" si="497"/>
        <v/>
      </c>
      <c r="AW581" s="32" t="str">
        <f t="shared" si="497"/>
        <v/>
      </c>
      <c r="AX581" s="32" t="str">
        <f t="shared" si="497"/>
        <v/>
      </c>
      <c r="AY581" s="32" t="str">
        <f t="shared" si="497"/>
        <v/>
      </c>
      <c r="BA581" s="17" t="str">
        <f t="shared" si="501"/>
        <v/>
      </c>
      <c r="BB581" s="17" t="str">
        <f t="shared" si="501"/>
        <v/>
      </c>
      <c r="BC581" s="17" t="str">
        <f t="shared" si="501"/>
        <v/>
      </c>
      <c r="BD581" s="17" t="str">
        <f t="shared" si="501"/>
        <v/>
      </c>
      <c r="BE581" s="17" t="str">
        <f t="shared" si="501"/>
        <v/>
      </c>
      <c r="BF581" s="17" t="str">
        <f t="shared" si="498"/>
        <v/>
      </c>
      <c r="BG581" s="17" t="str">
        <f t="shared" si="498"/>
        <v/>
      </c>
      <c r="BH581" s="17" t="str">
        <f t="shared" si="498"/>
        <v/>
      </c>
      <c r="BI581" s="17" t="str">
        <f t="shared" si="498"/>
        <v/>
      </c>
      <c r="BJ581" s="17" t="str">
        <f t="shared" si="498"/>
        <v/>
      </c>
    </row>
    <row r="582" spans="1:62" s="13" customFormat="1" ht="23.25" customHeight="1">
      <c r="A582" s="1">
        <f ca="1">IF(COUNTIF($D582:$M582," ")=10,"",IF(VLOOKUP(MAX($A$1:A581),$A$1:C581,3,FALSE)=0,"",MAX($A$1:A581)+1))</f>
        <v>582</v>
      </c>
      <c r="B582" s="13" t="str">
        <f>$B577</f>
        <v/>
      </c>
      <c r="C582" s="2" t="str">
        <f>IF($B582="","",$S$6)</f>
        <v/>
      </c>
      <c r="D582" s="23" t="str">
        <f t="shared" ref="D582:K582" si="536">IF($B582&gt;"",IF(ISERROR(SEARCH($B582,T$6))," ",MID(T$6,FIND("%курс ",T$6,FIND($B582,T$6))+6,7)&amp;"
("&amp;MID(T$6,FIND("ауд.",T$6,FIND($B582,T$6))+4,FIND("№",T$6,FIND("ауд.",T$6,FIND($B582,T$6)))-(FIND("ауд.",T$6,FIND($B582,T$6))+4))&amp;")"),"")</f>
        <v/>
      </c>
      <c r="E582" s="23" t="str">
        <f t="shared" si="536"/>
        <v/>
      </c>
      <c r="F582" s="23" t="str">
        <f t="shared" si="536"/>
        <v/>
      </c>
      <c r="G582" s="23" t="str">
        <f t="shared" si="536"/>
        <v/>
      </c>
      <c r="H582" s="23" t="str">
        <f t="shared" si="536"/>
        <v/>
      </c>
      <c r="I582" s="23" t="str">
        <f t="shared" si="536"/>
        <v/>
      </c>
      <c r="J582" s="23" t="str">
        <f t="shared" si="536"/>
        <v/>
      </c>
      <c r="K582" s="23" t="str">
        <f t="shared" si="536"/>
        <v/>
      </c>
      <c r="L582" s="23"/>
      <c r="M582" s="23"/>
      <c r="N582" s="25"/>
      <c r="P582" s="16"/>
      <c r="Q582" s="16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E582" s="31" t="str">
        <f t="shared" si="508"/>
        <v/>
      </c>
      <c r="AF582" s="31" t="str">
        <f t="shared" si="508"/>
        <v/>
      </c>
      <c r="AG582" s="31" t="str">
        <f t="shared" si="508"/>
        <v/>
      </c>
      <c r="AH582" s="31" t="str">
        <f t="shared" si="508"/>
        <v/>
      </c>
      <c r="AI582" s="31" t="str">
        <f t="shared" si="506"/>
        <v/>
      </c>
      <c r="AJ582" s="31" t="str">
        <f t="shared" si="506"/>
        <v/>
      </c>
      <c r="AK582" s="31" t="str">
        <f t="shared" si="506"/>
        <v/>
      </c>
      <c r="AL582" s="31" t="str">
        <f t="shared" si="506"/>
        <v/>
      </c>
      <c r="AM582" s="31" t="str">
        <f t="shared" si="506"/>
        <v/>
      </c>
      <c r="AN582" s="31" t="str">
        <f t="shared" si="506"/>
        <v/>
      </c>
      <c r="AO582" s="32" t="str">
        <f t="shared" si="532"/>
        <v/>
      </c>
      <c r="AP582" s="32" t="str">
        <f t="shared" si="500"/>
        <v/>
      </c>
      <c r="AQ582" s="32" t="str">
        <f t="shared" si="500"/>
        <v/>
      </c>
      <c r="AR582" s="32" t="str">
        <f t="shared" si="500"/>
        <v/>
      </c>
      <c r="AS582" s="32" t="str">
        <f t="shared" si="500"/>
        <v/>
      </c>
      <c r="AT582" s="32" t="str">
        <f t="shared" si="500"/>
        <v/>
      </c>
      <c r="AU582" s="32" t="str">
        <f t="shared" si="497"/>
        <v/>
      </c>
      <c r="AV582" s="32" t="str">
        <f t="shared" si="497"/>
        <v/>
      </c>
      <c r="AW582" s="32" t="str">
        <f t="shared" si="497"/>
        <v/>
      </c>
      <c r="AX582" s="32" t="str">
        <f t="shared" si="497"/>
        <v/>
      </c>
      <c r="AY582" s="32" t="str">
        <f t="shared" si="497"/>
        <v/>
      </c>
      <c r="BA582" s="17" t="str">
        <f t="shared" si="501"/>
        <v/>
      </c>
      <c r="BB582" s="17" t="str">
        <f t="shared" si="501"/>
        <v/>
      </c>
      <c r="BC582" s="17" t="str">
        <f t="shared" si="501"/>
        <v/>
      </c>
      <c r="BD582" s="17" t="str">
        <f t="shared" si="501"/>
        <v/>
      </c>
      <c r="BE582" s="17" t="str">
        <f t="shared" si="501"/>
        <v/>
      </c>
      <c r="BF582" s="17" t="str">
        <f t="shared" si="498"/>
        <v/>
      </c>
      <c r="BG582" s="17" t="str">
        <f t="shared" si="498"/>
        <v/>
      </c>
      <c r="BH582" s="17" t="str">
        <f t="shared" si="498"/>
        <v/>
      </c>
      <c r="BI582" s="17" t="str">
        <f t="shared" si="498"/>
        <v/>
      </c>
      <c r="BJ582" s="17" t="str">
        <f t="shared" si="498"/>
        <v/>
      </c>
    </row>
    <row r="583" spans="1:62" s="13" customFormat="1" ht="23.25" customHeight="1">
      <c r="A583" s="1">
        <f ca="1">IF(COUNTIF($D583:$M583," ")=10,"",IF(VLOOKUP(MAX($A$1:A582),$A$1:C582,3,FALSE)=0,"",MAX($A$1:A582)+1))</f>
        <v>583</v>
      </c>
      <c r="B583" s="13" t="str">
        <f>$B577</f>
        <v/>
      </c>
      <c r="C583" s="2" t="str">
        <f>IF($B583="","",$S$7)</f>
        <v/>
      </c>
      <c r="D583" s="23" t="str">
        <f t="shared" ref="D583:K583" si="537">IF($B583&gt;"",IF(ISERROR(SEARCH($B583,T$7))," ",MID(T$7,FIND("%курс ",T$7,FIND($B583,T$7))+6,7)&amp;"
("&amp;MID(T$7,FIND("ауд.",T$7,FIND($B583,T$7))+4,FIND("№",T$7,FIND("ауд.",T$7,FIND($B583,T$7)))-(FIND("ауд.",T$7,FIND($B583,T$7))+4))&amp;")"),"")</f>
        <v/>
      </c>
      <c r="E583" s="23" t="str">
        <f t="shared" si="537"/>
        <v/>
      </c>
      <c r="F583" s="23" t="str">
        <f t="shared" si="537"/>
        <v/>
      </c>
      <c r="G583" s="23" t="str">
        <f t="shared" si="537"/>
        <v/>
      </c>
      <c r="H583" s="23" t="str">
        <f t="shared" si="537"/>
        <v/>
      </c>
      <c r="I583" s="23" t="str">
        <f t="shared" si="537"/>
        <v/>
      </c>
      <c r="J583" s="23" t="str">
        <f t="shared" si="537"/>
        <v/>
      </c>
      <c r="K583" s="23" t="str">
        <f t="shared" si="537"/>
        <v/>
      </c>
      <c r="L583" s="23"/>
      <c r="M583" s="23"/>
      <c r="N583" s="25"/>
      <c r="P583" s="16"/>
      <c r="Q583" s="16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E583" s="31" t="str">
        <f t="shared" si="508"/>
        <v/>
      </c>
      <c r="AF583" s="31" t="str">
        <f t="shared" si="508"/>
        <v/>
      </c>
      <c r="AG583" s="31" t="str">
        <f t="shared" si="508"/>
        <v/>
      </c>
      <c r="AH583" s="31" t="str">
        <f t="shared" si="508"/>
        <v/>
      </c>
      <c r="AI583" s="31" t="str">
        <f t="shared" si="506"/>
        <v/>
      </c>
      <c r="AJ583" s="31" t="str">
        <f t="shared" si="506"/>
        <v/>
      </c>
      <c r="AK583" s="31" t="str">
        <f t="shared" si="506"/>
        <v/>
      </c>
      <c r="AL583" s="31" t="str">
        <f t="shared" si="506"/>
        <v/>
      </c>
      <c r="AM583" s="31" t="str">
        <f t="shared" si="506"/>
        <v/>
      </c>
      <c r="AN583" s="31" t="str">
        <f t="shared" si="506"/>
        <v/>
      </c>
      <c r="AO583" s="32" t="str">
        <f t="shared" si="532"/>
        <v/>
      </c>
      <c r="AP583" s="32" t="str">
        <f t="shared" si="500"/>
        <v/>
      </c>
      <c r="AQ583" s="32" t="str">
        <f t="shared" si="500"/>
        <v/>
      </c>
      <c r="AR583" s="32" t="str">
        <f t="shared" si="500"/>
        <v/>
      </c>
      <c r="AS583" s="32" t="str">
        <f t="shared" si="500"/>
        <v/>
      </c>
      <c r="AT583" s="32" t="str">
        <f t="shared" si="500"/>
        <v/>
      </c>
      <c r="AU583" s="32" t="str">
        <f t="shared" si="497"/>
        <v/>
      </c>
      <c r="AV583" s="32" t="str">
        <f t="shared" si="497"/>
        <v/>
      </c>
      <c r="AW583" s="32" t="str">
        <f t="shared" si="497"/>
        <v/>
      </c>
      <c r="AX583" s="32" t="str">
        <f t="shared" si="497"/>
        <v/>
      </c>
      <c r="AY583" s="32" t="str">
        <f t="shared" si="497"/>
        <v/>
      </c>
      <c r="BA583" s="17" t="str">
        <f t="shared" si="501"/>
        <v/>
      </c>
      <c r="BB583" s="17" t="str">
        <f t="shared" si="501"/>
        <v/>
      </c>
      <c r="BC583" s="17" t="str">
        <f t="shared" si="501"/>
        <v/>
      </c>
      <c r="BD583" s="17" t="str">
        <f t="shared" si="501"/>
        <v/>
      </c>
      <c r="BE583" s="17" t="str">
        <f t="shared" si="501"/>
        <v/>
      </c>
      <c r="BF583" s="17" t="str">
        <f t="shared" si="498"/>
        <v/>
      </c>
      <c r="BG583" s="17" t="str">
        <f t="shared" si="498"/>
        <v/>
      </c>
      <c r="BH583" s="17" t="str">
        <f t="shared" si="498"/>
        <v/>
      </c>
      <c r="BI583" s="17" t="str">
        <f t="shared" si="498"/>
        <v/>
      </c>
      <c r="BJ583" s="17" t="str">
        <f t="shared" si="498"/>
        <v/>
      </c>
    </row>
    <row r="584" spans="1:62" s="13" customFormat="1" ht="23.25" customHeight="1">
      <c r="A584" s="1">
        <f ca="1">IF(COUNTIF($D584:$M584," ")=10,"",IF(VLOOKUP(MAX($A$1:A583),$A$1:C583,3,FALSE)=0,"",MAX($A$1:A583)+1))</f>
        <v>584</v>
      </c>
      <c r="B584" s="13" t="str">
        <f>$B577</f>
        <v/>
      </c>
      <c r="C584" s="2" t="str">
        <f>IF($B584="","",$S$8)</f>
        <v/>
      </c>
      <c r="D584" s="23" t="str">
        <f t="shared" ref="D584:K584" si="538">IF($B584&gt;"",IF(ISERROR(SEARCH($B584,T$8))," ",MID(T$8,FIND("%курс ",T$8,FIND($B584,T$8))+6,7)&amp;"
("&amp;MID(T$8,FIND("ауд.",T$8,FIND($B584,T$8))+4,FIND("№",T$8,FIND("ауд.",T$8,FIND($B584,T$8)))-(FIND("ауд.",T$8,FIND($B584,T$8))+4))&amp;")"),"")</f>
        <v/>
      </c>
      <c r="E584" s="23" t="str">
        <f t="shared" si="538"/>
        <v/>
      </c>
      <c r="F584" s="23" t="str">
        <f t="shared" si="538"/>
        <v/>
      </c>
      <c r="G584" s="23" t="str">
        <f t="shared" si="538"/>
        <v/>
      </c>
      <c r="H584" s="23" t="str">
        <f t="shared" si="538"/>
        <v/>
      </c>
      <c r="I584" s="23" t="str">
        <f t="shared" si="538"/>
        <v/>
      </c>
      <c r="J584" s="23" t="str">
        <f t="shared" si="538"/>
        <v/>
      </c>
      <c r="K584" s="23" t="str">
        <f t="shared" si="538"/>
        <v/>
      </c>
      <c r="L584" s="23"/>
      <c r="M584" s="23"/>
      <c r="N584" s="25"/>
      <c r="P584" s="16"/>
      <c r="Q584" s="16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E584" s="31" t="str">
        <f t="shared" si="508"/>
        <v/>
      </c>
      <c r="AF584" s="31" t="str">
        <f t="shared" si="508"/>
        <v/>
      </c>
      <c r="AG584" s="31" t="str">
        <f t="shared" si="508"/>
        <v/>
      </c>
      <c r="AH584" s="31" t="str">
        <f t="shared" si="508"/>
        <v/>
      </c>
      <c r="AI584" s="31" t="str">
        <f t="shared" si="506"/>
        <v/>
      </c>
      <c r="AJ584" s="31" t="str">
        <f t="shared" si="506"/>
        <v/>
      </c>
      <c r="AK584" s="31" t="str">
        <f t="shared" si="506"/>
        <v/>
      </c>
      <c r="AL584" s="31" t="str">
        <f t="shared" si="506"/>
        <v/>
      </c>
      <c r="AM584" s="31" t="str">
        <f t="shared" si="506"/>
        <v/>
      </c>
      <c r="AN584" s="31" t="str">
        <f t="shared" si="506"/>
        <v/>
      </c>
      <c r="AO584" s="32" t="str">
        <f t="shared" si="532"/>
        <v/>
      </c>
      <c r="AP584" s="32" t="str">
        <f t="shared" si="500"/>
        <v/>
      </c>
      <c r="AQ584" s="32" t="str">
        <f t="shared" si="500"/>
        <v/>
      </c>
      <c r="AR584" s="32" t="str">
        <f t="shared" si="500"/>
        <v/>
      </c>
      <c r="AS584" s="32" t="str">
        <f t="shared" si="500"/>
        <v/>
      </c>
      <c r="AT584" s="32" t="str">
        <f t="shared" si="500"/>
        <v/>
      </c>
      <c r="AU584" s="32" t="str">
        <f t="shared" si="497"/>
        <v/>
      </c>
      <c r="AV584" s="32" t="str">
        <f t="shared" si="497"/>
        <v/>
      </c>
      <c r="AW584" s="32" t="str">
        <f t="shared" si="497"/>
        <v/>
      </c>
      <c r="AX584" s="32" t="str">
        <f t="shared" si="497"/>
        <v/>
      </c>
      <c r="AY584" s="32" t="str">
        <f t="shared" si="497"/>
        <v/>
      </c>
      <c r="BA584" s="17" t="str">
        <f t="shared" si="501"/>
        <v/>
      </c>
      <c r="BB584" s="17" t="str">
        <f t="shared" si="501"/>
        <v/>
      </c>
      <c r="BC584" s="17" t="str">
        <f t="shared" si="501"/>
        <v/>
      </c>
      <c r="BD584" s="17" t="str">
        <f t="shared" si="501"/>
        <v/>
      </c>
      <c r="BE584" s="17" t="str">
        <f t="shared" si="501"/>
        <v/>
      </c>
      <c r="BF584" s="17" t="str">
        <f t="shared" si="498"/>
        <v/>
      </c>
      <c r="BG584" s="17" t="str">
        <f t="shared" si="498"/>
        <v/>
      </c>
      <c r="BH584" s="17" t="str">
        <f t="shared" si="498"/>
        <v/>
      </c>
      <c r="BI584" s="17" t="str">
        <f t="shared" si="498"/>
        <v/>
      </c>
      <c r="BJ584" s="17" t="str">
        <f t="shared" si="498"/>
        <v/>
      </c>
    </row>
    <row r="585" spans="1:62" s="13" customFormat="1" ht="23.25" customHeight="1">
      <c r="A585" s="1">
        <f ca="1">IF(COUNTIF($D585:$M585," ")=10,"",IF(VLOOKUP(MAX($A$1:A584),$A$1:C584,3,FALSE)=0,"",MAX($A$1:A584)+1))</f>
        <v>585</v>
      </c>
      <c r="C585" s="2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5"/>
      <c r="P585" s="16"/>
      <c r="Q585" s="16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2" t="str">
        <f t="shared" si="532"/>
        <v/>
      </c>
      <c r="AP585" s="32" t="str">
        <f t="shared" si="500"/>
        <v/>
      </c>
      <c r="AQ585" s="32" t="str">
        <f t="shared" si="500"/>
        <v/>
      </c>
      <c r="AR585" s="32" t="str">
        <f t="shared" si="500"/>
        <v/>
      </c>
      <c r="AS585" s="32" t="str">
        <f t="shared" si="500"/>
        <v/>
      </c>
      <c r="AT585" s="32" t="str">
        <f t="shared" si="500"/>
        <v/>
      </c>
      <c r="AU585" s="32" t="str">
        <f t="shared" si="497"/>
        <v/>
      </c>
      <c r="AV585" s="32" t="str">
        <f t="shared" si="497"/>
        <v/>
      </c>
      <c r="AW585" s="32" t="str">
        <f t="shared" si="497"/>
        <v/>
      </c>
      <c r="AX585" s="32" t="str">
        <f t="shared" si="497"/>
        <v/>
      </c>
      <c r="AY585" s="32" t="str">
        <f t="shared" si="497"/>
        <v/>
      </c>
      <c r="BA585" s="17" t="str">
        <f t="shared" si="501"/>
        <v/>
      </c>
      <c r="BB585" s="17" t="str">
        <f t="shared" si="501"/>
        <v/>
      </c>
      <c r="BC585" s="17" t="str">
        <f t="shared" si="501"/>
        <v/>
      </c>
      <c r="BD585" s="17" t="str">
        <f t="shared" si="501"/>
        <v/>
      </c>
      <c r="BE585" s="17" t="str">
        <f t="shared" si="501"/>
        <v/>
      </c>
      <c r="BF585" s="17" t="str">
        <f t="shared" si="498"/>
        <v/>
      </c>
      <c r="BG585" s="17" t="str">
        <f t="shared" si="498"/>
        <v/>
      </c>
      <c r="BH585" s="17" t="str">
        <f t="shared" si="498"/>
        <v/>
      </c>
      <c r="BI585" s="17" t="str">
        <f t="shared" si="498"/>
        <v/>
      </c>
      <c r="BJ585" s="17" t="str">
        <f t="shared" si="498"/>
        <v/>
      </c>
    </row>
    <row r="586" spans="1:62" s="13" customFormat="1" ht="23.25" customHeight="1">
      <c r="A586" s="1">
        <f ca="1">IF(COUNTIF($D587:$M593," ")=70,"",MAX($A$1:A585)+1)</f>
        <v>586</v>
      </c>
      <c r="B586" s="2" t="str">
        <f>IF($C586="","",$C586)</f>
        <v/>
      </c>
      <c r="C586" s="3" t="str">
        <f>IF(ISERROR(VLOOKUP((ROW()-1)/9+1,'[1]Преподавательский состав'!$A$2:$B$180,2,FALSE)),"",VLOOKUP((ROW()-1)/9+1,'[1]Преподавательский состав'!$A$2:$B$180,2,FALSE))</f>
        <v/>
      </c>
      <c r="D586" s="3" t="str">
        <f>IF($C586="","",T(" 8.00"))</f>
        <v/>
      </c>
      <c r="E586" s="3" t="str">
        <f>IF($C586="","",T(" 9.40"))</f>
        <v/>
      </c>
      <c r="F586" s="3" t="str">
        <f>IF($C586="","",T("11.50"))</f>
        <v/>
      </c>
      <c r="G586" s="4" t="str">
        <f>IF($C586="","",T(""))</f>
        <v/>
      </c>
      <c r="H586" s="3" t="str">
        <f>IF($C586="","",T("13.30"))</f>
        <v/>
      </c>
      <c r="I586" s="3" t="str">
        <f>IF($C586="","",T("15.10"))</f>
        <v/>
      </c>
      <c r="J586" s="3" t="str">
        <f>IF($C586="","",T("17.00"))</f>
        <v/>
      </c>
      <c r="K586" s="3" t="str">
        <f>IF($C586="","",T("17.00"))</f>
        <v/>
      </c>
      <c r="L586" s="3"/>
      <c r="M586" s="3"/>
      <c r="N586" s="17"/>
      <c r="P586" s="16"/>
      <c r="Q586" s="16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2" t="str">
        <f t="shared" si="532"/>
        <v/>
      </c>
      <c r="AP586" s="32" t="str">
        <f t="shared" si="500"/>
        <v/>
      </c>
      <c r="AQ586" s="32" t="str">
        <f t="shared" si="500"/>
        <v/>
      </c>
      <c r="AR586" s="32" t="str">
        <f t="shared" si="500"/>
        <v/>
      </c>
      <c r="AS586" s="32" t="str">
        <f t="shared" si="500"/>
        <v/>
      </c>
      <c r="AT586" s="32" t="str">
        <f t="shared" si="500"/>
        <v/>
      </c>
      <c r="AU586" s="32" t="str">
        <f t="shared" si="497"/>
        <v/>
      </c>
      <c r="AV586" s="32" t="str">
        <f t="shared" si="497"/>
        <v/>
      </c>
      <c r="AW586" s="32" t="str">
        <f t="shared" si="497"/>
        <v/>
      </c>
      <c r="AX586" s="32" t="str">
        <f t="shared" si="497"/>
        <v/>
      </c>
      <c r="AY586" s="32" t="str">
        <f t="shared" si="497"/>
        <v/>
      </c>
      <c r="BA586" s="17" t="str">
        <f t="shared" si="501"/>
        <v/>
      </c>
      <c r="BB586" s="17" t="str">
        <f t="shared" si="501"/>
        <v/>
      </c>
      <c r="BC586" s="17" t="str">
        <f t="shared" si="501"/>
        <v/>
      </c>
      <c r="BD586" s="17" t="str">
        <f t="shared" si="501"/>
        <v/>
      </c>
      <c r="BE586" s="17" t="str">
        <f t="shared" si="501"/>
        <v/>
      </c>
      <c r="BF586" s="17" t="str">
        <f t="shared" si="498"/>
        <v/>
      </c>
      <c r="BG586" s="17" t="str">
        <f t="shared" si="498"/>
        <v/>
      </c>
      <c r="BH586" s="17" t="str">
        <f t="shared" si="498"/>
        <v/>
      </c>
      <c r="BI586" s="17" t="str">
        <f t="shared" si="498"/>
        <v/>
      </c>
      <c r="BJ586" s="17" t="str">
        <f t="shared" si="498"/>
        <v/>
      </c>
    </row>
    <row r="587" spans="1:62" s="13" customFormat="1" ht="23.25" customHeight="1">
      <c r="A587" s="1">
        <f ca="1">IF(COUNTIF($D587:$M587," ")=10,"",IF(VLOOKUP(MAX($A$1:A586),$A$1:C586,3,FALSE)=0,"",MAX($A$1:A586)+1))</f>
        <v>587</v>
      </c>
      <c r="B587" s="13" t="str">
        <f>$B586</f>
        <v/>
      </c>
      <c r="C587" s="2" t="str">
        <f>IF($B587="","",$S$2)</f>
        <v/>
      </c>
      <c r="D587" s="14" t="str">
        <f t="shared" ref="D587:K587" si="539">IF($B587&gt;"",IF(ISERROR(SEARCH($B587,T$2))," ",MID(T$2,FIND("%курс ",T$2,FIND($B587,T$2))+6,7)&amp;"
("&amp;MID(T$2,FIND("ауд.",T$2,FIND($B587,T$2))+4,FIND("№",T$2,FIND("ауд.",T$2,FIND($B587,T$2)))-(FIND("ауд.",T$2,FIND($B587,T$2))+4))&amp;")"),"")</f>
        <v/>
      </c>
      <c r="E587" s="14" t="str">
        <f t="shared" si="539"/>
        <v/>
      </c>
      <c r="F587" s="14" t="str">
        <f t="shared" si="539"/>
        <v/>
      </c>
      <c r="G587" s="14" t="str">
        <f t="shared" si="539"/>
        <v/>
      </c>
      <c r="H587" s="14" t="str">
        <f t="shared" si="539"/>
        <v/>
      </c>
      <c r="I587" s="14" t="str">
        <f t="shared" si="539"/>
        <v/>
      </c>
      <c r="J587" s="14" t="str">
        <f t="shared" si="539"/>
        <v/>
      </c>
      <c r="K587" s="14" t="str">
        <f t="shared" si="539"/>
        <v/>
      </c>
      <c r="L587" s="14"/>
      <c r="M587" s="14"/>
      <c r="N587" s="25"/>
      <c r="P587" s="16"/>
      <c r="Q587" s="16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E587" s="31" t="str">
        <f t="shared" si="508"/>
        <v/>
      </c>
      <c r="AF587" s="31" t="str">
        <f t="shared" si="508"/>
        <v/>
      </c>
      <c r="AG587" s="31" t="str">
        <f t="shared" si="508"/>
        <v/>
      </c>
      <c r="AH587" s="31" t="str">
        <f t="shared" si="508"/>
        <v/>
      </c>
      <c r="AI587" s="31" t="str">
        <f t="shared" si="506"/>
        <v/>
      </c>
      <c r="AJ587" s="31" t="str">
        <f t="shared" si="506"/>
        <v/>
      </c>
      <c r="AK587" s="31" t="str">
        <f t="shared" si="506"/>
        <v/>
      </c>
      <c r="AL587" s="31" t="str">
        <f t="shared" si="506"/>
        <v/>
      </c>
      <c r="AM587" s="31" t="str">
        <f t="shared" si="506"/>
        <v/>
      </c>
      <c r="AN587" s="31" t="str">
        <f t="shared" si="506"/>
        <v/>
      </c>
      <c r="AO587" s="32" t="str">
        <f t="shared" si="532"/>
        <v/>
      </c>
      <c r="AP587" s="32" t="str">
        <f t="shared" si="500"/>
        <v/>
      </c>
      <c r="AQ587" s="32" t="str">
        <f t="shared" si="500"/>
        <v/>
      </c>
      <c r="AR587" s="32" t="str">
        <f t="shared" si="500"/>
        <v/>
      </c>
      <c r="AS587" s="32" t="str">
        <f t="shared" si="500"/>
        <v/>
      </c>
      <c r="AT587" s="32" t="str">
        <f t="shared" si="500"/>
        <v/>
      </c>
      <c r="AU587" s="32" t="str">
        <f t="shared" si="497"/>
        <v/>
      </c>
      <c r="AV587" s="32" t="str">
        <f t="shared" si="497"/>
        <v/>
      </c>
      <c r="AW587" s="32" t="str">
        <f t="shared" si="497"/>
        <v/>
      </c>
      <c r="AX587" s="32" t="str">
        <f t="shared" si="497"/>
        <v/>
      </c>
      <c r="AY587" s="32" t="str">
        <f t="shared" si="497"/>
        <v/>
      </c>
      <c r="BA587" s="17" t="str">
        <f t="shared" si="501"/>
        <v/>
      </c>
      <c r="BB587" s="17" t="str">
        <f t="shared" si="501"/>
        <v/>
      </c>
      <c r="BC587" s="17" t="str">
        <f t="shared" si="501"/>
        <v/>
      </c>
      <c r="BD587" s="17" t="str">
        <f t="shared" si="501"/>
        <v/>
      </c>
      <c r="BE587" s="17" t="str">
        <f t="shared" si="501"/>
        <v/>
      </c>
      <c r="BF587" s="17" t="str">
        <f t="shared" si="498"/>
        <v/>
      </c>
      <c r="BG587" s="17" t="str">
        <f t="shared" si="498"/>
        <v/>
      </c>
      <c r="BH587" s="17" t="str">
        <f t="shared" si="498"/>
        <v/>
      </c>
      <c r="BI587" s="17" t="str">
        <f t="shared" si="498"/>
        <v/>
      </c>
      <c r="BJ587" s="17" t="str">
        <f t="shared" si="498"/>
        <v/>
      </c>
    </row>
    <row r="588" spans="1:62" s="13" customFormat="1" ht="23.25" customHeight="1">
      <c r="A588" s="1">
        <f ca="1">IF(COUNTIF($D588:$M588," ")=10,"",IF(VLOOKUP(MAX($A$1:A587),$A$1:C587,3,FALSE)=0,"",MAX($A$1:A587)+1))</f>
        <v>588</v>
      </c>
      <c r="B588" s="13" t="str">
        <f>$B586</f>
        <v/>
      </c>
      <c r="C588" s="2" t="str">
        <f>IF($B588="","",$S$3)</f>
        <v/>
      </c>
      <c r="D588" s="14" t="str">
        <f t="shared" ref="D588:K588" si="540">IF($B588&gt;"",IF(ISERROR(SEARCH($B588,T$3))," ",MID(T$3,FIND("%курс ",T$3,FIND($B588,T$3))+6,7)&amp;"
("&amp;MID(T$3,FIND("ауд.",T$3,FIND($B588,T$3))+4,FIND("№",T$3,FIND("ауд.",T$3,FIND($B588,T$3)))-(FIND("ауд.",T$3,FIND($B588,T$3))+4))&amp;")"),"")</f>
        <v/>
      </c>
      <c r="E588" s="14" t="str">
        <f t="shared" si="540"/>
        <v/>
      </c>
      <c r="F588" s="14" t="str">
        <f t="shared" si="540"/>
        <v/>
      </c>
      <c r="G588" s="14" t="str">
        <f t="shared" si="540"/>
        <v/>
      </c>
      <c r="H588" s="14" t="str">
        <f t="shared" si="540"/>
        <v/>
      </c>
      <c r="I588" s="14" t="str">
        <f t="shared" si="540"/>
        <v/>
      </c>
      <c r="J588" s="14" t="str">
        <f t="shared" si="540"/>
        <v/>
      </c>
      <c r="K588" s="14" t="str">
        <f t="shared" si="540"/>
        <v/>
      </c>
      <c r="L588" s="14"/>
      <c r="M588" s="14"/>
      <c r="N588" s="25"/>
      <c r="P588" s="16"/>
      <c r="Q588" s="16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E588" s="31" t="str">
        <f t="shared" si="508"/>
        <v/>
      </c>
      <c r="AF588" s="31" t="str">
        <f t="shared" si="508"/>
        <v/>
      </c>
      <c r="AG588" s="31" t="str">
        <f t="shared" si="508"/>
        <v/>
      </c>
      <c r="AH588" s="31" t="str">
        <f t="shared" si="508"/>
        <v/>
      </c>
      <c r="AI588" s="31" t="str">
        <f t="shared" si="506"/>
        <v/>
      </c>
      <c r="AJ588" s="31" t="str">
        <f t="shared" si="506"/>
        <v/>
      </c>
      <c r="AK588" s="31" t="str">
        <f t="shared" si="506"/>
        <v/>
      </c>
      <c r="AL588" s="31" t="str">
        <f t="shared" si="506"/>
        <v/>
      </c>
      <c r="AM588" s="31" t="str">
        <f t="shared" si="506"/>
        <v/>
      </c>
      <c r="AN588" s="31" t="str">
        <f t="shared" si="506"/>
        <v/>
      </c>
      <c r="AO588" s="32" t="str">
        <f t="shared" si="532"/>
        <v/>
      </c>
      <c r="AP588" s="32" t="str">
        <f t="shared" si="500"/>
        <v/>
      </c>
      <c r="AQ588" s="32" t="str">
        <f t="shared" si="500"/>
        <v/>
      </c>
      <c r="AR588" s="32" t="str">
        <f t="shared" si="500"/>
        <v/>
      </c>
      <c r="AS588" s="32" t="str">
        <f t="shared" si="500"/>
        <v/>
      </c>
      <c r="AT588" s="32" t="str">
        <f t="shared" si="500"/>
        <v/>
      </c>
      <c r="AU588" s="32" t="str">
        <f t="shared" si="497"/>
        <v/>
      </c>
      <c r="AV588" s="32" t="str">
        <f t="shared" si="497"/>
        <v/>
      </c>
      <c r="AW588" s="32" t="str">
        <f t="shared" si="497"/>
        <v/>
      </c>
      <c r="AX588" s="32" t="str">
        <f t="shared" si="497"/>
        <v/>
      </c>
      <c r="AY588" s="32" t="str">
        <f t="shared" si="497"/>
        <v/>
      </c>
      <c r="BA588" s="17" t="str">
        <f t="shared" si="501"/>
        <v/>
      </c>
      <c r="BB588" s="17" t="str">
        <f t="shared" si="501"/>
        <v/>
      </c>
      <c r="BC588" s="17" t="str">
        <f t="shared" si="501"/>
        <v/>
      </c>
      <c r="BD588" s="17" t="str">
        <f t="shared" si="501"/>
        <v/>
      </c>
      <c r="BE588" s="17" t="str">
        <f t="shared" si="501"/>
        <v/>
      </c>
      <c r="BF588" s="17" t="str">
        <f t="shared" si="498"/>
        <v/>
      </c>
      <c r="BG588" s="17" t="str">
        <f t="shared" si="498"/>
        <v/>
      </c>
      <c r="BH588" s="17" t="str">
        <f t="shared" si="498"/>
        <v/>
      </c>
      <c r="BI588" s="17" t="str">
        <f t="shared" si="498"/>
        <v/>
      </c>
      <c r="BJ588" s="17" t="str">
        <f t="shared" si="498"/>
        <v/>
      </c>
    </row>
    <row r="589" spans="1:62" s="13" customFormat="1" ht="23.25" customHeight="1">
      <c r="A589" s="1">
        <f ca="1">IF(COUNTIF($D589:$M589," ")=10,"",IF(VLOOKUP(MAX($A$1:A588),$A$1:C588,3,FALSE)=0,"",MAX($A$1:A588)+1))</f>
        <v>589</v>
      </c>
      <c r="B589" s="13" t="str">
        <f>$B586</f>
        <v/>
      </c>
      <c r="C589" s="2" t="str">
        <f>IF($B589="","",$S$4)</f>
        <v/>
      </c>
      <c r="D589" s="14" t="str">
        <f t="shared" ref="D589:K589" si="541">IF($B589&gt;"",IF(ISERROR(SEARCH($B589,T$4))," ",MID(T$4,FIND("%курс ",T$4,FIND($B589,T$4))+6,7)&amp;"
("&amp;MID(T$4,FIND("ауд.",T$4,FIND($B589,T$4))+4,FIND("№",T$4,FIND("ауд.",T$4,FIND($B589,T$4)))-(FIND("ауд.",T$4,FIND($B589,T$4))+4))&amp;")"),"")</f>
        <v/>
      </c>
      <c r="E589" s="14" t="str">
        <f t="shared" si="541"/>
        <v/>
      </c>
      <c r="F589" s="14" t="str">
        <f t="shared" si="541"/>
        <v/>
      </c>
      <c r="G589" s="14" t="str">
        <f t="shared" si="541"/>
        <v/>
      </c>
      <c r="H589" s="14" t="str">
        <f t="shared" si="541"/>
        <v/>
      </c>
      <c r="I589" s="14" t="str">
        <f t="shared" si="541"/>
        <v/>
      </c>
      <c r="J589" s="14" t="str">
        <f t="shared" si="541"/>
        <v/>
      </c>
      <c r="K589" s="14" t="str">
        <f t="shared" si="541"/>
        <v/>
      </c>
      <c r="L589" s="14"/>
      <c r="M589" s="14"/>
      <c r="N589" s="25"/>
      <c r="P589" s="16"/>
      <c r="Q589" s="16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E589" s="31" t="str">
        <f t="shared" si="508"/>
        <v/>
      </c>
      <c r="AF589" s="31" t="str">
        <f t="shared" si="508"/>
        <v/>
      </c>
      <c r="AG589" s="31" t="str">
        <f t="shared" si="508"/>
        <v/>
      </c>
      <c r="AH589" s="31" t="str">
        <f t="shared" si="508"/>
        <v/>
      </c>
      <c r="AI589" s="31" t="str">
        <f t="shared" si="506"/>
        <v/>
      </c>
      <c r="AJ589" s="31" t="str">
        <f t="shared" si="506"/>
        <v/>
      </c>
      <c r="AK589" s="31" t="str">
        <f t="shared" si="506"/>
        <v/>
      </c>
      <c r="AL589" s="31" t="str">
        <f t="shared" si="506"/>
        <v/>
      </c>
      <c r="AM589" s="31" t="str">
        <f t="shared" si="506"/>
        <v/>
      </c>
      <c r="AN589" s="31" t="str">
        <f t="shared" si="506"/>
        <v/>
      </c>
      <c r="AO589" s="32" t="str">
        <f t="shared" si="532"/>
        <v/>
      </c>
      <c r="AP589" s="32" t="str">
        <f t="shared" si="500"/>
        <v/>
      </c>
      <c r="AQ589" s="32" t="str">
        <f t="shared" si="500"/>
        <v/>
      </c>
      <c r="AR589" s="32" t="str">
        <f t="shared" si="500"/>
        <v/>
      </c>
      <c r="AS589" s="32" t="str">
        <f t="shared" si="500"/>
        <v/>
      </c>
      <c r="AT589" s="32" t="str">
        <f t="shared" si="500"/>
        <v/>
      </c>
      <c r="AU589" s="32" t="str">
        <f t="shared" si="497"/>
        <v/>
      </c>
      <c r="AV589" s="32" t="str">
        <f t="shared" si="497"/>
        <v/>
      </c>
      <c r="AW589" s="32" t="str">
        <f t="shared" si="497"/>
        <v/>
      </c>
      <c r="AX589" s="32" t="str">
        <f t="shared" si="497"/>
        <v/>
      </c>
      <c r="AY589" s="32" t="str">
        <f t="shared" si="497"/>
        <v/>
      </c>
      <c r="BA589" s="17" t="str">
        <f t="shared" si="501"/>
        <v/>
      </c>
      <c r="BB589" s="17" t="str">
        <f t="shared" si="501"/>
        <v/>
      </c>
      <c r="BC589" s="17" t="str">
        <f t="shared" si="501"/>
        <v/>
      </c>
      <c r="BD589" s="17" t="str">
        <f t="shared" si="501"/>
        <v/>
      </c>
      <c r="BE589" s="17" t="str">
        <f t="shared" si="501"/>
        <v/>
      </c>
      <c r="BF589" s="17" t="str">
        <f t="shared" si="498"/>
        <v/>
      </c>
      <c r="BG589" s="17" t="str">
        <f t="shared" si="498"/>
        <v/>
      </c>
      <c r="BH589" s="17" t="str">
        <f t="shared" si="498"/>
        <v/>
      </c>
      <c r="BI589" s="17" t="str">
        <f t="shared" si="498"/>
        <v/>
      </c>
      <c r="BJ589" s="17" t="str">
        <f t="shared" si="498"/>
        <v/>
      </c>
    </row>
    <row r="590" spans="1:62" s="13" customFormat="1" ht="23.25" customHeight="1">
      <c r="A590" s="1">
        <f ca="1">IF(COUNTIF($D590:$M590," ")=10,"",IF(VLOOKUP(MAX($A$1:A589),$A$1:C589,3,FALSE)=0,"",MAX($A$1:A589)+1))</f>
        <v>590</v>
      </c>
      <c r="B590" s="13" t="str">
        <f>$B586</f>
        <v/>
      </c>
      <c r="C590" s="2" t="str">
        <f>IF($B590="","",$S$5)</f>
        <v/>
      </c>
      <c r="D590" s="23" t="str">
        <f t="shared" ref="D590:K590" si="542">IF($B590&gt;"",IF(ISERROR(SEARCH($B590,T$5))," ",MID(T$5,FIND("%курс ",T$5,FIND($B590,T$5))+6,7)&amp;"
("&amp;MID(T$5,FIND("ауд.",T$5,FIND($B590,T$5))+4,FIND("№",T$5,FIND("ауд.",T$5,FIND($B590,T$5)))-(FIND("ауд.",T$5,FIND($B590,T$5))+4))&amp;")"),"")</f>
        <v/>
      </c>
      <c r="E590" s="23" t="str">
        <f t="shared" si="542"/>
        <v/>
      </c>
      <c r="F590" s="23" t="str">
        <f t="shared" si="542"/>
        <v/>
      </c>
      <c r="G590" s="23" t="str">
        <f t="shared" si="542"/>
        <v/>
      </c>
      <c r="H590" s="23" t="str">
        <f t="shared" si="542"/>
        <v/>
      </c>
      <c r="I590" s="23" t="str">
        <f t="shared" si="542"/>
        <v/>
      </c>
      <c r="J590" s="23" t="str">
        <f t="shared" si="542"/>
        <v/>
      </c>
      <c r="K590" s="23" t="str">
        <f t="shared" si="542"/>
        <v/>
      </c>
      <c r="L590" s="23"/>
      <c r="M590" s="23"/>
      <c r="N590" s="25"/>
      <c r="P590" s="16"/>
      <c r="Q590" s="16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E590" s="31" t="str">
        <f t="shared" si="508"/>
        <v/>
      </c>
      <c r="AF590" s="31" t="str">
        <f t="shared" si="508"/>
        <v/>
      </c>
      <c r="AG590" s="31" t="str">
        <f t="shared" si="508"/>
        <v/>
      </c>
      <c r="AH590" s="31" t="str">
        <f t="shared" si="508"/>
        <v/>
      </c>
      <c r="AI590" s="31" t="str">
        <f t="shared" si="506"/>
        <v/>
      </c>
      <c r="AJ590" s="31" t="str">
        <f t="shared" si="506"/>
        <v/>
      </c>
      <c r="AK590" s="31" t="str">
        <f t="shared" si="506"/>
        <v/>
      </c>
      <c r="AL590" s="31" t="str">
        <f t="shared" si="506"/>
        <v/>
      </c>
      <c r="AM590" s="31" t="str">
        <f t="shared" si="506"/>
        <v/>
      </c>
      <c r="AN590" s="31" t="str">
        <f t="shared" si="506"/>
        <v/>
      </c>
      <c r="AO590" s="32" t="str">
        <f t="shared" si="532"/>
        <v/>
      </c>
      <c r="AP590" s="32" t="str">
        <f t="shared" si="500"/>
        <v/>
      </c>
      <c r="AQ590" s="32" t="str">
        <f t="shared" si="500"/>
        <v/>
      </c>
      <c r="AR590" s="32" t="str">
        <f t="shared" si="500"/>
        <v/>
      </c>
      <c r="AS590" s="32" t="str">
        <f t="shared" si="500"/>
        <v/>
      </c>
      <c r="AT590" s="32" t="str">
        <f t="shared" si="500"/>
        <v/>
      </c>
      <c r="AU590" s="32" t="str">
        <f t="shared" si="497"/>
        <v/>
      </c>
      <c r="AV590" s="32" t="str">
        <f t="shared" si="497"/>
        <v/>
      </c>
      <c r="AW590" s="32" t="str">
        <f t="shared" si="497"/>
        <v/>
      </c>
      <c r="AX590" s="32" t="str">
        <f t="shared" si="497"/>
        <v/>
      </c>
      <c r="AY590" s="32" t="str">
        <f t="shared" si="497"/>
        <v/>
      </c>
      <c r="BA590" s="17" t="str">
        <f t="shared" si="501"/>
        <v/>
      </c>
      <c r="BB590" s="17" t="str">
        <f t="shared" si="501"/>
        <v/>
      </c>
      <c r="BC590" s="17" t="str">
        <f t="shared" si="501"/>
        <v/>
      </c>
      <c r="BD590" s="17" t="str">
        <f t="shared" si="501"/>
        <v/>
      </c>
      <c r="BE590" s="17" t="str">
        <f t="shared" si="501"/>
        <v/>
      </c>
      <c r="BF590" s="17" t="str">
        <f t="shared" si="498"/>
        <v/>
      </c>
      <c r="BG590" s="17" t="str">
        <f t="shared" si="498"/>
        <v/>
      </c>
      <c r="BH590" s="17" t="str">
        <f t="shared" si="498"/>
        <v/>
      </c>
      <c r="BI590" s="17" t="str">
        <f t="shared" si="498"/>
        <v/>
      </c>
      <c r="BJ590" s="17" t="str">
        <f t="shared" si="498"/>
        <v/>
      </c>
    </row>
    <row r="591" spans="1:62" s="13" customFormat="1" ht="23.25" customHeight="1">
      <c r="A591" s="1">
        <f ca="1">IF(COUNTIF($D591:$M591," ")=10,"",IF(VLOOKUP(MAX($A$1:A590),$A$1:C590,3,FALSE)=0,"",MAX($A$1:A590)+1))</f>
        <v>591</v>
      </c>
      <c r="B591" s="13" t="str">
        <f>$B586</f>
        <v/>
      </c>
      <c r="C591" s="2" t="str">
        <f>IF($B591="","",$S$6)</f>
        <v/>
      </c>
      <c r="D591" s="23" t="str">
        <f t="shared" ref="D591:K591" si="543">IF($B591&gt;"",IF(ISERROR(SEARCH($B591,T$6))," ",MID(T$6,FIND("%курс ",T$6,FIND($B591,T$6))+6,7)&amp;"
("&amp;MID(T$6,FIND("ауд.",T$6,FIND($B591,T$6))+4,FIND("№",T$6,FIND("ауд.",T$6,FIND($B591,T$6)))-(FIND("ауд.",T$6,FIND($B591,T$6))+4))&amp;")"),"")</f>
        <v/>
      </c>
      <c r="E591" s="23" t="str">
        <f t="shared" si="543"/>
        <v/>
      </c>
      <c r="F591" s="23" t="str">
        <f t="shared" si="543"/>
        <v/>
      </c>
      <c r="G591" s="23" t="str">
        <f t="shared" si="543"/>
        <v/>
      </c>
      <c r="H591" s="23" t="str">
        <f t="shared" si="543"/>
        <v/>
      </c>
      <c r="I591" s="23" t="str">
        <f t="shared" si="543"/>
        <v/>
      </c>
      <c r="J591" s="23" t="str">
        <f t="shared" si="543"/>
        <v/>
      </c>
      <c r="K591" s="23" t="str">
        <f t="shared" si="543"/>
        <v/>
      </c>
      <c r="L591" s="23"/>
      <c r="M591" s="23"/>
      <c r="N591" s="25"/>
      <c r="P591" s="16"/>
      <c r="Q591" s="16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E591" s="31" t="str">
        <f t="shared" si="508"/>
        <v/>
      </c>
      <c r="AF591" s="31" t="str">
        <f t="shared" si="508"/>
        <v/>
      </c>
      <c r="AG591" s="31" t="str">
        <f t="shared" si="508"/>
        <v/>
      </c>
      <c r="AH591" s="31" t="str">
        <f t="shared" si="508"/>
        <v/>
      </c>
      <c r="AI591" s="31" t="str">
        <f t="shared" si="506"/>
        <v/>
      </c>
      <c r="AJ591" s="31" t="str">
        <f t="shared" si="506"/>
        <v/>
      </c>
      <c r="AK591" s="31" t="str">
        <f t="shared" si="506"/>
        <v/>
      </c>
      <c r="AL591" s="31" t="str">
        <f t="shared" si="506"/>
        <v/>
      </c>
      <c r="AM591" s="31" t="str">
        <f t="shared" si="506"/>
        <v/>
      </c>
      <c r="AN591" s="31" t="str">
        <f t="shared" si="506"/>
        <v/>
      </c>
      <c r="AO591" s="32" t="str">
        <f t="shared" si="532"/>
        <v/>
      </c>
      <c r="AP591" s="32" t="str">
        <f t="shared" si="500"/>
        <v/>
      </c>
      <c r="AQ591" s="32" t="str">
        <f t="shared" si="500"/>
        <v/>
      </c>
      <c r="AR591" s="32" t="str">
        <f t="shared" si="500"/>
        <v/>
      </c>
      <c r="AS591" s="32" t="str">
        <f t="shared" si="500"/>
        <v/>
      </c>
      <c r="AT591" s="32" t="str">
        <f t="shared" si="500"/>
        <v/>
      </c>
      <c r="AU591" s="32" t="str">
        <f t="shared" si="497"/>
        <v/>
      </c>
      <c r="AV591" s="32" t="str">
        <f t="shared" si="497"/>
        <v/>
      </c>
      <c r="AW591" s="32" t="str">
        <f t="shared" si="497"/>
        <v/>
      </c>
      <c r="AX591" s="32" t="str">
        <f t="shared" si="497"/>
        <v/>
      </c>
      <c r="AY591" s="32" t="str">
        <f t="shared" si="497"/>
        <v/>
      </c>
      <c r="BA591" s="17" t="str">
        <f t="shared" si="501"/>
        <v/>
      </c>
      <c r="BB591" s="17" t="str">
        <f t="shared" si="501"/>
        <v/>
      </c>
      <c r="BC591" s="17" t="str">
        <f t="shared" si="501"/>
        <v/>
      </c>
      <c r="BD591" s="17" t="str">
        <f t="shared" si="501"/>
        <v/>
      </c>
      <c r="BE591" s="17" t="str">
        <f t="shared" si="501"/>
        <v/>
      </c>
      <c r="BF591" s="17" t="str">
        <f t="shared" si="498"/>
        <v/>
      </c>
      <c r="BG591" s="17" t="str">
        <f t="shared" si="498"/>
        <v/>
      </c>
      <c r="BH591" s="17" t="str">
        <f t="shared" si="498"/>
        <v/>
      </c>
      <c r="BI591" s="17" t="str">
        <f t="shared" si="498"/>
        <v/>
      </c>
      <c r="BJ591" s="17" t="str">
        <f t="shared" si="498"/>
        <v/>
      </c>
    </row>
    <row r="592" spans="1:62" s="13" customFormat="1" ht="23.25" customHeight="1">
      <c r="A592" s="1">
        <f ca="1">IF(COUNTIF($D592:$M592," ")=10,"",IF(VLOOKUP(MAX($A$1:A591),$A$1:C591,3,FALSE)=0,"",MAX($A$1:A591)+1))</f>
        <v>592</v>
      </c>
      <c r="B592" s="13" t="str">
        <f>$B586</f>
        <v/>
      </c>
      <c r="C592" s="2" t="str">
        <f>IF($B592="","",$S$7)</f>
        <v/>
      </c>
      <c r="D592" s="23" t="str">
        <f t="shared" ref="D592:K592" si="544">IF($B592&gt;"",IF(ISERROR(SEARCH($B592,T$7))," ",MID(T$7,FIND("%курс ",T$7,FIND($B592,T$7))+6,7)&amp;"
("&amp;MID(T$7,FIND("ауд.",T$7,FIND($B592,T$7))+4,FIND("№",T$7,FIND("ауд.",T$7,FIND($B592,T$7)))-(FIND("ауд.",T$7,FIND($B592,T$7))+4))&amp;")"),"")</f>
        <v/>
      </c>
      <c r="E592" s="23" t="str">
        <f t="shared" si="544"/>
        <v/>
      </c>
      <c r="F592" s="23" t="str">
        <f t="shared" si="544"/>
        <v/>
      </c>
      <c r="G592" s="23" t="str">
        <f t="shared" si="544"/>
        <v/>
      </c>
      <c r="H592" s="23" t="str">
        <f t="shared" si="544"/>
        <v/>
      </c>
      <c r="I592" s="23" t="str">
        <f t="shared" si="544"/>
        <v/>
      </c>
      <c r="J592" s="23" t="str">
        <f t="shared" si="544"/>
        <v/>
      </c>
      <c r="K592" s="23" t="str">
        <f t="shared" si="544"/>
        <v/>
      </c>
      <c r="L592" s="23"/>
      <c r="M592" s="23"/>
      <c r="N592" s="25"/>
      <c r="P592" s="16"/>
      <c r="Q592" s="16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E592" s="31" t="str">
        <f t="shared" si="508"/>
        <v/>
      </c>
      <c r="AF592" s="31" t="str">
        <f t="shared" si="508"/>
        <v/>
      </c>
      <c r="AG592" s="31" t="str">
        <f t="shared" si="508"/>
        <v/>
      </c>
      <c r="AH592" s="31" t="str">
        <f t="shared" si="508"/>
        <v/>
      </c>
      <c r="AI592" s="31" t="str">
        <f t="shared" si="506"/>
        <v/>
      </c>
      <c r="AJ592" s="31" t="str">
        <f t="shared" si="506"/>
        <v/>
      </c>
      <c r="AK592" s="31" t="str">
        <f t="shared" si="506"/>
        <v/>
      </c>
      <c r="AL592" s="31" t="str">
        <f t="shared" si="506"/>
        <v/>
      </c>
      <c r="AM592" s="31" t="str">
        <f t="shared" si="506"/>
        <v/>
      </c>
      <c r="AN592" s="31" t="str">
        <f t="shared" si="506"/>
        <v/>
      </c>
      <c r="AO592" s="32" t="str">
        <f t="shared" si="532"/>
        <v/>
      </c>
      <c r="AP592" s="32" t="str">
        <f t="shared" si="500"/>
        <v/>
      </c>
      <c r="AQ592" s="32" t="str">
        <f t="shared" si="500"/>
        <v/>
      </c>
      <c r="AR592" s="32" t="str">
        <f t="shared" si="500"/>
        <v/>
      </c>
      <c r="AS592" s="32" t="str">
        <f t="shared" si="500"/>
        <v/>
      </c>
      <c r="AT592" s="32" t="str">
        <f t="shared" si="500"/>
        <v/>
      </c>
      <c r="AU592" s="32" t="str">
        <f t="shared" ref="AU592:AY655" si="545">IF(AJ592="","",CONCATENATE(AJ592," ",$AO592))</f>
        <v/>
      </c>
      <c r="AV592" s="32" t="str">
        <f t="shared" si="545"/>
        <v/>
      </c>
      <c r="AW592" s="32" t="str">
        <f t="shared" si="545"/>
        <v/>
      </c>
      <c r="AX592" s="32" t="str">
        <f t="shared" si="545"/>
        <v/>
      </c>
      <c r="AY592" s="32" t="str">
        <f t="shared" si="545"/>
        <v/>
      </c>
      <c r="BA592" s="17" t="str">
        <f t="shared" si="501"/>
        <v/>
      </c>
      <c r="BB592" s="17" t="str">
        <f t="shared" si="501"/>
        <v/>
      </c>
      <c r="BC592" s="17" t="str">
        <f t="shared" si="501"/>
        <v/>
      </c>
      <c r="BD592" s="17" t="str">
        <f t="shared" si="501"/>
        <v/>
      </c>
      <c r="BE592" s="17" t="str">
        <f t="shared" si="501"/>
        <v/>
      </c>
      <c r="BF592" s="17" t="str">
        <f t="shared" ref="BF592:BJ655" si="546">IF(AJ592="","",ROW())</f>
        <v/>
      </c>
      <c r="BG592" s="17" t="str">
        <f t="shared" si="546"/>
        <v/>
      </c>
      <c r="BH592" s="17" t="str">
        <f t="shared" si="546"/>
        <v/>
      </c>
      <c r="BI592" s="17" t="str">
        <f t="shared" si="546"/>
        <v/>
      </c>
      <c r="BJ592" s="17" t="str">
        <f t="shared" si="546"/>
        <v/>
      </c>
    </row>
    <row r="593" spans="1:62" s="13" customFormat="1" ht="23.25" customHeight="1">
      <c r="A593" s="1">
        <f ca="1">IF(COUNTIF($D593:$M593," ")=10,"",IF(VLOOKUP(MAX($A$1:A592),$A$1:C592,3,FALSE)=0,"",MAX($A$1:A592)+1))</f>
        <v>593</v>
      </c>
      <c r="B593" s="13" t="str">
        <f>$B586</f>
        <v/>
      </c>
      <c r="C593" s="2" t="str">
        <f>IF($B593="","",$S$8)</f>
        <v/>
      </c>
      <c r="D593" s="23" t="str">
        <f t="shared" ref="D593:K593" si="547">IF($B593&gt;"",IF(ISERROR(SEARCH($B593,T$8))," ",MID(T$8,FIND("%курс ",T$8,FIND($B593,T$8))+6,7)&amp;"
("&amp;MID(T$8,FIND("ауд.",T$8,FIND($B593,T$8))+4,FIND("№",T$8,FIND("ауд.",T$8,FIND($B593,T$8)))-(FIND("ауд.",T$8,FIND($B593,T$8))+4))&amp;")"),"")</f>
        <v/>
      </c>
      <c r="E593" s="23" t="str">
        <f t="shared" si="547"/>
        <v/>
      </c>
      <c r="F593" s="23" t="str">
        <f t="shared" si="547"/>
        <v/>
      </c>
      <c r="G593" s="23" t="str">
        <f t="shared" si="547"/>
        <v/>
      </c>
      <c r="H593" s="23" t="str">
        <f t="shared" si="547"/>
        <v/>
      </c>
      <c r="I593" s="23" t="str">
        <f t="shared" si="547"/>
        <v/>
      </c>
      <c r="J593" s="23" t="str">
        <f t="shared" si="547"/>
        <v/>
      </c>
      <c r="K593" s="23" t="str">
        <f t="shared" si="547"/>
        <v/>
      </c>
      <c r="L593" s="23"/>
      <c r="M593" s="23"/>
      <c r="N593" s="25"/>
      <c r="P593" s="16"/>
      <c r="Q593" s="16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E593" s="31" t="str">
        <f t="shared" si="508"/>
        <v/>
      </c>
      <c r="AF593" s="31" t="str">
        <f t="shared" si="508"/>
        <v/>
      </c>
      <c r="AG593" s="31" t="str">
        <f t="shared" si="508"/>
        <v/>
      </c>
      <c r="AH593" s="31" t="str">
        <f t="shared" si="508"/>
        <v/>
      </c>
      <c r="AI593" s="31" t="str">
        <f t="shared" si="506"/>
        <v/>
      </c>
      <c r="AJ593" s="31" t="str">
        <f t="shared" si="506"/>
        <v/>
      </c>
      <c r="AK593" s="31" t="str">
        <f t="shared" si="506"/>
        <v/>
      </c>
      <c r="AL593" s="31" t="str">
        <f t="shared" si="506"/>
        <v/>
      </c>
      <c r="AM593" s="31" t="str">
        <f t="shared" si="506"/>
        <v/>
      </c>
      <c r="AN593" s="31" t="str">
        <f t="shared" si="506"/>
        <v/>
      </c>
      <c r="AO593" s="32" t="str">
        <f t="shared" si="532"/>
        <v/>
      </c>
      <c r="AP593" s="32" t="str">
        <f t="shared" ref="AP593:AT656" si="548">IF(AE593="","",CONCATENATE(AE593," ",$AO593))</f>
        <v/>
      </c>
      <c r="AQ593" s="32" t="str">
        <f t="shared" si="548"/>
        <v/>
      </c>
      <c r="AR593" s="32" t="str">
        <f t="shared" si="548"/>
        <v/>
      </c>
      <c r="AS593" s="32" t="str">
        <f t="shared" si="548"/>
        <v/>
      </c>
      <c r="AT593" s="32" t="str">
        <f t="shared" si="548"/>
        <v/>
      </c>
      <c r="AU593" s="32" t="str">
        <f t="shared" si="545"/>
        <v/>
      </c>
      <c r="AV593" s="32" t="str">
        <f t="shared" si="545"/>
        <v/>
      </c>
      <c r="AW593" s="32" t="str">
        <f t="shared" si="545"/>
        <v/>
      </c>
      <c r="AX593" s="32" t="str">
        <f t="shared" si="545"/>
        <v/>
      </c>
      <c r="AY593" s="32" t="str">
        <f t="shared" si="545"/>
        <v/>
      </c>
      <c r="BA593" s="17" t="str">
        <f t="shared" ref="BA593:BE656" si="549">IF(AE593="","",ROW())</f>
        <v/>
      </c>
      <c r="BB593" s="17" t="str">
        <f t="shared" si="549"/>
        <v/>
      </c>
      <c r="BC593" s="17" t="str">
        <f t="shared" si="549"/>
        <v/>
      </c>
      <c r="BD593" s="17" t="str">
        <f t="shared" si="549"/>
        <v/>
      </c>
      <c r="BE593" s="17" t="str">
        <f t="shared" si="549"/>
        <v/>
      </c>
      <c r="BF593" s="17" t="str">
        <f t="shared" si="546"/>
        <v/>
      </c>
      <c r="BG593" s="17" t="str">
        <f t="shared" si="546"/>
        <v/>
      </c>
      <c r="BH593" s="17" t="str">
        <f t="shared" si="546"/>
        <v/>
      </c>
      <c r="BI593" s="17" t="str">
        <f t="shared" si="546"/>
        <v/>
      </c>
      <c r="BJ593" s="17" t="str">
        <f t="shared" si="546"/>
        <v/>
      </c>
    </row>
    <row r="594" spans="1:62" s="13" customFormat="1" ht="23.25" customHeight="1">
      <c r="A594" s="1">
        <f ca="1">IF(COUNTIF($D594:$M594," ")=10,"",IF(VLOOKUP(MAX($A$1:A593),$A$1:C593,3,FALSE)=0,"",MAX($A$1:A593)+1))</f>
        <v>594</v>
      </c>
      <c r="C594" s="2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17"/>
      <c r="P594" s="16"/>
      <c r="Q594" s="16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2" t="str">
        <f t="shared" si="532"/>
        <v/>
      </c>
      <c r="AP594" s="32" t="str">
        <f t="shared" si="548"/>
        <v/>
      </c>
      <c r="AQ594" s="32" t="str">
        <f t="shared" si="548"/>
        <v/>
      </c>
      <c r="AR594" s="32" t="str">
        <f t="shared" si="548"/>
        <v/>
      </c>
      <c r="AS594" s="32" t="str">
        <f t="shared" si="548"/>
        <v/>
      </c>
      <c r="AT594" s="32" t="str">
        <f t="shared" si="548"/>
        <v/>
      </c>
      <c r="AU594" s="32" t="str">
        <f t="shared" si="545"/>
        <v/>
      </c>
      <c r="AV594" s="32" t="str">
        <f t="shared" si="545"/>
        <v/>
      </c>
      <c r="AW594" s="32" t="str">
        <f t="shared" si="545"/>
        <v/>
      </c>
      <c r="AX594" s="32" t="str">
        <f t="shared" si="545"/>
        <v/>
      </c>
      <c r="AY594" s="32" t="str">
        <f t="shared" si="545"/>
        <v/>
      </c>
      <c r="BA594" s="17" t="str">
        <f t="shared" si="549"/>
        <v/>
      </c>
      <c r="BB594" s="17" t="str">
        <f t="shared" si="549"/>
        <v/>
      </c>
      <c r="BC594" s="17" t="str">
        <f t="shared" si="549"/>
        <v/>
      </c>
      <c r="BD594" s="17" t="str">
        <f t="shared" si="549"/>
        <v/>
      </c>
      <c r="BE594" s="17" t="str">
        <f t="shared" si="549"/>
        <v/>
      </c>
      <c r="BF594" s="17" t="str">
        <f t="shared" si="546"/>
        <v/>
      </c>
      <c r="BG594" s="17" t="str">
        <f t="shared" si="546"/>
        <v/>
      </c>
      <c r="BH594" s="17" t="str">
        <f t="shared" si="546"/>
        <v/>
      </c>
      <c r="BI594" s="17" t="str">
        <f t="shared" si="546"/>
        <v/>
      </c>
      <c r="BJ594" s="17" t="str">
        <f t="shared" si="546"/>
        <v/>
      </c>
    </row>
    <row r="595" spans="1:62" s="13" customFormat="1" ht="23.25" customHeight="1">
      <c r="A595" s="1">
        <f ca="1">IF(COUNTIF($D596:$M602," ")=70,"",MAX($A$1:A594)+1)</f>
        <v>595</v>
      </c>
      <c r="B595" s="2" t="str">
        <f>IF($C595="","",$C595)</f>
        <v/>
      </c>
      <c r="C595" s="3" t="str">
        <f>IF(ISERROR(VLOOKUP((ROW()-1)/9+1,'[1]Преподавательский состав'!$A$2:$B$180,2,FALSE)),"",VLOOKUP((ROW()-1)/9+1,'[1]Преподавательский состав'!$A$2:$B$180,2,FALSE))</f>
        <v/>
      </c>
      <c r="D595" s="3" t="str">
        <f>IF($C595="","",T(" 8.00"))</f>
        <v/>
      </c>
      <c r="E595" s="3" t="str">
        <f>IF($C595="","",T(" 9.40"))</f>
        <v/>
      </c>
      <c r="F595" s="3" t="str">
        <f>IF($C595="","",T("11.50"))</f>
        <v/>
      </c>
      <c r="G595" s="4" t="str">
        <f>IF($C595="","",T(""))</f>
        <v/>
      </c>
      <c r="H595" s="3" t="str">
        <f>IF($C595="","",T("13.30"))</f>
        <v/>
      </c>
      <c r="I595" s="3" t="str">
        <f>IF($C595="","",T("15.10"))</f>
        <v/>
      </c>
      <c r="J595" s="3" t="str">
        <f>IF($C595="","",T("17.00"))</f>
        <v/>
      </c>
      <c r="K595" s="3" t="str">
        <f>IF($C595="","",T("17.00"))</f>
        <v/>
      </c>
      <c r="L595" s="3"/>
      <c r="M595" s="3"/>
      <c r="N595" s="25"/>
      <c r="P595" s="16"/>
      <c r="Q595" s="16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2" t="str">
        <f t="shared" si="532"/>
        <v/>
      </c>
      <c r="AP595" s="32" t="str">
        <f t="shared" si="548"/>
        <v/>
      </c>
      <c r="AQ595" s="32" t="str">
        <f t="shared" si="548"/>
        <v/>
      </c>
      <c r="AR595" s="32" t="str">
        <f t="shared" si="548"/>
        <v/>
      </c>
      <c r="AS595" s="32" t="str">
        <f t="shared" si="548"/>
        <v/>
      </c>
      <c r="AT595" s="32" t="str">
        <f t="shared" si="548"/>
        <v/>
      </c>
      <c r="AU595" s="32" t="str">
        <f t="shared" si="545"/>
        <v/>
      </c>
      <c r="AV595" s="32" t="str">
        <f t="shared" si="545"/>
        <v/>
      </c>
      <c r="AW595" s="32" t="str">
        <f t="shared" si="545"/>
        <v/>
      </c>
      <c r="AX595" s="32" t="str">
        <f t="shared" si="545"/>
        <v/>
      </c>
      <c r="AY595" s="32" t="str">
        <f t="shared" si="545"/>
        <v/>
      </c>
      <c r="BA595" s="17" t="str">
        <f t="shared" si="549"/>
        <v/>
      </c>
      <c r="BB595" s="17" t="str">
        <f t="shared" si="549"/>
        <v/>
      </c>
      <c r="BC595" s="17" t="str">
        <f t="shared" si="549"/>
        <v/>
      </c>
      <c r="BD595" s="17" t="str">
        <f t="shared" si="549"/>
        <v/>
      </c>
      <c r="BE595" s="17" t="str">
        <f t="shared" si="549"/>
        <v/>
      </c>
      <c r="BF595" s="17" t="str">
        <f t="shared" si="546"/>
        <v/>
      </c>
      <c r="BG595" s="17" t="str">
        <f t="shared" si="546"/>
        <v/>
      </c>
      <c r="BH595" s="17" t="str">
        <f t="shared" si="546"/>
        <v/>
      </c>
      <c r="BI595" s="17" t="str">
        <f t="shared" si="546"/>
        <v/>
      </c>
      <c r="BJ595" s="17" t="str">
        <f t="shared" si="546"/>
        <v/>
      </c>
    </row>
    <row r="596" spans="1:62" s="13" customFormat="1" ht="23.25" customHeight="1">
      <c r="A596" s="1">
        <f ca="1">IF(COUNTIF($D596:$M596," ")=10,"",IF(VLOOKUP(MAX($A$1:A595),$A$1:C595,3,FALSE)=0,"",MAX($A$1:A595)+1))</f>
        <v>596</v>
      </c>
      <c r="B596" s="13" t="str">
        <f>$B595</f>
        <v/>
      </c>
      <c r="C596" s="2" t="str">
        <f>IF($B596="","",$S$2)</f>
        <v/>
      </c>
      <c r="D596" s="14" t="str">
        <f t="shared" ref="D596:K596" si="550">IF($B596&gt;"",IF(ISERROR(SEARCH($B596,T$2))," ",MID(T$2,FIND("%курс ",T$2,FIND($B596,T$2))+6,7)&amp;"
("&amp;MID(T$2,FIND("ауд.",T$2,FIND($B596,T$2))+4,FIND("№",T$2,FIND("ауд.",T$2,FIND($B596,T$2)))-(FIND("ауд.",T$2,FIND($B596,T$2))+4))&amp;")"),"")</f>
        <v/>
      </c>
      <c r="E596" s="14" t="str">
        <f t="shared" si="550"/>
        <v/>
      </c>
      <c r="F596" s="14" t="str">
        <f t="shared" si="550"/>
        <v/>
      </c>
      <c r="G596" s="14" t="str">
        <f t="shared" si="550"/>
        <v/>
      </c>
      <c r="H596" s="14" t="str">
        <f t="shared" si="550"/>
        <v/>
      </c>
      <c r="I596" s="14" t="str">
        <f t="shared" si="550"/>
        <v/>
      </c>
      <c r="J596" s="14" t="str">
        <f t="shared" si="550"/>
        <v/>
      </c>
      <c r="K596" s="14" t="str">
        <f t="shared" si="550"/>
        <v/>
      </c>
      <c r="L596" s="14"/>
      <c r="M596" s="14"/>
      <c r="N596" s="25"/>
      <c r="P596" s="16"/>
      <c r="Q596" s="16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E596" s="31" t="str">
        <f t="shared" si="508"/>
        <v/>
      </c>
      <c r="AF596" s="31" t="str">
        <f t="shared" si="508"/>
        <v/>
      </c>
      <c r="AG596" s="31" t="str">
        <f t="shared" si="508"/>
        <v/>
      </c>
      <c r="AH596" s="31" t="str">
        <f t="shared" si="508"/>
        <v/>
      </c>
      <c r="AI596" s="31" t="str">
        <f t="shared" si="506"/>
        <v/>
      </c>
      <c r="AJ596" s="31" t="str">
        <f t="shared" si="506"/>
        <v/>
      </c>
      <c r="AK596" s="31" t="str">
        <f t="shared" si="506"/>
        <v/>
      </c>
      <c r="AL596" s="31" t="str">
        <f t="shared" si="506"/>
        <v/>
      </c>
      <c r="AM596" s="31" t="str">
        <f t="shared" si="506"/>
        <v/>
      </c>
      <c r="AN596" s="31" t="str">
        <f t="shared" si="506"/>
        <v/>
      </c>
      <c r="AO596" s="32" t="str">
        <f t="shared" si="532"/>
        <v/>
      </c>
      <c r="AP596" s="32" t="str">
        <f t="shared" si="548"/>
        <v/>
      </c>
      <c r="AQ596" s="32" t="str">
        <f t="shared" si="548"/>
        <v/>
      </c>
      <c r="AR596" s="32" t="str">
        <f t="shared" si="548"/>
        <v/>
      </c>
      <c r="AS596" s="32" t="str">
        <f t="shared" si="548"/>
        <v/>
      </c>
      <c r="AT596" s="32" t="str">
        <f t="shared" si="548"/>
        <v/>
      </c>
      <c r="AU596" s="32" t="str">
        <f t="shared" si="545"/>
        <v/>
      </c>
      <c r="AV596" s="32" t="str">
        <f t="shared" si="545"/>
        <v/>
      </c>
      <c r="AW596" s="32" t="str">
        <f t="shared" si="545"/>
        <v/>
      </c>
      <c r="AX596" s="32" t="str">
        <f t="shared" si="545"/>
        <v/>
      </c>
      <c r="AY596" s="32" t="str">
        <f t="shared" si="545"/>
        <v/>
      </c>
      <c r="BA596" s="17" t="str">
        <f t="shared" si="549"/>
        <v/>
      </c>
      <c r="BB596" s="17" t="str">
        <f t="shared" si="549"/>
        <v/>
      </c>
      <c r="BC596" s="17" t="str">
        <f t="shared" si="549"/>
        <v/>
      </c>
      <c r="BD596" s="17" t="str">
        <f t="shared" si="549"/>
        <v/>
      </c>
      <c r="BE596" s="17" t="str">
        <f t="shared" si="549"/>
        <v/>
      </c>
      <c r="BF596" s="17" t="str">
        <f t="shared" si="546"/>
        <v/>
      </c>
      <c r="BG596" s="17" t="str">
        <f t="shared" si="546"/>
        <v/>
      </c>
      <c r="BH596" s="17" t="str">
        <f t="shared" si="546"/>
        <v/>
      </c>
      <c r="BI596" s="17" t="str">
        <f t="shared" si="546"/>
        <v/>
      </c>
      <c r="BJ596" s="17" t="str">
        <f t="shared" si="546"/>
        <v/>
      </c>
    </row>
    <row r="597" spans="1:62" s="13" customFormat="1" ht="23.25" customHeight="1">
      <c r="A597" s="1">
        <f ca="1">IF(COUNTIF($D597:$M597," ")=10,"",IF(VLOOKUP(MAX($A$1:A596),$A$1:C596,3,FALSE)=0,"",MAX($A$1:A596)+1))</f>
        <v>597</v>
      </c>
      <c r="B597" s="13" t="str">
        <f>$B595</f>
        <v/>
      </c>
      <c r="C597" s="2" t="str">
        <f>IF($B597="","",$S$3)</f>
        <v/>
      </c>
      <c r="D597" s="14" t="str">
        <f t="shared" ref="D597:K597" si="551">IF($B597&gt;"",IF(ISERROR(SEARCH($B597,T$3))," ",MID(T$3,FIND("%курс ",T$3,FIND($B597,T$3))+6,7)&amp;"
("&amp;MID(T$3,FIND("ауд.",T$3,FIND($B597,T$3))+4,FIND("№",T$3,FIND("ауд.",T$3,FIND($B597,T$3)))-(FIND("ауд.",T$3,FIND($B597,T$3))+4))&amp;")"),"")</f>
        <v/>
      </c>
      <c r="E597" s="14" t="str">
        <f t="shared" si="551"/>
        <v/>
      </c>
      <c r="F597" s="33" t="str">
        <f t="shared" si="551"/>
        <v/>
      </c>
      <c r="G597" s="14" t="str">
        <f t="shared" si="551"/>
        <v/>
      </c>
      <c r="H597" s="14" t="str">
        <f t="shared" si="551"/>
        <v/>
      </c>
      <c r="I597" s="14" t="str">
        <f t="shared" si="551"/>
        <v/>
      </c>
      <c r="J597" s="14" t="str">
        <f t="shared" si="551"/>
        <v/>
      </c>
      <c r="K597" s="14" t="str">
        <f t="shared" si="551"/>
        <v/>
      </c>
      <c r="L597" s="14"/>
      <c r="M597" s="14"/>
      <c r="N597" s="25"/>
      <c r="P597" s="16"/>
      <c r="Q597" s="16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E597" s="31" t="str">
        <f t="shared" si="508"/>
        <v/>
      </c>
      <c r="AF597" s="31" t="str">
        <f t="shared" si="508"/>
        <v/>
      </c>
      <c r="AG597" s="31" t="str">
        <f t="shared" si="508"/>
        <v/>
      </c>
      <c r="AH597" s="31" t="str">
        <f t="shared" si="508"/>
        <v/>
      </c>
      <c r="AI597" s="31" t="str">
        <f t="shared" si="506"/>
        <v/>
      </c>
      <c r="AJ597" s="31" t="str">
        <f t="shared" si="506"/>
        <v/>
      </c>
      <c r="AK597" s="31" t="str">
        <f t="shared" si="506"/>
        <v/>
      </c>
      <c r="AL597" s="31" t="str">
        <f t="shared" si="506"/>
        <v/>
      </c>
      <c r="AM597" s="31" t="str">
        <f t="shared" si="506"/>
        <v/>
      </c>
      <c r="AN597" s="31" t="str">
        <f t="shared" si="506"/>
        <v/>
      </c>
      <c r="AO597" s="32" t="str">
        <f t="shared" si="532"/>
        <v/>
      </c>
      <c r="AP597" s="32" t="str">
        <f t="shared" si="548"/>
        <v/>
      </c>
      <c r="AQ597" s="32" t="str">
        <f t="shared" si="548"/>
        <v/>
      </c>
      <c r="AR597" s="32" t="str">
        <f t="shared" si="548"/>
        <v/>
      </c>
      <c r="AS597" s="32" t="str">
        <f t="shared" si="548"/>
        <v/>
      </c>
      <c r="AT597" s="32" t="str">
        <f t="shared" si="548"/>
        <v/>
      </c>
      <c r="AU597" s="32" t="str">
        <f t="shared" si="545"/>
        <v/>
      </c>
      <c r="AV597" s="32" t="str">
        <f t="shared" si="545"/>
        <v/>
      </c>
      <c r="AW597" s="32" t="str">
        <f t="shared" si="545"/>
        <v/>
      </c>
      <c r="AX597" s="32" t="str">
        <f t="shared" si="545"/>
        <v/>
      </c>
      <c r="AY597" s="32" t="str">
        <f t="shared" si="545"/>
        <v/>
      </c>
      <c r="BA597" s="17" t="str">
        <f t="shared" si="549"/>
        <v/>
      </c>
      <c r="BB597" s="17" t="str">
        <f t="shared" si="549"/>
        <v/>
      </c>
      <c r="BC597" s="17" t="str">
        <f t="shared" si="549"/>
        <v/>
      </c>
      <c r="BD597" s="17" t="str">
        <f t="shared" si="549"/>
        <v/>
      </c>
      <c r="BE597" s="17" t="str">
        <f t="shared" si="549"/>
        <v/>
      </c>
      <c r="BF597" s="17" t="str">
        <f t="shared" si="546"/>
        <v/>
      </c>
      <c r="BG597" s="17" t="str">
        <f t="shared" si="546"/>
        <v/>
      </c>
      <c r="BH597" s="17" t="str">
        <f t="shared" si="546"/>
        <v/>
      </c>
      <c r="BI597" s="17" t="str">
        <f t="shared" si="546"/>
        <v/>
      </c>
      <c r="BJ597" s="17" t="str">
        <f t="shared" si="546"/>
        <v/>
      </c>
    </row>
    <row r="598" spans="1:62" s="13" customFormat="1" ht="23.25" customHeight="1">
      <c r="A598" s="1">
        <f ca="1">IF(COUNTIF($D598:$M598," ")=10,"",IF(VLOOKUP(MAX($A$1:A597),$A$1:C597,3,FALSE)=0,"",MAX($A$1:A597)+1))</f>
        <v>598</v>
      </c>
      <c r="B598" s="13" t="str">
        <f>$B595</f>
        <v/>
      </c>
      <c r="C598" s="2" t="str">
        <f>IF($B598="","",$S$4)</f>
        <v/>
      </c>
      <c r="D598" s="14" t="str">
        <f t="shared" ref="D598:K598" si="552">IF($B598&gt;"",IF(ISERROR(SEARCH($B598,T$4))," ",MID(T$4,FIND("%курс ",T$4,FIND($B598,T$4))+6,7)&amp;"
("&amp;MID(T$4,FIND("ауд.",T$4,FIND($B598,T$4))+4,FIND("№",T$4,FIND("ауд.",T$4,FIND($B598,T$4)))-(FIND("ауд.",T$4,FIND($B598,T$4))+4))&amp;")"),"")</f>
        <v/>
      </c>
      <c r="E598" s="14" t="str">
        <f t="shared" si="552"/>
        <v/>
      </c>
      <c r="F598" s="14" t="str">
        <f t="shared" si="552"/>
        <v/>
      </c>
      <c r="G598" s="14" t="str">
        <f t="shared" si="552"/>
        <v/>
      </c>
      <c r="H598" s="14" t="str">
        <f t="shared" si="552"/>
        <v/>
      </c>
      <c r="I598" s="14" t="str">
        <f t="shared" si="552"/>
        <v/>
      </c>
      <c r="J598" s="14" t="str">
        <f t="shared" si="552"/>
        <v/>
      </c>
      <c r="K598" s="14" t="str">
        <f t="shared" si="552"/>
        <v/>
      </c>
      <c r="L598" s="14"/>
      <c r="M598" s="14"/>
      <c r="N598" s="25"/>
      <c r="P598" s="16"/>
      <c r="Q598" s="16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E598" s="31" t="str">
        <f t="shared" si="508"/>
        <v/>
      </c>
      <c r="AF598" s="31" t="str">
        <f t="shared" si="508"/>
        <v/>
      </c>
      <c r="AG598" s="31" t="str">
        <f t="shared" si="508"/>
        <v/>
      </c>
      <c r="AH598" s="31" t="str">
        <f t="shared" si="508"/>
        <v/>
      </c>
      <c r="AI598" s="31" t="str">
        <f t="shared" si="506"/>
        <v/>
      </c>
      <c r="AJ598" s="31" t="str">
        <f t="shared" si="506"/>
        <v/>
      </c>
      <c r="AK598" s="31" t="str">
        <f t="shared" si="506"/>
        <v/>
      </c>
      <c r="AL598" s="31" t="str">
        <f t="shared" si="506"/>
        <v/>
      </c>
      <c r="AM598" s="31" t="str">
        <f t="shared" si="506"/>
        <v/>
      </c>
      <c r="AN598" s="31" t="str">
        <f t="shared" si="506"/>
        <v/>
      </c>
      <c r="AO598" s="32" t="str">
        <f t="shared" si="532"/>
        <v/>
      </c>
      <c r="AP598" s="32" t="str">
        <f t="shared" si="548"/>
        <v/>
      </c>
      <c r="AQ598" s="32" t="str">
        <f t="shared" si="548"/>
        <v/>
      </c>
      <c r="AR598" s="32" t="str">
        <f t="shared" si="548"/>
        <v/>
      </c>
      <c r="AS598" s="32" t="str">
        <f t="shared" si="548"/>
        <v/>
      </c>
      <c r="AT598" s="32" t="str">
        <f t="shared" si="548"/>
        <v/>
      </c>
      <c r="AU598" s="32" t="str">
        <f t="shared" si="545"/>
        <v/>
      </c>
      <c r="AV598" s="32" t="str">
        <f t="shared" si="545"/>
        <v/>
      </c>
      <c r="AW598" s="32" t="str">
        <f t="shared" si="545"/>
        <v/>
      </c>
      <c r="AX598" s="32" t="str">
        <f t="shared" si="545"/>
        <v/>
      </c>
      <c r="AY598" s="32" t="str">
        <f t="shared" si="545"/>
        <v/>
      </c>
      <c r="BA598" s="17" t="str">
        <f t="shared" si="549"/>
        <v/>
      </c>
      <c r="BB598" s="17" t="str">
        <f t="shared" si="549"/>
        <v/>
      </c>
      <c r="BC598" s="17" t="str">
        <f t="shared" si="549"/>
        <v/>
      </c>
      <c r="BD598" s="17" t="str">
        <f t="shared" si="549"/>
        <v/>
      </c>
      <c r="BE598" s="17" t="str">
        <f t="shared" si="549"/>
        <v/>
      </c>
      <c r="BF598" s="17" t="str">
        <f t="shared" si="546"/>
        <v/>
      </c>
      <c r="BG598" s="17" t="str">
        <f t="shared" si="546"/>
        <v/>
      </c>
      <c r="BH598" s="17" t="str">
        <f t="shared" si="546"/>
        <v/>
      </c>
      <c r="BI598" s="17" t="str">
        <f t="shared" si="546"/>
        <v/>
      </c>
      <c r="BJ598" s="17" t="str">
        <f t="shared" si="546"/>
        <v/>
      </c>
    </row>
    <row r="599" spans="1:62" s="13" customFormat="1" ht="23.25" customHeight="1">
      <c r="A599" s="1">
        <f ca="1">IF(COUNTIF($D599:$M599," ")=10,"",IF(VLOOKUP(MAX($A$1:A598),$A$1:C598,3,FALSE)=0,"",MAX($A$1:A598)+1))</f>
        <v>599</v>
      </c>
      <c r="B599" s="13" t="str">
        <f>$B595</f>
        <v/>
      </c>
      <c r="C599" s="2" t="str">
        <f>IF($B599="","",$S$5)</f>
        <v/>
      </c>
      <c r="D599" s="23" t="str">
        <f t="shared" ref="D599:K599" si="553">IF($B599&gt;"",IF(ISERROR(SEARCH($B599,T$5))," ",MID(T$5,FIND("%курс ",T$5,FIND($B599,T$5))+6,7)&amp;"
("&amp;MID(T$5,FIND("ауд.",T$5,FIND($B599,T$5))+4,FIND("№",T$5,FIND("ауд.",T$5,FIND($B599,T$5)))-(FIND("ауд.",T$5,FIND($B599,T$5))+4))&amp;")"),"")</f>
        <v/>
      </c>
      <c r="E599" s="23" t="str">
        <f t="shared" si="553"/>
        <v/>
      </c>
      <c r="F599" s="23" t="str">
        <f t="shared" si="553"/>
        <v/>
      </c>
      <c r="G599" s="23" t="str">
        <f t="shared" si="553"/>
        <v/>
      </c>
      <c r="H599" s="23" t="str">
        <f t="shared" si="553"/>
        <v/>
      </c>
      <c r="I599" s="23" t="str">
        <f t="shared" si="553"/>
        <v/>
      </c>
      <c r="J599" s="23" t="str">
        <f t="shared" si="553"/>
        <v/>
      </c>
      <c r="K599" s="23" t="str">
        <f t="shared" si="553"/>
        <v/>
      </c>
      <c r="L599" s="23"/>
      <c r="M599" s="23"/>
      <c r="N599" s="25"/>
      <c r="P599" s="16"/>
      <c r="Q599" s="16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E599" s="31" t="str">
        <f t="shared" si="508"/>
        <v/>
      </c>
      <c r="AF599" s="31" t="str">
        <f t="shared" si="508"/>
        <v/>
      </c>
      <c r="AG599" s="31" t="str">
        <f t="shared" si="508"/>
        <v/>
      </c>
      <c r="AH599" s="31" t="str">
        <f t="shared" si="508"/>
        <v/>
      </c>
      <c r="AI599" s="31" t="str">
        <f t="shared" si="506"/>
        <v/>
      </c>
      <c r="AJ599" s="31" t="str">
        <f t="shared" si="506"/>
        <v/>
      </c>
      <c r="AK599" s="31" t="str">
        <f t="shared" si="506"/>
        <v/>
      </c>
      <c r="AL599" s="31" t="str">
        <f t="shared" si="506"/>
        <v/>
      </c>
      <c r="AM599" s="31" t="str">
        <f t="shared" si="506"/>
        <v/>
      </c>
      <c r="AN599" s="31" t="str">
        <f t="shared" si="506"/>
        <v/>
      </c>
      <c r="AO599" s="32" t="str">
        <f t="shared" si="532"/>
        <v/>
      </c>
      <c r="AP599" s="32" t="str">
        <f t="shared" si="548"/>
        <v/>
      </c>
      <c r="AQ599" s="32" t="str">
        <f t="shared" si="548"/>
        <v/>
      </c>
      <c r="AR599" s="32" t="str">
        <f t="shared" si="548"/>
        <v/>
      </c>
      <c r="AS599" s="32" t="str">
        <f t="shared" si="548"/>
        <v/>
      </c>
      <c r="AT599" s="32" t="str">
        <f t="shared" si="548"/>
        <v/>
      </c>
      <c r="AU599" s="32" t="str">
        <f t="shared" si="545"/>
        <v/>
      </c>
      <c r="AV599" s="32" t="str">
        <f t="shared" si="545"/>
        <v/>
      </c>
      <c r="AW599" s="32" t="str">
        <f t="shared" si="545"/>
        <v/>
      </c>
      <c r="AX599" s="32" t="str">
        <f t="shared" si="545"/>
        <v/>
      </c>
      <c r="AY599" s="32" t="str">
        <f t="shared" si="545"/>
        <v/>
      </c>
      <c r="BA599" s="17" t="str">
        <f t="shared" si="549"/>
        <v/>
      </c>
      <c r="BB599" s="17" t="str">
        <f t="shared" si="549"/>
        <v/>
      </c>
      <c r="BC599" s="17" t="str">
        <f t="shared" si="549"/>
        <v/>
      </c>
      <c r="BD599" s="17" t="str">
        <f t="shared" si="549"/>
        <v/>
      </c>
      <c r="BE599" s="17" t="str">
        <f t="shared" si="549"/>
        <v/>
      </c>
      <c r="BF599" s="17" t="str">
        <f t="shared" si="546"/>
        <v/>
      </c>
      <c r="BG599" s="17" t="str">
        <f t="shared" si="546"/>
        <v/>
      </c>
      <c r="BH599" s="17" t="str">
        <f t="shared" si="546"/>
        <v/>
      </c>
      <c r="BI599" s="17" t="str">
        <f t="shared" si="546"/>
        <v/>
      </c>
      <c r="BJ599" s="17" t="str">
        <f t="shared" si="546"/>
        <v/>
      </c>
    </row>
    <row r="600" spans="1:62" s="13" customFormat="1" ht="23.25" customHeight="1">
      <c r="A600" s="1">
        <f ca="1">IF(COUNTIF($D600:$M600," ")=10,"",IF(VLOOKUP(MAX($A$1:A599),$A$1:C599,3,FALSE)=0,"",MAX($A$1:A599)+1))</f>
        <v>600</v>
      </c>
      <c r="B600" s="13" t="str">
        <f>$B595</f>
        <v/>
      </c>
      <c r="C600" s="2" t="str">
        <f>IF($B600="","",$S$6)</f>
        <v/>
      </c>
      <c r="D600" s="23" t="str">
        <f t="shared" ref="D600:K600" si="554">IF($B600&gt;"",IF(ISERROR(SEARCH($B600,T$6))," ",MID(T$6,FIND("%курс ",T$6,FIND($B600,T$6))+6,7)&amp;"
("&amp;MID(T$6,FIND("ауд.",T$6,FIND($B600,T$6))+4,FIND("№",T$6,FIND("ауд.",T$6,FIND($B600,T$6)))-(FIND("ауд.",T$6,FIND($B600,T$6))+4))&amp;")"),"")</f>
        <v/>
      </c>
      <c r="E600" s="23" t="str">
        <f t="shared" si="554"/>
        <v/>
      </c>
      <c r="F600" s="23" t="str">
        <f t="shared" si="554"/>
        <v/>
      </c>
      <c r="G600" s="23" t="str">
        <f t="shared" si="554"/>
        <v/>
      </c>
      <c r="H600" s="23" t="str">
        <f t="shared" si="554"/>
        <v/>
      </c>
      <c r="I600" s="23" t="str">
        <f t="shared" si="554"/>
        <v/>
      </c>
      <c r="J600" s="23" t="str">
        <f t="shared" si="554"/>
        <v/>
      </c>
      <c r="K600" s="23" t="str">
        <f t="shared" si="554"/>
        <v/>
      </c>
      <c r="L600" s="23"/>
      <c r="M600" s="23"/>
      <c r="N600" s="25"/>
      <c r="P600" s="16"/>
      <c r="Q600" s="16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E600" s="31" t="str">
        <f t="shared" si="508"/>
        <v/>
      </c>
      <c r="AF600" s="31" t="str">
        <f t="shared" si="508"/>
        <v/>
      </c>
      <c r="AG600" s="31" t="str">
        <f t="shared" si="508"/>
        <v/>
      </c>
      <c r="AH600" s="31" t="str">
        <f t="shared" si="508"/>
        <v/>
      </c>
      <c r="AI600" s="31" t="str">
        <f t="shared" si="506"/>
        <v/>
      </c>
      <c r="AJ600" s="31" t="str">
        <f t="shared" si="506"/>
        <v/>
      </c>
      <c r="AK600" s="31" t="str">
        <f t="shared" si="506"/>
        <v/>
      </c>
      <c r="AL600" s="31" t="str">
        <f t="shared" ref="AL600:AN615" si="555">IF(K600=" ","",IF(K600="","",CONCATENATE($C600," ",K$1," ",MID(K600,10,5))))</f>
        <v/>
      </c>
      <c r="AM600" s="31" t="str">
        <f t="shared" si="555"/>
        <v/>
      </c>
      <c r="AN600" s="31" t="str">
        <f t="shared" si="555"/>
        <v/>
      </c>
      <c r="AO600" s="32" t="str">
        <f t="shared" si="532"/>
        <v/>
      </c>
      <c r="AP600" s="32" t="str">
        <f t="shared" si="548"/>
        <v/>
      </c>
      <c r="AQ600" s="32" t="str">
        <f t="shared" si="548"/>
        <v/>
      </c>
      <c r="AR600" s="32" t="str">
        <f t="shared" si="548"/>
        <v/>
      </c>
      <c r="AS600" s="32" t="str">
        <f t="shared" si="548"/>
        <v/>
      </c>
      <c r="AT600" s="32" t="str">
        <f t="shared" si="548"/>
        <v/>
      </c>
      <c r="AU600" s="32" t="str">
        <f t="shared" si="545"/>
        <v/>
      </c>
      <c r="AV600" s="32" t="str">
        <f t="shared" si="545"/>
        <v/>
      </c>
      <c r="AW600" s="32" t="str">
        <f t="shared" si="545"/>
        <v/>
      </c>
      <c r="AX600" s="32" t="str">
        <f t="shared" si="545"/>
        <v/>
      </c>
      <c r="AY600" s="32" t="str">
        <f t="shared" si="545"/>
        <v/>
      </c>
      <c r="BA600" s="17" t="str">
        <f t="shared" si="549"/>
        <v/>
      </c>
      <c r="BB600" s="17" t="str">
        <f t="shared" si="549"/>
        <v/>
      </c>
      <c r="BC600" s="17" t="str">
        <f t="shared" si="549"/>
        <v/>
      </c>
      <c r="BD600" s="17" t="str">
        <f t="shared" si="549"/>
        <v/>
      </c>
      <c r="BE600" s="17" t="str">
        <f t="shared" si="549"/>
        <v/>
      </c>
      <c r="BF600" s="17" t="str">
        <f t="shared" si="546"/>
        <v/>
      </c>
      <c r="BG600" s="17" t="str">
        <f t="shared" si="546"/>
        <v/>
      </c>
      <c r="BH600" s="17" t="str">
        <f t="shared" si="546"/>
        <v/>
      </c>
      <c r="BI600" s="17" t="str">
        <f t="shared" si="546"/>
        <v/>
      </c>
      <c r="BJ600" s="17" t="str">
        <f t="shared" si="546"/>
        <v/>
      </c>
    </row>
    <row r="601" spans="1:62" s="13" customFormat="1" ht="23.25" customHeight="1">
      <c r="A601" s="1">
        <f ca="1">IF(COUNTIF($D601:$M601," ")=10,"",IF(VLOOKUP(MAX($A$1:A600),$A$1:C600,3,FALSE)=0,"",MAX($A$1:A600)+1))</f>
        <v>601</v>
      </c>
      <c r="B601" s="13" t="str">
        <f>$B595</f>
        <v/>
      </c>
      <c r="C601" s="2" t="str">
        <f>IF($B601="","",$S$7)</f>
        <v/>
      </c>
      <c r="D601" s="23" t="str">
        <f t="shared" ref="D601:K601" si="556">IF($B601&gt;"",IF(ISERROR(SEARCH($B601,T$7))," ",MID(T$7,FIND("%курс ",T$7,FIND($B601,T$7))+6,7)&amp;"
("&amp;MID(T$7,FIND("ауд.",T$7,FIND($B601,T$7))+4,FIND("№",T$7,FIND("ауд.",T$7,FIND($B601,T$7)))-(FIND("ауд.",T$7,FIND($B601,T$7))+4))&amp;")"),"")</f>
        <v/>
      </c>
      <c r="E601" s="23" t="str">
        <f t="shared" si="556"/>
        <v/>
      </c>
      <c r="F601" s="23" t="str">
        <f t="shared" si="556"/>
        <v/>
      </c>
      <c r="G601" s="23" t="str">
        <f t="shared" si="556"/>
        <v/>
      </c>
      <c r="H601" s="23" t="str">
        <f t="shared" si="556"/>
        <v/>
      </c>
      <c r="I601" s="23" t="str">
        <f t="shared" si="556"/>
        <v/>
      </c>
      <c r="J601" s="23" t="str">
        <f t="shared" si="556"/>
        <v/>
      </c>
      <c r="K601" s="23" t="str">
        <f t="shared" si="556"/>
        <v/>
      </c>
      <c r="L601" s="23"/>
      <c r="M601" s="23"/>
      <c r="N601" s="25"/>
      <c r="P601" s="16"/>
      <c r="Q601" s="16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E601" s="31" t="str">
        <f t="shared" si="508"/>
        <v/>
      </c>
      <c r="AF601" s="31" t="str">
        <f t="shared" si="508"/>
        <v/>
      </c>
      <c r="AG601" s="31" t="str">
        <f t="shared" si="508"/>
        <v/>
      </c>
      <c r="AH601" s="31" t="str">
        <f t="shared" si="508"/>
        <v/>
      </c>
      <c r="AI601" s="31" t="str">
        <f t="shared" si="508"/>
        <v/>
      </c>
      <c r="AJ601" s="31" t="str">
        <f t="shared" si="508"/>
        <v/>
      </c>
      <c r="AK601" s="31" t="str">
        <f t="shared" si="508"/>
        <v/>
      </c>
      <c r="AL601" s="31" t="str">
        <f t="shared" si="555"/>
        <v/>
      </c>
      <c r="AM601" s="31" t="str">
        <f t="shared" si="555"/>
        <v/>
      </c>
      <c r="AN601" s="31" t="str">
        <f t="shared" si="555"/>
        <v/>
      </c>
      <c r="AO601" s="32" t="str">
        <f t="shared" si="532"/>
        <v/>
      </c>
      <c r="AP601" s="32" t="str">
        <f t="shared" si="548"/>
        <v/>
      </c>
      <c r="AQ601" s="32" t="str">
        <f t="shared" si="548"/>
        <v/>
      </c>
      <c r="AR601" s="32" t="str">
        <f t="shared" si="548"/>
        <v/>
      </c>
      <c r="AS601" s="32" t="str">
        <f t="shared" si="548"/>
        <v/>
      </c>
      <c r="AT601" s="32" t="str">
        <f t="shared" si="548"/>
        <v/>
      </c>
      <c r="AU601" s="32" t="str">
        <f t="shared" si="545"/>
        <v/>
      </c>
      <c r="AV601" s="32" t="str">
        <f t="shared" si="545"/>
        <v/>
      </c>
      <c r="AW601" s="32" t="str">
        <f t="shared" si="545"/>
        <v/>
      </c>
      <c r="AX601" s="32" t="str">
        <f t="shared" si="545"/>
        <v/>
      </c>
      <c r="AY601" s="32" t="str">
        <f t="shared" si="545"/>
        <v/>
      </c>
      <c r="BA601" s="17" t="str">
        <f t="shared" si="549"/>
        <v/>
      </c>
      <c r="BB601" s="17" t="str">
        <f t="shared" si="549"/>
        <v/>
      </c>
      <c r="BC601" s="17" t="str">
        <f t="shared" si="549"/>
        <v/>
      </c>
      <c r="BD601" s="17" t="str">
        <f t="shared" si="549"/>
        <v/>
      </c>
      <c r="BE601" s="17" t="str">
        <f t="shared" si="549"/>
        <v/>
      </c>
      <c r="BF601" s="17" t="str">
        <f t="shared" si="546"/>
        <v/>
      </c>
      <c r="BG601" s="17" t="str">
        <f t="shared" si="546"/>
        <v/>
      </c>
      <c r="BH601" s="17" t="str">
        <f t="shared" si="546"/>
        <v/>
      </c>
      <c r="BI601" s="17" t="str">
        <f t="shared" si="546"/>
        <v/>
      </c>
      <c r="BJ601" s="17" t="str">
        <f t="shared" si="546"/>
        <v/>
      </c>
    </row>
    <row r="602" spans="1:62" s="13" customFormat="1" ht="23.25" customHeight="1">
      <c r="A602" s="1">
        <f ca="1">IF(COUNTIF($D602:$M602," ")=10,"",IF(VLOOKUP(MAX($A$1:A601),$A$1:C601,3,FALSE)=0,"",MAX($A$1:A601)+1))</f>
        <v>602</v>
      </c>
      <c r="B602" s="13" t="str">
        <f>$B595</f>
        <v/>
      </c>
      <c r="C602" s="2" t="str">
        <f>IF($B602="","",$S$8)</f>
        <v/>
      </c>
      <c r="D602" s="23" t="str">
        <f t="shared" ref="D602:K602" si="557">IF($B602&gt;"",IF(ISERROR(SEARCH($B602,T$8))," ",MID(T$8,FIND("%курс ",T$8,FIND($B602,T$8))+6,7)&amp;"
("&amp;MID(T$8,FIND("ауд.",T$8,FIND($B602,T$8))+4,FIND("№",T$8,FIND("ауд.",T$8,FIND($B602,T$8)))-(FIND("ауд.",T$8,FIND($B602,T$8))+4))&amp;")"),"")</f>
        <v/>
      </c>
      <c r="E602" s="23" t="str">
        <f t="shared" si="557"/>
        <v/>
      </c>
      <c r="F602" s="23" t="str">
        <f t="shared" si="557"/>
        <v/>
      </c>
      <c r="G602" s="23" t="str">
        <f t="shared" si="557"/>
        <v/>
      </c>
      <c r="H602" s="23" t="str">
        <f t="shared" si="557"/>
        <v/>
      </c>
      <c r="I602" s="23" t="str">
        <f t="shared" si="557"/>
        <v/>
      </c>
      <c r="J602" s="23" t="str">
        <f t="shared" si="557"/>
        <v/>
      </c>
      <c r="K602" s="23" t="str">
        <f t="shared" si="557"/>
        <v/>
      </c>
      <c r="L602" s="23"/>
      <c r="M602" s="23"/>
      <c r="N602" s="17"/>
      <c r="P602" s="16"/>
      <c r="Q602" s="16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E602" s="31" t="str">
        <f t="shared" si="508"/>
        <v/>
      </c>
      <c r="AF602" s="31" t="str">
        <f t="shared" si="508"/>
        <v/>
      </c>
      <c r="AG602" s="31" t="str">
        <f t="shared" si="508"/>
        <v/>
      </c>
      <c r="AH602" s="31" t="str">
        <f t="shared" si="508"/>
        <v/>
      </c>
      <c r="AI602" s="31" t="str">
        <f t="shared" si="508"/>
        <v/>
      </c>
      <c r="AJ602" s="31" t="str">
        <f t="shared" si="508"/>
        <v/>
      </c>
      <c r="AK602" s="31" t="str">
        <f t="shared" si="508"/>
        <v/>
      </c>
      <c r="AL602" s="31" t="str">
        <f t="shared" si="555"/>
        <v/>
      </c>
      <c r="AM602" s="31" t="str">
        <f t="shared" si="555"/>
        <v/>
      </c>
      <c r="AN602" s="31" t="str">
        <f t="shared" si="555"/>
        <v/>
      </c>
      <c r="AO602" s="32" t="str">
        <f t="shared" si="532"/>
        <v/>
      </c>
      <c r="AP602" s="32" t="str">
        <f t="shared" si="548"/>
        <v/>
      </c>
      <c r="AQ602" s="32" t="str">
        <f t="shared" si="548"/>
        <v/>
      </c>
      <c r="AR602" s="32" t="str">
        <f t="shared" si="548"/>
        <v/>
      </c>
      <c r="AS602" s="32" t="str">
        <f t="shared" si="548"/>
        <v/>
      </c>
      <c r="AT602" s="32" t="str">
        <f t="shared" si="548"/>
        <v/>
      </c>
      <c r="AU602" s="32" t="str">
        <f t="shared" si="545"/>
        <v/>
      </c>
      <c r="AV602" s="32" t="str">
        <f t="shared" si="545"/>
        <v/>
      </c>
      <c r="AW602" s="32" t="str">
        <f t="shared" si="545"/>
        <v/>
      </c>
      <c r="AX602" s="32" t="str">
        <f t="shared" si="545"/>
        <v/>
      </c>
      <c r="AY602" s="32" t="str">
        <f t="shared" si="545"/>
        <v/>
      </c>
      <c r="BA602" s="17" t="str">
        <f t="shared" si="549"/>
        <v/>
      </c>
      <c r="BB602" s="17" t="str">
        <f t="shared" si="549"/>
        <v/>
      </c>
      <c r="BC602" s="17" t="str">
        <f t="shared" si="549"/>
        <v/>
      </c>
      <c r="BD602" s="17" t="str">
        <f t="shared" si="549"/>
        <v/>
      </c>
      <c r="BE602" s="17" t="str">
        <f t="shared" si="549"/>
        <v/>
      </c>
      <c r="BF602" s="17" t="str">
        <f t="shared" si="546"/>
        <v/>
      </c>
      <c r="BG602" s="17" t="str">
        <f t="shared" si="546"/>
        <v/>
      </c>
      <c r="BH602" s="17" t="str">
        <f t="shared" si="546"/>
        <v/>
      </c>
      <c r="BI602" s="17" t="str">
        <f t="shared" si="546"/>
        <v/>
      </c>
      <c r="BJ602" s="17" t="str">
        <f t="shared" si="546"/>
        <v/>
      </c>
    </row>
    <row r="603" spans="1:62" s="13" customFormat="1" ht="23.25" customHeight="1">
      <c r="A603" s="1">
        <f ca="1">IF(COUNTIF($D603:$M603," ")=10,"",IF(VLOOKUP(MAX($A$1:A602),$A$1:C602,3,FALSE)=0,"",MAX($A$1:A602)+1))</f>
        <v>603</v>
      </c>
      <c r="C603" s="2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5"/>
      <c r="P603" s="16"/>
      <c r="Q603" s="16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2" t="str">
        <f t="shared" si="532"/>
        <v/>
      </c>
      <c r="AP603" s="32" t="str">
        <f t="shared" si="548"/>
        <v/>
      </c>
      <c r="AQ603" s="32" t="str">
        <f t="shared" si="548"/>
        <v/>
      </c>
      <c r="AR603" s="32" t="str">
        <f t="shared" si="548"/>
        <v/>
      </c>
      <c r="AS603" s="32" t="str">
        <f t="shared" si="548"/>
        <v/>
      </c>
      <c r="AT603" s="32" t="str">
        <f t="shared" si="548"/>
        <v/>
      </c>
      <c r="AU603" s="32" t="str">
        <f t="shared" si="545"/>
        <v/>
      </c>
      <c r="AV603" s="32" t="str">
        <f t="shared" si="545"/>
        <v/>
      </c>
      <c r="AW603" s="32" t="str">
        <f t="shared" si="545"/>
        <v/>
      </c>
      <c r="AX603" s="32" t="str">
        <f t="shared" si="545"/>
        <v/>
      </c>
      <c r="AY603" s="32" t="str">
        <f t="shared" si="545"/>
        <v/>
      </c>
      <c r="BA603" s="17" t="str">
        <f t="shared" si="549"/>
        <v/>
      </c>
      <c r="BB603" s="17" t="str">
        <f t="shared" si="549"/>
        <v/>
      </c>
      <c r="BC603" s="17" t="str">
        <f t="shared" si="549"/>
        <v/>
      </c>
      <c r="BD603" s="17" t="str">
        <f t="shared" si="549"/>
        <v/>
      </c>
      <c r="BE603" s="17" t="str">
        <f t="shared" si="549"/>
        <v/>
      </c>
      <c r="BF603" s="17" t="str">
        <f t="shared" si="546"/>
        <v/>
      </c>
      <c r="BG603" s="17" t="str">
        <f t="shared" si="546"/>
        <v/>
      </c>
      <c r="BH603" s="17" t="str">
        <f t="shared" si="546"/>
        <v/>
      </c>
      <c r="BI603" s="17" t="str">
        <f t="shared" si="546"/>
        <v/>
      </c>
      <c r="BJ603" s="17" t="str">
        <f t="shared" si="546"/>
        <v/>
      </c>
    </row>
    <row r="604" spans="1:62" s="13" customFormat="1" ht="23.25" customHeight="1">
      <c r="A604" s="1">
        <f ca="1">IF(COUNTIF($D605:$M611," ")=70,"",MAX($A$1:A603)+1)</f>
        <v>604</v>
      </c>
      <c r="B604" s="2" t="str">
        <f>IF($C604="","",$C604)</f>
        <v/>
      </c>
      <c r="C604" s="3" t="str">
        <f>IF(ISERROR(VLOOKUP((ROW()-1)/9+1,'[1]Преподавательский состав'!$A$2:$B$180,2,FALSE)),"",VLOOKUP((ROW()-1)/9+1,'[1]Преподавательский состав'!$A$2:$B$180,2,FALSE))</f>
        <v/>
      </c>
      <c r="D604" s="3" t="str">
        <f>IF($C604="","",T(" 8.00"))</f>
        <v/>
      </c>
      <c r="E604" s="3" t="str">
        <f>IF($C604="","",T(" 9.40"))</f>
        <v/>
      </c>
      <c r="F604" s="3" t="str">
        <f>IF($C604="","",T("11.50"))</f>
        <v/>
      </c>
      <c r="G604" s="4" t="str">
        <f>IF($C604="","",T(""))</f>
        <v/>
      </c>
      <c r="H604" s="3" t="str">
        <f>IF($C604="","",T("13.30"))</f>
        <v/>
      </c>
      <c r="I604" s="3" t="str">
        <f>IF($C604="","",T("15.10"))</f>
        <v/>
      </c>
      <c r="J604" s="3" t="str">
        <f>IF($C604="","",T("17.00"))</f>
        <v/>
      </c>
      <c r="K604" s="3" t="str">
        <f>IF($C604="","",T("17.00"))</f>
        <v/>
      </c>
      <c r="L604" s="3"/>
      <c r="M604" s="3"/>
      <c r="N604" s="25"/>
      <c r="P604" s="16"/>
      <c r="Q604" s="16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2" t="str">
        <f t="shared" si="532"/>
        <v/>
      </c>
      <c r="AP604" s="32" t="str">
        <f t="shared" si="548"/>
        <v/>
      </c>
      <c r="AQ604" s="32" t="str">
        <f t="shared" si="548"/>
        <v/>
      </c>
      <c r="AR604" s="32" t="str">
        <f t="shared" si="548"/>
        <v/>
      </c>
      <c r="AS604" s="32" t="str">
        <f t="shared" si="548"/>
        <v/>
      </c>
      <c r="AT604" s="32" t="str">
        <f t="shared" si="548"/>
        <v/>
      </c>
      <c r="AU604" s="32" t="str">
        <f t="shared" si="545"/>
        <v/>
      </c>
      <c r="AV604" s="32" t="str">
        <f t="shared" si="545"/>
        <v/>
      </c>
      <c r="AW604" s="32" t="str">
        <f t="shared" si="545"/>
        <v/>
      </c>
      <c r="AX604" s="32" t="str">
        <f t="shared" si="545"/>
        <v/>
      </c>
      <c r="AY604" s="32" t="str">
        <f t="shared" si="545"/>
        <v/>
      </c>
      <c r="BA604" s="17" t="str">
        <f t="shared" si="549"/>
        <v/>
      </c>
      <c r="BB604" s="17" t="str">
        <f t="shared" si="549"/>
        <v/>
      </c>
      <c r="BC604" s="17" t="str">
        <f t="shared" si="549"/>
        <v/>
      </c>
      <c r="BD604" s="17" t="str">
        <f t="shared" si="549"/>
        <v/>
      </c>
      <c r="BE604" s="17" t="str">
        <f t="shared" si="549"/>
        <v/>
      </c>
      <c r="BF604" s="17" t="str">
        <f t="shared" si="546"/>
        <v/>
      </c>
      <c r="BG604" s="17" t="str">
        <f t="shared" si="546"/>
        <v/>
      </c>
      <c r="BH604" s="17" t="str">
        <f t="shared" si="546"/>
        <v/>
      </c>
      <c r="BI604" s="17" t="str">
        <f t="shared" si="546"/>
        <v/>
      </c>
      <c r="BJ604" s="17" t="str">
        <f t="shared" si="546"/>
        <v/>
      </c>
    </row>
    <row r="605" spans="1:62" s="13" customFormat="1" ht="23.25" customHeight="1">
      <c r="A605" s="1">
        <f ca="1">IF(COUNTIF($D605:$M605," ")=10,"",IF(VLOOKUP(MAX($A$1:A604),$A$1:C604,3,FALSE)=0,"",MAX($A$1:A604)+1))</f>
        <v>605</v>
      </c>
      <c r="B605" s="13" t="str">
        <f>$B604</f>
        <v/>
      </c>
      <c r="C605" s="2" t="str">
        <f>IF($B605="","",$S$2)</f>
        <v/>
      </c>
      <c r="D605" s="14" t="str">
        <f t="shared" ref="D605:K605" si="558">IF($B605&gt;"",IF(ISERROR(SEARCH($B605,T$2))," ",MID(T$2,FIND("%курс ",T$2,FIND($B605,T$2))+6,7)&amp;"
("&amp;MID(T$2,FIND("ауд.",T$2,FIND($B605,T$2))+4,FIND("№",T$2,FIND("ауд.",T$2,FIND($B605,T$2)))-(FIND("ауд.",T$2,FIND($B605,T$2))+4))&amp;")"),"")</f>
        <v/>
      </c>
      <c r="E605" s="14" t="str">
        <f t="shared" si="558"/>
        <v/>
      </c>
      <c r="F605" s="14" t="str">
        <f t="shared" si="558"/>
        <v/>
      </c>
      <c r="G605" s="14" t="str">
        <f t="shared" si="558"/>
        <v/>
      </c>
      <c r="H605" s="14" t="str">
        <f t="shared" si="558"/>
        <v/>
      </c>
      <c r="I605" s="14" t="str">
        <f t="shared" si="558"/>
        <v/>
      </c>
      <c r="J605" s="14" t="str">
        <f t="shared" si="558"/>
        <v/>
      </c>
      <c r="K605" s="14" t="str">
        <f t="shared" si="558"/>
        <v/>
      </c>
      <c r="L605" s="14"/>
      <c r="M605" s="14"/>
      <c r="N605" s="25"/>
      <c r="P605" s="16"/>
      <c r="Q605" s="16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E605" s="31" t="str">
        <f t="shared" si="508"/>
        <v/>
      </c>
      <c r="AF605" s="31" t="str">
        <f t="shared" si="508"/>
        <v/>
      </c>
      <c r="AG605" s="31" t="str">
        <f t="shared" si="508"/>
        <v/>
      </c>
      <c r="AH605" s="31" t="str">
        <f t="shared" si="508"/>
        <v/>
      </c>
      <c r="AI605" s="31" t="str">
        <f t="shared" si="508"/>
        <v/>
      </c>
      <c r="AJ605" s="31" t="str">
        <f t="shared" si="508"/>
        <v/>
      </c>
      <c r="AK605" s="31" t="str">
        <f t="shared" si="508"/>
        <v/>
      </c>
      <c r="AL605" s="31" t="str">
        <f t="shared" si="508"/>
        <v/>
      </c>
      <c r="AM605" s="31" t="str">
        <f t="shared" si="555"/>
        <v/>
      </c>
      <c r="AN605" s="31" t="str">
        <f t="shared" si="555"/>
        <v/>
      </c>
      <c r="AO605" s="32" t="str">
        <f t="shared" si="532"/>
        <v/>
      </c>
      <c r="AP605" s="32" t="str">
        <f t="shared" si="548"/>
        <v/>
      </c>
      <c r="AQ605" s="32" t="str">
        <f t="shared" si="548"/>
        <v/>
      </c>
      <c r="AR605" s="32" t="str">
        <f t="shared" si="548"/>
        <v/>
      </c>
      <c r="AS605" s="32" t="str">
        <f t="shared" si="548"/>
        <v/>
      </c>
      <c r="AT605" s="32" t="str">
        <f t="shared" si="548"/>
        <v/>
      </c>
      <c r="AU605" s="32" t="str">
        <f t="shared" si="545"/>
        <v/>
      </c>
      <c r="AV605" s="32" t="str">
        <f t="shared" si="545"/>
        <v/>
      </c>
      <c r="AW605" s="32" t="str">
        <f t="shared" si="545"/>
        <v/>
      </c>
      <c r="AX605" s="32" t="str">
        <f t="shared" si="545"/>
        <v/>
      </c>
      <c r="AY605" s="32" t="str">
        <f t="shared" si="545"/>
        <v/>
      </c>
      <c r="BA605" s="17" t="str">
        <f t="shared" si="549"/>
        <v/>
      </c>
      <c r="BB605" s="17" t="str">
        <f t="shared" si="549"/>
        <v/>
      </c>
      <c r="BC605" s="17" t="str">
        <f t="shared" si="549"/>
        <v/>
      </c>
      <c r="BD605" s="17" t="str">
        <f t="shared" si="549"/>
        <v/>
      </c>
      <c r="BE605" s="17" t="str">
        <f t="shared" si="549"/>
        <v/>
      </c>
      <c r="BF605" s="17" t="str">
        <f t="shared" si="546"/>
        <v/>
      </c>
      <c r="BG605" s="17" t="str">
        <f t="shared" si="546"/>
        <v/>
      </c>
      <c r="BH605" s="17" t="str">
        <f t="shared" si="546"/>
        <v/>
      </c>
      <c r="BI605" s="17" t="str">
        <f t="shared" si="546"/>
        <v/>
      </c>
      <c r="BJ605" s="17" t="str">
        <f t="shared" si="546"/>
        <v/>
      </c>
    </row>
    <row r="606" spans="1:62" s="13" customFormat="1" ht="23.25" customHeight="1">
      <c r="A606" s="1">
        <f ca="1">IF(COUNTIF($D606:$M606," ")=10,"",IF(VLOOKUP(MAX($A$1:A605),$A$1:C605,3,FALSE)=0,"",MAX($A$1:A605)+1))</f>
        <v>606</v>
      </c>
      <c r="B606" s="13" t="str">
        <f>$B604</f>
        <v/>
      </c>
      <c r="C606" s="2" t="str">
        <f>IF($B606="","",$S$3)</f>
        <v/>
      </c>
      <c r="D606" s="14" t="str">
        <f t="shared" ref="D606:K606" si="559">IF($B606&gt;"",IF(ISERROR(SEARCH($B606,T$3))," ",MID(T$3,FIND("%курс ",T$3,FIND($B606,T$3))+6,7)&amp;"
("&amp;MID(T$3,FIND("ауд.",T$3,FIND($B606,T$3))+4,FIND("№",T$3,FIND("ауд.",T$3,FIND($B606,T$3)))-(FIND("ауд.",T$3,FIND($B606,T$3))+4))&amp;")"),"")</f>
        <v/>
      </c>
      <c r="E606" s="14" t="str">
        <f t="shared" si="559"/>
        <v/>
      </c>
      <c r="F606" s="14" t="str">
        <f t="shared" si="559"/>
        <v/>
      </c>
      <c r="G606" s="14" t="str">
        <f t="shared" si="559"/>
        <v/>
      </c>
      <c r="H606" s="14" t="str">
        <f t="shared" si="559"/>
        <v/>
      </c>
      <c r="I606" s="14" t="str">
        <f t="shared" si="559"/>
        <v/>
      </c>
      <c r="J606" s="14" t="str">
        <f t="shared" si="559"/>
        <v/>
      </c>
      <c r="K606" s="14" t="str">
        <f t="shared" si="559"/>
        <v/>
      </c>
      <c r="L606" s="14"/>
      <c r="M606" s="14"/>
      <c r="N606" s="25"/>
      <c r="P606" s="16"/>
      <c r="Q606" s="16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E606" s="31" t="str">
        <f t="shared" si="508"/>
        <v/>
      </c>
      <c r="AF606" s="31" t="str">
        <f t="shared" si="508"/>
        <v/>
      </c>
      <c r="AG606" s="31" t="str">
        <f t="shared" si="508"/>
        <v/>
      </c>
      <c r="AH606" s="31" t="str">
        <f t="shared" si="508"/>
        <v/>
      </c>
      <c r="AI606" s="31" t="str">
        <f t="shared" si="508"/>
        <v/>
      </c>
      <c r="AJ606" s="31" t="str">
        <f t="shared" si="508"/>
        <v/>
      </c>
      <c r="AK606" s="31" t="str">
        <f t="shared" si="508"/>
        <v/>
      </c>
      <c r="AL606" s="31" t="str">
        <f t="shared" si="508"/>
        <v/>
      </c>
      <c r="AM606" s="31" t="str">
        <f t="shared" si="555"/>
        <v/>
      </c>
      <c r="AN606" s="31" t="str">
        <f t="shared" si="555"/>
        <v/>
      </c>
      <c r="AO606" s="32" t="str">
        <f t="shared" si="532"/>
        <v/>
      </c>
      <c r="AP606" s="32" t="str">
        <f t="shared" si="548"/>
        <v/>
      </c>
      <c r="AQ606" s="32" t="str">
        <f t="shared" si="548"/>
        <v/>
      </c>
      <c r="AR606" s="32" t="str">
        <f t="shared" si="548"/>
        <v/>
      </c>
      <c r="AS606" s="32" t="str">
        <f t="shared" si="548"/>
        <v/>
      </c>
      <c r="AT606" s="32" t="str">
        <f t="shared" si="548"/>
        <v/>
      </c>
      <c r="AU606" s="32" t="str">
        <f t="shared" si="545"/>
        <v/>
      </c>
      <c r="AV606" s="32" t="str">
        <f t="shared" si="545"/>
        <v/>
      </c>
      <c r="AW606" s="32" t="str">
        <f t="shared" si="545"/>
        <v/>
      </c>
      <c r="AX606" s="32" t="str">
        <f t="shared" si="545"/>
        <v/>
      </c>
      <c r="AY606" s="32" t="str">
        <f t="shared" si="545"/>
        <v/>
      </c>
      <c r="BA606" s="17" t="str">
        <f t="shared" si="549"/>
        <v/>
      </c>
      <c r="BB606" s="17" t="str">
        <f t="shared" si="549"/>
        <v/>
      </c>
      <c r="BC606" s="17" t="str">
        <f t="shared" si="549"/>
        <v/>
      </c>
      <c r="BD606" s="17" t="str">
        <f t="shared" si="549"/>
        <v/>
      </c>
      <c r="BE606" s="17" t="str">
        <f t="shared" si="549"/>
        <v/>
      </c>
      <c r="BF606" s="17" t="str">
        <f t="shared" si="546"/>
        <v/>
      </c>
      <c r="BG606" s="17" t="str">
        <f t="shared" si="546"/>
        <v/>
      </c>
      <c r="BH606" s="17" t="str">
        <f t="shared" si="546"/>
        <v/>
      </c>
      <c r="BI606" s="17" t="str">
        <f t="shared" si="546"/>
        <v/>
      </c>
      <c r="BJ606" s="17" t="str">
        <f t="shared" si="546"/>
        <v/>
      </c>
    </row>
    <row r="607" spans="1:62" s="13" customFormat="1" ht="23.25" customHeight="1">
      <c r="A607" s="1">
        <f ca="1">IF(COUNTIF($D607:$M607," ")=10,"",IF(VLOOKUP(MAX($A$1:A606),$A$1:C606,3,FALSE)=0,"",MAX($A$1:A606)+1))</f>
        <v>607</v>
      </c>
      <c r="B607" s="13" t="str">
        <f>$B604</f>
        <v/>
      </c>
      <c r="C607" s="2" t="str">
        <f>IF($B607="","",$S$4)</f>
        <v/>
      </c>
      <c r="D607" s="14" t="str">
        <f t="shared" ref="D607:K607" si="560">IF($B607&gt;"",IF(ISERROR(SEARCH($B607,T$4))," ",MID(T$4,FIND("%курс ",T$4,FIND($B607,T$4))+6,7)&amp;"
("&amp;MID(T$4,FIND("ауд.",T$4,FIND($B607,T$4))+4,FIND("№",T$4,FIND("ауд.",T$4,FIND($B607,T$4)))-(FIND("ауд.",T$4,FIND($B607,T$4))+4))&amp;")"),"")</f>
        <v/>
      </c>
      <c r="E607" s="14" t="str">
        <f t="shared" si="560"/>
        <v/>
      </c>
      <c r="F607" s="14" t="str">
        <f t="shared" si="560"/>
        <v/>
      </c>
      <c r="G607" s="14" t="str">
        <f t="shared" si="560"/>
        <v/>
      </c>
      <c r="H607" s="14" t="str">
        <f t="shared" si="560"/>
        <v/>
      </c>
      <c r="I607" s="14" t="str">
        <f t="shared" si="560"/>
        <v/>
      </c>
      <c r="J607" s="14" t="str">
        <f t="shared" si="560"/>
        <v/>
      </c>
      <c r="K607" s="14" t="str">
        <f t="shared" si="560"/>
        <v/>
      </c>
      <c r="L607" s="14"/>
      <c r="M607" s="14"/>
      <c r="N607" s="25"/>
      <c r="P607" s="16"/>
      <c r="Q607" s="16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E607" s="31" t="str">
        <f t="shared" si="508"/>
        <v/>
      </c>
      <c r="AF607" s="31" t="str">
        <f t="shared" si="508"/>
        <v/>
      </c>
      <c r="AG607" s="31" t="str">
        <f t="shared" si="508"/>
        <v/>
      </c>
      <c r="AH607" s="31" t="str">
        <f t="shared" si="508"/>
        <v/>
      </c>
      <c r="AI607" s="31" t="str">
        <f t="shared" si="508"/>
        <v/>
      </c>
      <c r="AJ607" s="31" t="str">
        <f t="shared" si="508"/>
        <v/>
      </c>
      <c r="AK607" s="31" t="str">
        <f t="shared" si="508"/>
        <v/>
      </c>
      <c r="AL607" s="31" t="str">
        <f t="shared" si="508"/>
        <v/>
      </c>
      <c r="AM607" s="31" t="str">
        <f t="shared" si="555"/>
        <v/>
      </c>
      <c r="AN607" s="31" t="str">
        <f t="shared" si="555"/>
        <v/>
      </c>
      <c r="AO607" s="32" t="str">
        <f t="shared" si="532"/>
        <v/>
      </c>
      <c r="AP607" s="32" t="str">
        <f t="shared" si="548"/>
        <v/>
      </c>
      <c r="AQ607" s="32" t="str">
        <f t="shared" si="548"/>
        <v/>
      </c>
      <c r="AR607" s="32" t="str">
        <f t="shared" si="548"/>
        <v/>
      </c>
      <c r="AS607" s="32" t="str">
        <f t="shared" si="548"/>
        <v/>
      </c>
      <c r="AT607" s="32" t="str">
        <f t="shared" si="548"/>
        <v/>
      </c>
      <c r="AU607" s="32" t="str">
        <f t="shared" si="545"/>
        <v/>
      </c>
      <c r="AV607" s="32" t="str">
        <f t="shared" si="545"/>
        <v/>
      </c>
      <c r="AW607" s="32" t="str">
        <f t="shared" si="545"/>
        <v/>
      </c>
      <c r="AX607" s="32" t="str">
        <f t="shared" si="545"/>
        <v/>
      </c>
      <c r="AY607" s="32" t="str">
        <f t="shared" si="545"/>
        <v/>
      </c>
      <c r="BA607" s="17" t="str">
        <f t="shared" si="549"/>
        <v/>
      </c>
      <c r="BB607" s="17" t="str">
        <f t="shared" si="549"/>
        <v/>
      </c>
      <c r="BC607" s="17" t="str">
        <f t="shared" si="549"/>
        <v/>
      </c>
      <c r="BD607" s="17" t="str">
        <f t="shared" si="549"/>
        <v/>
      </c>
      <c r="BE607" s="17" t="str">
        <f t="shared" si="549"/>
        <v/>
      </c>
      <c r="BF607" s="17" t="str">
        <f t="shared" si="546"/>
        <v/>
      </c>
      <c r="BG607" s="17" t="str">
        <f t="shared" si="546"/>
        <v/>
      </c>
      <c r="BH607" s="17" t="str">
        <f t="shared" si="546"/>
        <v/>
      </c>
      <c r="BI607" s="17" t="str">
        <f t="shared" si="546"/>
        <v/>
      </c>
      <c r="BJ607" s="17" t="str">
        <f t="shared" si="546"/>
        <v/>
      </c>
    </row>
    <row r="608" spans="1:62" s="13" customFormat="1" ht="23.25" customHeight="1">
      <c r="A608" s="1">
        <f ca="1">IF(COUNTIF($D608:$M608," ")=10,"",IF(VLOOKUP(MAX($A$1:A607),$A$1:C607,3,FALSE)=0,"",MAX($A$1:A607)+1))</f>
        <v>608</v>
      </c>
      <c r="B608" s="13" t="str">
        <f>$B604</f>
        <v/>
      </c>
      <c r="C608" s="2" t="str">
        <f>IF($B608="","",$S$5)</f>
        <v/>
      </c>
      <c r="D608" s="23" t="str">
        <f t="shared" ref="D608:K608" si="561">IF($B608&gt;"",IF(ISERROR(SEARCH($B608,T$5))," ",MID(T$5,FIND("%курс ",T$5,FIND($B608,T$5))+6,7)&amp;"
("&amp;MID(T$5,FIND("ауд.",T$5,FIND($B608,T$5))+4,FIND("№",T$5,FIND("ауд.",T$5,FIND($B608,T$5)))-(FIND("ауд.",T$5,FIND($B608,T$5))+4))&amp;")"),"")</f>
        <v/>
      </c>
      <c r="E608" s="23" t="str">
        <f t="shared" si="561"/>
        <v/>
      </c>
      <c r="F608" s="23" t="str">
        <f t="shared" si="561"/>
        <v/>
      </c>
      <c r="G608" s="23" t="str">
        <f t="shared" si="561"/>
        <v/>
      </c>
      <c r="H608" s="23" t="str">
        <f t="shared" si="561"/>
        <v/>
      </c>
      <c r="I608" s="23" t="str">
        <f t="shared" si="561"/>
        <v/>
      </c>
      <c r="J608" s="23" t="str">
        <f t="shared" si="561"/>
        <v/>
      </c>
      <c r="K608" s="23" t="str">
        <f t="shared" si="561"/>
        <v/>
      </c>
      <c r="L608" s="23"/>
      <c r="M608" s="23"/>
      <c r="N608" s="25"/>
      <c r="P608" s="16"/>
      <c r="Q608" s="16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E608" s="31" t="str">
        <f t="shared" si="508"/>
        <v/>
      </c>
      <c r="AF608" s="31" t="str">
        <f t="shared" si="508"/>
        <v/>
      </c>
      <c r="AG608" s="31" t="str">
        <f t="shared" si="508"/>
        <v/>
      </c>
      <c r="AH608" s="31" t="str">
        <f t="shared" si="508"/>
        <v/>
      </c>
      <c r="AI608" s="31" t="str">
        <f t="shared" si="508"/>
        <v/>
      </c>
      <c r="AJ608" s="31" t="str">
        <f t="shared" si="508"/>
        <v/>
      </c>
      <c r="AK608" s="31" t="str">
        <f t="shared" si="508"/>
        <v/>
      </c>
      <c r="AL608" s="31" t="str">
        <f t="shared" si="508"/>
        <v/>
      </c>
      <c r="AM608" s="31" t="str">
        <f t="shared" si="555"/>
        <v/>
      </c>
      <c r="AN608" s="31" t="str">
        <f t="shared" si="555"/>
        <v/>
      </c>
      <c r="AO608" s="32" t="str">
        <f t="shared" si="532"/>
        <v/>
      </c>
      <c r="AP608" s="32" t="str">
        <f t="shared" si="548"/>
        <v/>
      </c>
      <c r="AQ608" s="32" t="str">
        <f t="shared" si="548"/>
        <v/>
      </c>
      <c r="AR608" s="32" t="str">
        <f t="shared" si="548"/>
        <v/>
      </c>
      <c r="AS608" s="32" t="str">
        <f t="shared" si="548"/>
        <v/>
      </c>
      <c r="AT608" s="32" t="str">
        <f t="shared" si="548"/>
        <v/>
      </c>
      <c r="AU608" s="32" t="str">
        <f t="shared" si="545"/>
        <v/>
      </c>
      <c r="AV608" s="32" t="str">
        <f t="shared" si="545"/>
        <v/>
      </c>
      <c r="AW608" s="32" t="str">
        <f t="shared" si="545"/>
        <v/>
      </c>
      <c r="AX608" s="32" t="str">
        <f t="shared" si="545"/>
        <v/>
      </c>
      <c r="AY608" s="32" t="str">
        <f t="shared" si="545"/>
        <v/>
      </c>
      <c r="BA608" s="17" t="str">
        <f t="shared" si="549"/>
        <v/>
      </c>
      <c r="BB608" s="17" t="str">
        <f t="shared" si="549"/>
        <v/>
      </c>
      <c r="BC608" s="17" t="str">
        <f t="shared" si="549"/>
        <v/>
      </c>
      <c r="BD608" s="17" t="str">
        <f t="shared" si="549"/>
        <v/>
      </c>
      <c r="BE608" s="17" t="str">
        <f t="shared" si="549"/>
        <v/>
      </c>
      <c r="BF608" s="17" t="str">
        <f t="shared" si="546"/>
        <v/>
      </c>
      <c r="BG608" s="17" t="str">
        <f t="shared" si="546"/>
        <v/>
      </c>
      <c r="BH608" s="17" t="str">
        <f t="shared" si="546"/>
        <v/>
      </c>
      <c r="BI608" s="17" t="str">
        <f t="shared" si="546"/>
        <v/>
      </c>
      <c r="BJ608" s="17" t="str">
        <f t="shared" si="546"/>
        <v/>
      </c>
    </row>
    <row r="609" spans="1:62" s="13" customFormat="1" ht="23.25" customHeight="1">
      <c r="A609" s="1">
        <f ca="1">IF(COUNTIF($D609:$M609," ")=10,"",IF(VLOOKUP(MAX($A$1:A608),$A$1:C608,3,FALSE)=0,"",MAX($A$1:A608)+1))</f>
        <v>609</v>
      </c>
      <c r="B609" s="13" t="str">
        <f>$B604</f>
        <v/>
      </c>
      <c r="C609" s="2" t="str">
        <f>IF($B609="","",$S$6)</f>
        <v/>
      </c>
      <c r="D609" s="23" t="str">
        <f t="shared" ref="D609:K609" si="562">IF($B609&gt;"",IF(ISERROR(SEARCH($B609,T$6))," ",MID(T$6,FIND("%курс ",T$6,FIND($B609,T$6))+6,7)&amp;"
("&amp;MID(T$6,FIND("ауд.",T$6,FIND($B609,T$6))+4,FIND("№",T$6,FIND("ауд.",T$6,FIND($B609,T$6)))-(FIND("ауд.",T$6,FIND($B609,T$6))+4))&amp;")"),"")</f>
        <v/>
      </c>
      <c r="E609" s="23" t="str">
        <f t="shared" si="562"/>
        <v/>
      </c>
      <c r="F609" s="23" t="str">
        <f t="shared" si="562"/>
        <v/>
      </c>
      <c r="G609" s="23" t="str">
        <f t="shared" si="562"/>
        <v/>
      </c>
      <c r="H609" s="23" t="str">
        <f t="shared" si="562"/>
        <v/>
      </c>
      <c r="I609" s="23" t="str">
        <f t="shared" si="562"/>
        <v/>
      </c>
      <c r="J609" s="23" t="str">
        <f t="shared" si="562"/>
        <v/>
      </c>
      <c r="K609" s="23" t="str">
        <f t="shared" si="562"/>
        <v/>
      </c>
      <c r="L609" s="23"/>
      <c r="M609" s="23"/>
      <c r="N609" s="25"/>
      <c r="P609" s="16"/>
      <c r="Q609" s="16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E609" s="31" t="str">
        <f t="shared" si="508"/>
        <v/>
      </c>
      <c r="AF609" s="31" t="str">
        <f t="shared" si="508"/>
        <v/>
      </c>
      <c r="AG609" s="31" t="str">
        <f t="shared" si="508"/>
        <v/>
      </c>
      <c r="AH609" s="31" t="str">
        <f t="shared" si="508"/>
        <v/>
      </c>
      <c r="AI609" s="31" t="str">
        <f t="shared" si="508"/>
        <v/>
      </c>
      <c r="AJ609" s="31" t="str">
        <f t="shared" si="508"/>
        <v/>
      </c>
      <c r="AK609" s="31" t="str">
        <f t="shared" si="508"/>
        <v/>
      </c>
      <c r="AL609" s="31" t="str">
        <f t="shared" si="508"/>
        <v/>
      </c>
      <c r="AM609" s="31" t="str">
        <f t="shared" si="555"/>
        <v/>
      </c>
      <c r="AN609" s="31" t="str">
        <f t="shared" si="555"/>
        <v/>
      </c>
      <c r="AO609" s="32" t="str">
        <f t="shared" si="532"/>
        <v/>
      </c>
      <c r="AP609" s="32" t="str">
        <f t="shared" si="548"/>
        <v/>
      </c>
      <c r="AQ609" s="32" t="str">
        <f t="shared" si="548"/>
        <v/>
      </c>
      <c r="AR609" s="32" t="str">
        <f t="shared" si="548"/>
        <v/>
      </c>
      <c r="AS609" s="32" t="str">
        <f t="shared" si="548"/>
        <v/>
      </c>
      <c r="AT609" s="32" t="str">
        <f t="shared" si="548"/>
        <v/>
      </c>
      <c r="AU609" s="32" t="str">
        <f t="shared" si="545"/>
        <v/>
      </c>
      <c r="AV609" s="32" t="str">
        <f t="shared" si="545"/>
        <v/>
      </c>
      <c r="AW609" s="32" t="str">
        <f t="shared" si="545"/>
        <v/>
      </c>
      <c r="AX609" s="32" t="str">
        <f t="shared" si="545"/>
        <v/>
      </c>
      <c r="AY609" s="32" t="str">
        <f t="shared" si="545"/>
        <v/>
      </c>
      <c r="BA609" s="17" t="str">
        <f t="shared" si="549"/>
        <v/>
      </c>
      <c r="BB609" s="17" t="str">
        <f t="shared" si="549"/>
        <v/>
      </c>
      <c r="BC609" s="17" t="str">
        <f t="shared" si="549"/>
        <v/>
      </c>
      <c r="BD609" s="17" t="str">
        <f t="shared" si="549"/>
        <v/>
      </c>
      <c r="BE609" s="17" t="str">
        <f t="shared" si="549"/>
        <v/>
      </c>
      <c r="BF609" s="17" t="str">
        <f t="shared" si="546"/>
        <v/>
      </c>
      <c r="BG609" s="17" t="str">
        <f t="shared" si="546"/>
        <v/>
      </c>
      <c r="BH609" s="17" t="str">
        <f t="shared" si="546"/>
        <v/>
      </c>
      <c r="BI609" s="17" t="str">
        <f t="shared" si="546"/>
        <v/>
      </c>
      <c r="BJ609" s="17" t="str">
        <f t="shared" si="546"/>
        <v/>
      </c>
    </row>
    <row r="610" spans="1:62" s="13" customFormat="1" ht="23.25" customHeight="1">
      <c r="A610" s="1">
        <f ca="1">IF(COUNTIF($D610:$M610," ")=10,"",IF(VLOOKUP(MAX($A$1:A609),$A$1:C609,3,FALSE)=0,"",MAX($A$1:A609)+1))</f>
        <v>610</v>
      </c>
      <c r="B610" s="13" t="str">
        <f>$B604</f>
        <v/>
      </c>
      <c r="C610" s="2" t="str">
        <f>IF($B610="","",$S$7)</f>
        <v/>
      </c>
      <c r="D610" s="23" t="str">
        <f t="shared" ref="D610:K610" si="563">IF($B610&gt;"",IF(ISERROR(SEARCH($B610,T$7))," ",MID(T$7,FIND("%курс ",T$7,FIND($B610,T$7))+6,7)&amp;"
("&amp;MID(T$7,FIND("ауд.",T$7,FIND($B610,T$7))+4,FIND("№",T$7,FIND("ауд.",T$7,FIND($B610,T$7)))-(FIND("ауд.",T$7,FIND($B610,T$7))+4))&amp;")"),"")</f>
        <v/>
      </c>
      <c r="E610" s="23" t="str">
        <f t="shared" si="563"/>
        <v/>
      </c>
      <c r="F610" s="23" t="str">
        <f t="shared" si="563"/>
        <v/>
      </c>
      <c r="G610" s="23" t="str">
        <f t="shared" si="563"/>
        <v/>
      </c>
      <c r="H610" s="23" t="str">
        <f t="shared" si="563"/>
        <v/>
      </c>
      <c r="I610" s="23" t="str">
        <f t="shared" si="563"/>
        <v/>
      </c>
      <c r="J610" s="23" t="str">
        <f t="shared" si="563"/>
        <v/>
      </c>
      <c r="K610" s="23" t="str">
        <f t="shared" si="563"/>
        <v/>
      </c>
      <c r="L610" s="23"/>
      <c r="M610" s="23"/>
      <c r="N610" s="17"/>
      <c r="P610" s="16"/>
      <c r="Q610" s="16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E610" s="31" t="str">
        <f t="shared" si="508"/>
        <v/>
      </c>
      <c r="AF610" s="31" t="str">
        <f t="shared" si="508"/>
        <v/>
      </c>
      <c r="AG610" s="31" t="str">
        <f t="shared" si="508"/>
        <v/>
      </c>
      <c r="AH610" s="31" t="str">
        <f t="shared" si="508"/>
        <v/>
      </c>
      <c r="AI610" s="31" t="str">
        <f t="shared" si="508"/>
        <v/>
      </c>
      <c r="AJ610" s="31" t="str">
        <f t="shared" si="508"/>
        <v/>
      </c>
      <c r="AK610" s="31" t="str">
        <f t="shared" si="508"/>
        <v/>
      </c>
      <c r="AL610" s="31" t="str">
        <f t="shared" si="508"/>
        <v/>
      </c>
      <c r="AM610" s="31" t="str">
        <f t="shared" si="555"/>
        <v/>
      </c>
      <c r="AN610" s="31" t="str">
        <f t="shared" si="555"/>
        <v/>
      </c>
      <c r="AO610" s="32" t="str">
        <f t="shared" si="532"/>
        <v/>
      </c>
      <c r="AP610" s="32" t="str">
        <f t="shared" si="548"/>
        <v/>
      </c>
      <c r="AQ610" s="32" t="str">
        <f t="shared" si="548"/>
        <v/>
      </c>
      <c r="AR610" s="32" t="str">
        <f t="shared" si="548"/>
        <v/>
      </c>
      <c r="AS610" s="32" t="str">
        <f t="shared" si="548"/>
        <v/>
      </c>
      <c r="AT610" s="32" t="str">
        <f t="shared" si="548"/>
        <v/>
      </c>
      <c r="AU610" s="32" t="str">
        <f t="shared" si="545"/>
        <v/>
      </c>
      <c r="AV610" s="32" t="str">
        <f t="shared" si="545"/>
        <v/>
      </c>
      <c r="AW610" s="32" t="str">
        <f t="shared" si="545"/>
        <v/>
      </c>
      <c r="AX610" s="32" t="str">
        <f t="shared" si="545"/>
        <v/>
      </c>
      <c r="AY610" s="32" t="str">
        <f t="shared" si="545"/>
        <v/>
      </c>
      <c r="BA610" s="17" t="str">
        <f t="shared" si="549"/>
        <v/>
      </c>
      <c r="BB610" s="17" t="str">
        <f t="shared" si="549"/>
        <v/>
      </c>
      <c r="BC610" s="17" t="str">
        <f t="shared" si="549"/>
        <v/>
      </c>
      <c r="BD610" s="17" t="str">
        <f t="shared" si="549"/>
        <v/>
      </c>
      <c r="BE610" s="17" t="str">
        <f t="shared" si="549"/>
        <v/>
      </c>
      <c r="BF610" s="17" t="str">
        <f t="shared" si="546"/>
        <v/>
      </c>
      <c r="BG610" s="17" t="str">
        <f t="shared" si="546"/>
        <v/>
      </c>
      <c r="BH610" s="17" t="str">
        <f t="shared" si="546"/>
        <v/>
      </c>
      <c r="BI610" s="17" t="str">
        <f t="shared" si="546"/>
        <v/>
      </c>
      <c r="BJ610" s="17" t="str">
        <f t="shared" si="546"/>
        <v/>
      </c>
    </row>
    <row r="611" spans="1:62" s="13" customFormat="1" ht="23.25" customHeight="1">
      <c r="A611" s="1">
        <f ca="1">IF(COUNTIF($D611:$M611," ")=10,"",IF(VLOOKUP(MAX($A$1:A610),$A$1:C610,3,FALSE)=0,"",MAX($A$1:A610)+1))</f>
        <v>611</v>
      </c>
      <c r="B611" s="13" t="str">
        <f>$B604</f>
        <v/>
      </c>
      <c r="C611" s="2" t="str">
        <f>IF($B611="","",$S$8)</f>
        <v/>
      </c>
      <c r="D611" s="23" t="str">
        <f t="shared" ref="D611:K611" si="564">IF($B611&gt;"",IF(ISERROR(SEARCH($B611,T$8))," ",MID(T$8,FIND("%курс ",T$8,FIND($B611,T$8))+6,7)&amp;"
("&amp;MID(T$8,FIND("ауд.",T$8,FIND($B611,T$8))+4,FIND("№",T$8,FIND("ауд.",T$8,FIND($B611,T$8)))-(FIND("ауд.",T$8,FIND($B611,T$8))+4))&amp;")"),"")</f>
        <v/>
      </c>
      <c r="E611" s="23" t="str">
        <f t="shared" si="564"/>
        <v/>
      </c>
      <c r="F611" s="23" t="str">
        <f t="shared" si="564"/>
        <v/>
      </c>
      <c r="G611" s="23" t="str">
        <f t="shared" si="564"/>
        <v/>
      </c>
      <c r="H611" s="23" t="str">
        <f t="shared" si="564"/>
        <v/>
      </c>
      <c r="I611" s="23" t="str">
        <f t="shared" si="564"/>
        <v/>
      </c>
      <c r="J611" s="23" t="str">
        <f t="shared" si="564"/>
        <v/>
      </c>
      <c r="K611" s="23" t="str">
        <f t="shared" si="564"/>
        <v/>
      </c>
      <c r="L611" s="23"/>
      <c r="M611" s="23"/>
      <c r="N611" s="25"/>
      <c r="P611" s="16"/>
      <c r="Q611" s="16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E611" s="31" t="str">
        <f t="shared" ref="AE611:AN674" si="565">IF(D611=" ","",IF(D611="","",CONCATENATE($C611," ",D$1," ",MID(D611,10,5))))</f>
        <v/>
      </c>
      <c r="AF611" s="31" t="str">
        <f t="shared" si="565"/>
        <v/>
      </c>
      <c r="AG611" s="31" t="str">
        <f t="shared" si="565"/>
        <v/>
      </c>
      <c r="AH611" s="31" t="str">
        <f t="shared" si="565"/>
        <v/>
      </c>
      <c r="AI611" s="31" t="str">
        <f t="shared" si="565"/>
        <v/>
      </c>
      <c r="AJ611" s="31" t="str">
        <f t="shared" si="565"/>
        <v/>
      </c>
      <c r="AK611" s="31" t="str">
        <f t="shared" si="565"/>
        <v/>
      </c>
      <c r="AL611" s="31" t="str">
        <f t="shared" si="565"/>
        <v/>
      </c>
      <c r="AM611" s="31" t="str">
        <f t="shared" si="555"/>
        <v/>
      </c>
      <c r="AN611" s="31" t="str">
        <f t="shared" si="555"/>
        <v/>
      </c>
      <c r="AO611" s="32" t="str">
        <f t="shared" si="532"/>
        <v/>
      </c>
      <c r="AP611" s="32" t="str">
        <f t="shared" si="548"/>
        <v/>
      </c>
      <c r="AQ611" s="32" t="str">
        <f t="shared" si="548"/>
        <v/>
      </c>
      <c r="AR611" s="32" t="str">
        <f t="shared" si="548"/>
        <v/>
      </c>
      <c r="AS611" s="32" t="str">
        <f t="shared" si="548"/>
        <v/>
      </c>
      <c r="AT611" s="32" t="str">
        <f t="shared" si="548"/>
        <v/>
      </c>
      <c r="AU611" s="32" t="str">
        <f t="shared" si="545"/>
        <v/>
      </c>
      <c r="AV611" s="32" t="str">
        <f t="shared" si="545"/>
        <v/>
      </c>
      <c r="AW611" s="32" t="str">
        <f t="shared" si="545"/>
        <v/>
      </c>
      <c r="AX611" s="32" t="str">
        <f t="shared" si="545"/>
        <v/>
      </c>
      <c r="AY611" s="32" t="str">
        <f t="shared" si="545"/>
        <v/>
      </c>
      <c r="BA611" s="17" t="str">
        <f t="shared" si="549"/>
        <v/>
      </c>
      <c r="BB611" s="17" t="str">
        <f t="shared" si="549"/>
        <v/>
      </c>
      <c r="BC611" s="17" t="str">
        <f t="shared" si="549"/>
        <v/>
      </c>
      <c r="BD611" s="17" t="str">
        <f t="shared" si="549"/>
        <v/>
      </c>
      <c r="BE611" s="17" t="str">
        <f t="shared" si="549"/>
        <v/>
      </c>
      <c r="BF611" s="17" t="str">
        <f t="shared" si="546"/>
        <v/>
      </c>
      <c r="BG611" s="17" t="str">
        <f t="shared" si="546"/>
        <v/>
      </c>
      <c r="BH611" s="17" t="str">
        <f t="shared" si="546"/>
        <v/>
      </c>
      <c r="BI611" s="17" t="str">
        <f t="shared" si="546"/>
        <v/>
      </c>
      <c r="BJ611" s="17" t="str">
        <f t="shared" si="546"/>
        <v/>
      </c>
    </row>
    <row r="612" spans="1:62" s="13" customFormat="1" ht="23.25" customHeight="1">
      <c r="A612" s="1">
        <f ca="1">IF(COUNTIF($D612:$M612," ")=10,"",IF(VLOOKUP(MAX($A$1:A611),$A$1:C611,3,FALSE)=0,"",MAX($A$1:A611)+1))</f>
        <v>612</v>
      </c>
      <c r="C612" s="2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5"/>
      <c r="P612" s="16"/>
      <c r="Q612" s="16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2" t="str">
        <f t="shared" si="532"/>
        <v/>
      </c>
      <c r="AP612" s="32" t="str">
        <f t="shared" si="548"/>
        <v/>
      </c>
      <c r="AQ612" s="32" t="str">
        <f t="shared" si="548"/>
        <v/>
      </c>
      <c r="AR612" s="32" t="str">
        <f t="shared" si="548"/>
        <v/>
      </c>
      <c r="AS612" s="32" t="str">
        <f t="shared" si="548"/>
        <v/>
      </c>
      <c r="AT612" s="32" t="str">
        <f t="shared" si="548"/>
        <v/>
      </c>
      <c r="AU612" s="32" t="str">
        <f t="shared" si="545"/>
        <v/>
      </c>
      <c r="AV612" s="32" t="str">
        <f t="shared" si="545"/>
        <v/>
      </c>
      <c r="AW612" s="32" t="str">
        <f t="shared" si="545"/>
        <v/>
      </c>
      <c r="AX612" s="32" t="str">
        <f t="shared" si="545"/>
        <v/>
      </c>
      <c r="AY612" s="32" t="str">
        <f t="shared" si="545"/>
        <v/>
      </c>
      <c r="BA612" s="17" t="str">
        <f t="shared" si="549"/>
        <v/>
      </c>
      <c r="BB612" s="17" t="str">
        <f t="shared" si="549"/>
        <v/>
      </c>
      <c r="BC612" s="17" t="str">
        <f t="shared" si="549"/>
        <v/>
      </c>
      <c r="BD612" s="17" t="str">
        <f t="shared" si="549"/>
        <v/>
      </c>
      <c r="BE612" s="17" t="str">
        <f t="shared" si="549"/>
        <v/>
      </c>
      <c r="BF612" s="17" t="str">
        <f t="shared" si="546"/>
        <v/>
      </c>
      <c r="BG612" s="17" t="str">
        <f t="shared" si="546"/>
        <v/>
      </c>
      <c r="BH612" s="17" t="str">
        <f t="shared" si="546"/>
        <v/>
      </c>
      <c r="BI612" s="17" t="str">
        <f t="shared" si="546"/>
        <v/>
      </c>
      <c r="BJ612" s="17" t="str">
        <f t="shared" si="546"/>
        <v/>
      </c>
    </row>
    <row r="613" spans="1:62" s="13" customFormat="1" ht="23.25" customHeight="1">
      <c r="A613" s="1">
        <f ca="1">IF(COUNTIF($D614:$M620," ")=70,"",MAX($A$1:A612)+1)</f>
        <v>613</v>
      </c>
      <c r="B613" s="2" t="str">
        <f>IF($C613="","",$C613)</f>
        <v/>
      </c>
      <c r="C613" s="3" t="str">
        <f>IF(ISERROR(VLOOKUP((ROW()-1)/9+1,'[1]Преподавательский состав'!$A$2:$B$180,2,FALSE)),"",VLOOKUP((ROW()-1)/9+1,'[1]Преподавательский состав'!$A$2:$B$180,2,FALSE))</f>
        <v/>
      </c>
      <c r="D613" s="3" t="str">
        <f>IF($C613="","",T(" 8.00"))</f>
        <v/>
      </c>
      <c r="E613" s="3" t="str">
        <f>IF($C613="","",T(" 9.40"))</f>
        <v/>
      </c>
      <c r="F613" s="3" t="str">
        <f>IF($C613="","",T("11.50"))</f>
        <v/>
      </c>
      <c r="G613" s="3" t="str">
        <f>IF($C613="","",T(""))</f>
        <v/>
      </c>
      <c r="H613" s="3" t="str">
        <f>IF($C613="","",T("13.30"))</f>
        <v/>
      </c>
      <c r="I613" s="3" t="str">
        <f>IF($C613="","",T("15.10"))</f>
        <v/>
      </c>
      <c r="J613" s="3" t="str">
        <f>IF($C613="","",T("17.00"))</f>
        <v/>
      </c>
      <c r="K613" s="3" t="str">
        <f>IF($C613="","",T("17.00"))</f>
        <v/>
      </c>
      <c r="L613" s="3"/>
      <c r="M613" s="3"/>
      <c r="N613" s="25"/>
      <c r="P613" s="16"/>
      <c r="Q613" s="16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2" t="str">
        <f t="shared" si="532"/>
        <v/>
      </c>
      <c r="AP613" s="32" t="str">
        <f t="shared" si="548"/>
        <v/>
      </c>
      <c r="AQ613" s="32" t="str">
        <f t="shared" si="548"/>
        <v/>
      </c>
      <c r="AR613" s="32" t="str">
        <f t="shared" si="548"/>
        <v/>
      </c>
      <c r="AS613" s="32" t="str">
        <f t="shared" si="548"/>
        <v/>
      </c>
      <c r="AT613" s="32" t="str">
        <f t="shared" si="548"/>
        <v/>
      </c>
      <c r="AU613" s="32" t="str">
        <f t="shared" si="545"/>
        <v/>
      </c>
      <c r="AV613" s="32" t="str">
        <f t="shared" si="545"/>
        <v/>
      </c>
      <c r="AW613" s="32" t="str">
        <f t="shared" si="545"/>
        <v/>
      </c>
      <c r="AX613" s="32" t="str">
        <f t="shared" si="545"/>
        <v/>
      </c>
      <c r="AY613" s="32" t="str">
        <f t="shared" si="545"/>
        <v/>
      </c>
      <c r="BA613" s="17" t="str">
        <f t="shared" si="549"/>
        <v/>
      </c>
      <c r="BB613" s="17" t="str">
        <f t="shared" si="549"/>
        <v/>
      </c>
      <c r="BC613" s="17" t="str">
        <f t="shared" si="549"/>
        <v/>
      </c>
      <c r="BD613" s="17" t="str">
        <f t="shared" si="549"/>
        <v/>
      </c>
      <c r="BE613" s="17" t="str">
        <f t="shared" si="549"/>
        <v/>
      </c>
      <c r="BF613" s="17" t="str">
        <f t="shared" si="546"/>
        <v/>
      </c>
      <c r="BG613" s="17" t="str">
        <f t="shared" si="546"/>
        <v/>
      </c>
      <c r="BH613" s="17" t="str">
        <f t="shared" si="546"/>
        <v/>
      </c>
      <c r="BI613" s="17" t="str">
        <f t="shared" si="546"/>
        <v/>
      </c>
      <c r="BJ613" s="17" t="str">
        <f t="shared" si="546"/>
        <v/>
      </c>
    </row>
    <row r="614" spans="1:62" s="13" customFormat="1" ht="23.25" customHeight="1">
      <c r="A614" s="1">
        <f ca="1">IF(COUNTIF($D614:$M614," ")=10,"",IF(VLOOKUP(MAX($A$1:A613),$A$1:C613,3,FALSE)=0,"",MAX($A$1:A613)+1))</f>
        <v>614</v>
      </c>
      <c r="B614" s="13" t="str">
        <f>$B613</f>
        <v/>
      </c>
      <c r="C614" s="2" t="str">
        <f>IF($B614="","",$S$2)</f>
        <v/>
      </c>
      <c r="D614" s="14" t="str">
        <f t="shared" ref="D614:K614" si="566">IF($B614&gt;"",IF(ISERROR(SEARCH($B614,T$2))," ",MID(T$2,FIND("%курс ",T$2,FIND($B614,T$2))+6,7)&amp;"
("&amp;MID(T$2,FIND("ауд.",T$2,FIND($B614,T$2))+4,FIND("№",T$2,FIND("ауд.",T$2,FIND($B614,T$2)))-(FIND("ауд.",T$2,FIND($B614,T$2))+4))&amp;")"),"")</f>
        <v/>
      </c>
      <c r="E614" s="14" t="str">
        <f t="shared" si="566"/>
        <v/>
      </c>
      <c r="F614" s="14" t="str">
        <f t="shared" si="566"/>
        <v/>
      </c>
      <c r="G614" s="14" t="str">
        <f t="shared" si="566"/>
        <v/>
      </c>
      <c r="H614" s="14" t="str">
        <f t="shared" si="566"/>
        <v/>
      </c>
      <c r="I614" s="14" t="str">
        <f t="shared" si="566"/>
        <v/>
      </c>
      <c r="J614" s="14" t="str">
        <f t="shared" si="566"/>
        <v/>
      </c>
      <c r="K614" s="14" t="str">
        <f t="shared" si="566"/>
        <v/>
      </c>
      <c r="L614" s="14"/>
      <c r="M614" s="14"/>
      <c r="N614" s="25"/>
      <c r="P614" s="16"/>
      <c r="Q614" s="16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E614" s="31" t="str">
        <f t="shared" si="565"/>
        <v/>
      </c>
      <c r="AF614" s="31" t="str">
        <f t="shared" si="565"/>
        <v/>
      </c>
      <c r="AG614" s="31" t="str">
        <f t="shared" si="565"/>
        <v/>
      </c>
      <c r="AH614" s="31" t="str">
        <f t="shared" si="565"/>
        <v/>
      </c>
      <c r="AI614" s="31" t="str">
        <f t="shared" si="565"/>
        <v/>
      </c>
      <c r="AJ614" s="31" t="str">
        <f t="shared" si="565"/>
        <v/>
      </c>
      <c r="AK614" s="31" t="str">
        <f t="shared" si="565"/>
        <v/>
      </c>
      <c r="AL614" s="31" t="str">
        <f t="shared" si="565"/>
        <v/>
      </c>
      <c r="AM614" s="31" t="str">
        <f t="shared" si="555"/>
        <v/>
      </c>
      <c r="AN614" s="31" t="str">
        <f t="shared" si="555"/>
        <v/>
      </c>
      <c r="AO614" s="32" t="str">
        <f t="shared" si="532"/>
        <v/>
      </c>
      <c r="AP614" s="32" t="str">
        <f t="shared" si="548"/>
        <v/>
      </c>
      <c r="AQ614" s="34" t="str">
        <f t="shared" si="548"/>
        <v/>
      </c>
      <c r="AR614" s="32" t="str">
        <f t="shared" si="548"/>
        <v/>
      </c>
      <c r="AS614" s="32" t="str">
        <f t="shared" si="548"/>
        <v/>
      </c>
      <c r="AT614" s="32" t="str">
        <f t="shared" si="548"/>
        <v/>
      </c>
      <c r="AU614" s="32" t="str">
        <f t="shared" si="545"/>
        <v/>
      </c>
      <c r="AV614" s="32" t="str">
        <f t="shared" si="545"/>
        <v/>
      </c>
      <c r="AW614" s="32" t="str">
        <f t="shared" si="545"/>
        <v/>
      </c>
      <c r="AX614" s="32" t="str">
        <f t="shared" si="545"/>
        <v/>
      </c>
      <c r="AY614" s="32" t="str">
        <f t="shared" si="545"/>
        <v/>
      </c>
      <c r="BA614" s="17" t="str">
        <f t="shared" si="549"/>
        <v/>
      </c>
      <c r="BB614" s="17" t="str">
        <f t="shared" si="549"/>
        <v/>
      </c>
      <c r="BC614" s="17" t="str">
        <f t="shared" si="549"/>
        <v/>
      </c>
      <c r="BD614" s="17" t="str">
        <f t="shared" si="549"/>
        <v/>
      </c>
      <c r="BE614" s="17" t="str">
        <f t="shared" si="549"/>
        <v/>
      </c>
      <c r="BF614" s="17" t="str">
        <f t="shared" si="546"/>
        <v/>
      </c>
      <c r="BG614" s="17" t="str">
        <f t="shared" si="546"/>
        <v/>
      </c>
      <c r="BH614" s="17" t="str">
        <f t="shared" si="546"/>
        <v/>
      </c>
      <c r="BI614" s="17" t="str">
        <f t="shared" si="546"/>
        <v/>
      </c>
      <c r="BJ614" s="17" t="str">
        <f t="shared" si="546"/>
        <v/>
      </c>
    </row>
    <row r="615" spans="1:62" s="13" customFormat="1" ht="23.25" customHeight="1">
      <c r="A615" s="1">
        <f ca="1">IF(COUNTIF($D615:$M615," ")=10,"",IF(VLOOKUP(MAX($A$1:A614),$A$1:C614,3,FALSE)=0,"",MAX($A$1:A614)+1))</f>
        <v>615</v>
      </c>
      <c r="B615" s="13" t="str">
        <f>$B613</f>
        <v/>
      </c>
      <c r="C615" s="2" t="str">
        <f>IF($B615="","",$S$3)</f>
        <v/>
      </c>
      <c r="D615" s="14" t="str">
        <f t="shared" ref="D615:K615" si="567">IF($B615&gt;"",IF(ISERROR(SEARCH($B615,T$3))," ",MID(T$3,FIND("%курс ",T$3,FIND($B615,T$3))+6,7)&amp;"
("&amp;MID(T$3,FIND("ауд.",T$3,FIND($B615,T$3))+4,FIND("№",T$3,FIND("ауд.",T$3,FIND($B615,T$3)))-(FIND("ауд.",T$3,FIND($B615,T$3))+4))&amp;")"),"")</f>
        <v/>
      </c>
      <c r="E615" s="14" t="str">
        <f t="shared" si="567"/>
        <v/>
      </c>
      <c r="F615" s="14" t="str">
        <f t="shared" si="567"/>
        <v/>
      </c>
      <c r="G615" s="14" t="str">
        <f t="shared" si="567"/>
        <v/>
      </c>
      <c r="H615" s="14" t="str">
        <f t="shared" si="567"/>
        <v/>
      </c>
      <c r="I615" s="14" t="str">
        <f t="shared" si="567"/>
        <v/>
      </c>
      <c r="J615" s="14" t="str">
        <f t="shared" si="567"/>
        <v/>
      </c>
      <c r="K615" s="14" t="str">
        <f t="shared" si="567"/>
        <v/>
      </c>
      <c r="L615" s="14"/>
      <c r="M615" s="14"/>
      <c r="N615" s="25"/>
      <c r="P615" s="16"/>
      <c r="Q615" s="16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E615" s="31" t="str">
        <f t="shared" si="565"/>
        <v/>
      </c>
      <c r="AF615" s="31" t="str">
        <f t="shared" si="565"/>
        <v/>
      </c>
      <c r="AG615" s="31" t="str">
        <f t="shared" si="565"/>
        <v/>
      </c>
      <c r="AH615" s="31" t="str">
        <f t="shared" si="565"/>
        <v/>
      </c>
      <c r="AI615" s="31" t="str">
        <f t="shared" si="565"/>
        <v/>
      </c>
      <c r="AJ615" s="31" t="str">
        <f t="shared" si="565"/>
        <v/>
      </c>
      <c r="AK615" s="31" t="str">
        <f t="shared" si="565"/>
        <v/>
      </c>
      <c r="AL615" s="31" t="str">
        <f t="shared" si="565"/>
        <v/>
      </c>
      <c r="AM615" s="31" t="str">
        <f t="shared" si="555"/>
        <v/>
      </c>
      <c r="AN615" s="31" t="str">
        <f t="shared" si="555"/>
        <v/>
      </c>
      <c r="AO615" s="32" t="str">
        <f t="shared" si="532"/>
        <v/>
      </c>
      <c r="AP615" s="32" t="str">
        <f t="shared" si="548"/>
        <v/>
      </c>
      <c r="AQ615" s="32" t="str">
        <f t="shared" si="548"/>
        <v/>
      </c>
      <c r="AR615" s="32" t="str">
        <f t="shared" si="548"/>
        <v/>
      </c>
      <c r="AS615" s="32" t="str">
        <f t="shared" si="548"/>
        <v/>
      </c>
      <c r="AT615" s="32" t="str">
        <f t="shared" si="548"/>
        <v/>
      </c>
      <c r="AU615" s="32" t="str">
        <f t="shared" si="545"/>
        <v/>
      </c>
      <c r="AV615" s="32" t="str">
        <f t="shared" si="545"/>
        <v/>
      </c>
      <c r="AW615" s="32" t="str">
        <f t="shared" si="545"/>
        <v/>
      </c>
      <c r="AX615" s="32" t="str">
        <f t="shared" si="545"/>
        <v/>
      </c>
      <c r="AY615" s="32" t="str">
        <f t="shared" si="545"/>
        <v/>
      </c>
      <c r="BA615" s="17" t="str">
        <f t="shared" si="549"/>
        <v/>
      </c>
      <c r="BB615" s="17" t="str">
        <f t="shared" si="549"/>
        <v/>
      </c>
      <c r="BC615" s="17" t="str">
        <f t="shared" si="549"/>
        <v/>
      </c>
      <c r="BD615" s="17" t="str">
        <f t="shared" si="549"/>
        <v/>
      </c>
      <c r="BE615" s="17" t="str">
        <f t="shared" si="549"/>
        <v/>
      </c>
      <c r="BF615" s="17" t="str">
        <f t="shared" si="546"/>
        <v/>
      </c>
      <c r="BG615" s="17" t="str">
        <f t="shared" si="546"/>
        <v/>
      </c>
      <c r="BH615" s="17" t="str">
        <f t="shared" si="546"/>
        <v/>
      </c>
      <c r="BI615" s="17" t="str">
        <f t="shared" si="546"/>
        <v/>
      </c>
      <c r="BJ615" s="17" t="str">
        <f t="shared" si="546"/>
        <v/>
      </c>
    </row>
    <row r="616" spans="1:62" s="13" customFormat="1" ht="23.25" customHeight="1">
      <c r="A616" s="1">
        <f ca="1">IF(COUNTIF($D616:$M616," ")=10,"",IF(VLOOKUP(MAX($A$1:A615),$A$1:C615,3,FALSE)=0,"",MAX($A$1:A615)+1))</f>
        <v>616</v>
      </c>
      <c r="B616" s="13" t="str">
        <f>$B613</f>
        <v/>
      </c>
      <c r="C616" s="2" t="str">
        <f>IF($B616="","",$S$4)</f>
        <v/>
      </c>
      <c r="D616" s="14" t="str">
        <f t="shared" ref="D616:K616" si="568">IF($B616&gt;"",IF(ISERROR(SEARCH($B616,T$4))," ",MID(T$4,FIND("%курс ",T$4,FIND($B616,T$4))+6,7)&amp;"
("&amp;MID(T$4,FIND("ауд.",T$4,FIND($B616,T$4))+4,FIND("№",T$4,FIND("ауд.",T$4,FIND($B616,T$4)))-(FIND("ауд.",T$4,FIND($B616,T$4))+4))&amp;")"),"")</f>
        <v/>
      </c>
      <c r="E616" s="14" t="str">
        <f t="shared" si="568"/>
        <v/>
      </c>
      <c r="F616" s="14" t="str">
        <f t="shared" si="568"/>
        <v/>
      </c>
      <c r="G616" s="14" t="str">
        <f t="shared" si="568"/>
        <v/>
      </c>
      <c r="H616" s="14" t="str">
        <f t="shared" si="568"/>
        <v/>
      </c>
      <c r="I616" s="14" t="str">
        <f t="shared" si="568"/>
        <v/>
      </c>
      <c r="J616" s="14" t="str">
        <f t="shared" si="568"/>
        <v/>
      </c>
      <c r="K616" s="14" t="str">
        <f t="shared" si="568"/>
        <v/>
      </c>
      <c r="L616" s="14"/>
      <c r="M616" s="14"/>
      <c r="N616" s="25"/>
      <c r="P616" s="16"/>
      <c r="Q616" s="16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E616" s="31" t="str">
        <f t="shared" si="565"/>
        <v/>
      </c>
      <c r="AF616" s="31" t="str">
        <f t="shared" si="565"/>
        <v/>
      </c>
      <c r="AG616" s="31" t="str">
        <f t="shared" si="565"/>
        <v/>
      </c>
      <c r="AH616" s="31" t="str">
        <f t="shared" si="565"/>
        <v/>
      </c>
      <c r="AI616" s="31" t="str">
        <f t="shared" si="565"/>
        <v/>
      </c>
      <c r="AJ616" s="31" t="str">
        <f t="shared" si="565"/>
        <v/>
      </c>
      <c r="AK616" s="31" t="str">
        <f t="shared" si="565"/>
        <v/>
      </c>
      <c r="AL616" s="31" t="str">
        <f t="shared" si="565"/>
        <v/>
      </c>
      <c r="AM616" s="31" t="str">
        <f t="shared" si="565"/>
        <v/>
      </c>
      <c r="AN616" s="31" t="str">
        <f t="shared" si="565"/>
        <v/>
      </c>
      <c r="AO616" s="32" t="str">
        <f t="shared" si="532"/>
        <v/>
      </c>
      <c r="AP616" s="32" t="str">
        <f t="shared" si="548"/>
        <v/>
      </c>
      <c r="AQ616" s="32" t="str">
        <f t="shared" si="548"/>
        <v/>
      </c>
      <c r="AR616" s="32" t="str">
        <f t="shared" si="548"/>
        <v/>
      </c>
      <c r="AS616" s="32" t="str">
        <f t="shared" si="548"/>
        <v/>
      </c>
      <c r="AT616" s="32" t="str">
        <f t="shared" si="548"/>
        <v/>
      </c>
      <c r="AU616" s="32" t="str">
        <f t="shared" si="545"/>
        <v/>
      </c>
      <c r="AV616" s="32" t="str">
        <f t="shared" si="545"/>
        <v/>
      </c>
      <c r="AW616" s="32" t="str">
        <f t="shared" si="545"/>
        <v/>
      </c>
      <c r="AX616" s="32" t="str">
        <f t="shared" si="545"/>
        <v/>
      </c>
      <c r="AY616" s="32" t="str">
        <f t="shared" si="545"/>
        <v/>
      </c>
      <c r="BA616" s="17" t="str">
        <f t="shared" si="549"/>
        <v/>
      </c>
      <c r="BB616" s="17" t="str">
        <f t="shared" si="549"/>
        <v/>
      </c>
      <c r="BC616" s="17" t="str">
        <f t="shared" si="549"/>
        <v/>
      </c>
      <c r="BD616" s="17" t="str">
        <f t="shared" si="549"/>
        <v/>
      </c>
      <c r="BE616" s="17" t="str">
        <f t="shared" si="549"/>
        <v/>
      </c>
      <c r="BF616" s="17" t="str">
        <f t="shared" si="546"/>
        <v/>
      </c>
      <c r="BG616" s="17" t="str">
        <f t="shared" si="546"/>
        <v/>
      </c>
      <c r="BH616" s="17" t="str">
        <f t="shared" si="546"/>
        <v/>
      </c>
      <c r="BI616" s="17" t="str">
        <f t="shared" si="546"/>
        <v/>
      </c>
      <c r="BJ616" s="17" t="str">
        <f t="shared" si="546"/>
        <v/>
      </c>
    </row>
    <row r="617" spans="1:62" s="13" customFormat="1" ht="23.25" customHeight="1">
      <c r="A617" s="1">
        <f ca="1">IF(COUNTIF($D617:$M617," ")=10,"",IF(VLOOKUP(MAX($A$1:A616),$A$1:C616,3,FALSE)=0,"",MAX($A$1:A616)+1))</f>
        <v>617</v>
      </c>
      <c r="B617" s="13" t="str">
        <f>$B613</f>
        <v/>
      </c>
      <c r="C617" s="2" t="str">
        <f>IF($B617="","",$S$5)</f>
        <v/>
      </c>
      <c r="D617" s="23" t="str">
        <f t="shared" ref="D617:K617" si="569">IF($B617&gt;"",IF(ISERROR(SEARCH($B617,T$5))," ",MID(T$5,FIND("%курс ",T$5,FIND($B617,T$5))+6,7)&amp;"
("&amp;MID(T$5,FIND("ауд.",T$5,FIND($B617,T$5))+4,FIND("№",T$5,FIND("ауд.",T$5,FIND($B617,T$5)))-(FIND("ауд.",T$5,FIND($B617,T$5))+4))&amp;")"),"")</f>
        <v/>
      </c>
      <c r="E617" s="23" t="str">
        <f t="shared" si="569"/>
        <v/>
      </c>
      <c r="F617" s="23" t="str">
        <f t="shared" si="569"/>
        <v/>
      </c>
      <c r="G617" s="23" t="str">
        <f t="shared" si="569"/>
        <v/>
      </c>
      <c r="H617" s="23" t="str">
        <f t="shared" si="569"/>
        <v/>
      </c>
      <c r="I617" s="23" t="str">
        <f t="shared" si="569"/>
        <v/>
      </c>
      <c r="J617" s="23" t="str">
        <f t="shared" si="569"/>
        <v/>
      </c>
      <c r="K617" s="23" t="str">
        <f t="shared" si="569"/>
        <v/>
      </c>
      <c r="L617" s="23"/>
      <c r="M617" s="23"/>
      <c r="N617" s="25"/>
      <c r="P617" s="16"/>
      <c r="Q617" s="16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E617" s="31" t="str">
        <f t="shared" si="565"/>
        <v/>
      </c>
      <c r="AF617" s="31" t="str">
        <f t="shared" si="565"/>
        <v/>
      </c>
      <c r="AG617" s="31" t="str">
        <f t="shared" si="565"/>
        <v/>
      </c>
      <c r="AH617" s="31" t="str">
        <f t="shared" si="565"/>
        <v/>
      </c>
      <c r="AI617" s="31" t="str">
        <f t="shared" si="565"/>
        <v/>
      </c>
      <c r="AJ617" s="31" t="str">
        <f t="shared" si="565"/>
        <v/>
      </c>
      <c r="AK617" s="31" t="str">
        <f t="shared" si="565"/>
        <v/>
      </c>
      <c r="AL617" s="31" t="str">
        <f t="shared" si="565"/>
        <v/>
      </c>
      <c r="AM617" s="31" t="str">
        <f t="shared" si="565"/>
        <v/>
      </c>
      <c r="AN617" s="31" t="str">
        <f t="shared" si="565"/>
        <v/>
      </c>
      <c r="AO617" s="32" t="str">
        <f t="shared" si="532"/>
        <v/>
      </c>
      <c r="AP617" s="32" t="str">
        <f t="shared" si="548"/>
        <v/>
      </c>
      <c r="AQ617" s="32" t="str">
        <f t="shared" si="548"/>
        <v/>
      </c>
      <c r="AR617" s="32" t="str">
        <f t="shared" si="548"/>
        <v/>
      </c>
      <c r="AS617" s="32" t="str">
        <f t="shared" si="548"/>
        <v/>
      </c>
      <c r="AT617" s="32" t="str">
        <f t="shared" si="548"/>
        <v/>
      </c>
      <c r="AU617" s="32" t="str">
        <f t="shared" si="545"/>
        <v/>
      </c>
      <c r="AV617" s="32" t="str">
        <f t="shared" si="545"/>
        <v/>
      </c>
      <c r="AW617" s="32" t="str">
        <f t="shared" si="545"/>
        <v/>
      </c>
      <c r="AX617" s="32" t="str">
        <f t="shared" si="545"/>
        <v/>
      </c>
      <c r="AY617" s="32" t="str">
        <f t="shared" si="545"/>
        <v/>
      </c>
      <c r="BA617" s="17" t="str">
        <f t="shared" si="549"/>
        <v/>
      </c>
      <c r="BB617" s="17" t="str">
        <f t="shared" si="549"/>
        <v/>
      </c>
      <c r="BC617" s="17" t="str">
        <f t="shared" si="549"/>
        <v/>
      </c>
      <c r="BD617" s="17" t="str">
        <f t="shared" si="549"/>
        <v/>
      </c>
      <c r="BE617" s="17" t="str">
        <f t="shared" si="549"/>
        <v/>
      </c>
      <c r="BF617" s="17" t="str">
        <f t="shared" si="546"/>
        <v/>
      </c>
      <c r="BG617" s="17" t="str">
        <f t="shared" si="546"/>
        <v/>
      </c>
      <c r="BH617" s="17" t="str">
        <f t="shared" si="546"/>
        <v/>
      </c>
      <c r="BI617" s="17" t="str">
        <f t="shared" si="546"/>
        <v/>
      </c>
      <c r="BJ617" s="17" t="str">
        <f t="shared" si="546"/>
        <v/>
      </c>
    </row>
    <row r="618" spans="1:62" s="13" customFormat="1" ht="23.25" customHeight="1">
      <c r="A618" s="1">
        <f ca="1">IF(COUNTIF($D618:$M618," ")=10,"",IF(VLOOKUP(MAX($A$1:A617),$A$1:C617,3,FALSE)=0,"",MAX($A$1:A617)+1))</f>
        <v>618</v>
      </c>
      <c r="B618" s="13" t="str">
        <f>$B613</f>
        <v/>
      </c>
      <c r="C618" s="2" t="str">
        <f>IF($B618="","",$S$6)</f>
        <v/>
      </c>
      <c r="D618" s="23" t="str">
        <f t="shared" ref="D618:K618" si="570">IF($B618&gt;"",IF(ISERROR(SEARCH($B618,T$6))," ",MID(T$6,FIND("%курс ",T$6,FIND($B618,T$6))+6,7)&amp;"
("&amp;MID(T$6,FIND("ауд.",T$6,FIND($B618,T$6))+4,FIND("№",T$6,FIND("ауд.",T$6,FIND($B618,T$6)))-(FIND("ауд.",T$6,FIND($B618,T$6))+4))&amp;")"),"")</f>
        <v/>
      </c>
      <c r="E618" s="23" t="str">
        <f t="shared" si="570"/>
        <v/>
      </c>
      <c r="F618" s="23" t="str">
        <f t="shared" si="570"/>
        <v/>
      </c>
      <c r="G618" s="23" t="str">
        <f t="shared" si="570"/>
        <v/>
      </c>
      <c r="H618" s="23" t="str">
        <f t="shared" si="570"/>
        <v/>
      </c>
      <c r="I618" s="23" t="str">
        <f t="shared" si="570"/>
        <v/>
      </c>
      <c r="J618" s="23" t="str">
        <f t="shared" si="570"/>
        <v/>
      </c>
      <c r="K618" s="23" t="str">
        <f t="shared" si="570"/>
        <v/>
      </c>
      <c r="L618" s="23"/>
      <c r="M618" s="23"/>
      <c r="N618" s="17"/>
      <c r="P618" s="16"/>
      <c r="Q618" s="16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E618" s="31" t="str">
        <f t="shared" si="565"/>
        <v/>
      </c>
      <c r="AF618" s="31" t="str">
        <f t="shared" si="565"/>
        <v/>
      </c>
      <c r="AG618" s="31" t="str">
        <f t="shared" si="565"/>
        <v/>
      </c>
      <c r="AH618" s="31" t="str">
        <f t="shared" si="565"/>
        <v/>
      </c>
      <c r="AI618" s="31" t="str">
        <f t="shared" si="565"/>
        <v/>
      </c>
      <c r="AJ618" s="31" t="str">
        <f t="shared" si="565"/>
        <v/>
      </c>
      <c r="AK618" s="31" t="str">
        <f t="shared" si="565"/>
        <v/>
      </c>
      <c r="AL618" s="31" t="str">
        <f t="shared" si="565"/>
        <v/>
      </c>
      <c r="AM618" s="31" t="str">
        <f t="shared" si="565"/>
        <v/>
      </c>
      <c r="AN618" s="31" t="str">
        <f t="shared" si="565"/>
        <v/>
      </c>
      <c r="AO618" s="32" t="str">
        <f t="shared" si="532"/>
        <v/>
      </c>
      <c r="AP618" s="32" t="str">
        <f t="shared" si="548"/>
        <v/>
      </c>
      <c r="AQ618" s="32" t="str">
        <f t="shared" si="548"/>
        <v/>
      </c>
      <c r="AR618" s="32" t="str">
        <f t="shared" si="548"/>
        <v/>
      </c>
      <c r="AS618" s="32" t="str">
        <f t="shared" si="548"/>
        <v/>
      </c>
      <c r="AT618" s="32" t="str">
        <f t="shared" si="548"/>
        <v/>
      </c>
      <c r="AU618" s="32" t="str">
        <f t="shared" si="545"/>
        <v/>
      </c>
      <c r="AV618" s="32" t="str">
        <f t="shared" si="545"/>
        <v/>
      </c>
      <c r="AW618" s="32" t="str">
        <f t="shared" si="545"/>
        <v/>
      </c>
      <c r="AX618" s="32" t="str">
        <f t="shared" si="545"/>
        <v/>
      </c>
      <c r="AY618" s="32" t="str">
        <f t="shared" si="545"/>
        <v/>
      </c>
      <c r="BA618" s="17" t="str">
        <f t="shared" si="549"/>
        <v/>
      </c>
      <c r="BB618" s="17" t="str">
        <f t="shared" si="549"/>
        <v/>
      </c>
      <c r="BC618" s="17" t="str">
        <f t="shared" si="549"/>
        <v/>
      </c>
      <c r="BD618" s="17" t="str">
        <f t="shared" si="549"/>
        <v/>
      </c>
      <c r="BE618" s="17" t="str">
        <f t="shared" si="549"/>
        <v/>
      </c>
      <c r="BF618" s="17" t="str">
        <f t="shared" si="546"/>
        <v/>
      </c>
      <c r="BG618" s="17" t="str">
        <f t="shared" si="546"/>
        <v/>
      </c>
      <c r="BH618" s="17" t="str">
        <f t="shared" si="546"/>
        <v/>
      </c>
      <c r="BI618" s="17" t="str">
        <f t="shared" si="546"/>
        <v/>
      </c>
      <c r="BJ618" s="17" t="str">
        <f t="shared" si="546"/>
        <v/>
      </c>
    </row>
    <row r="619" spans="1:62" s="13" customFormat="1" ht="23.25" customHeight="1">
      <c r="A619" s="1">
        <f ca="1">IF(COUNTIF($D619:$M619," ")=10,"",IF(VLOOKUP(MAX($A$1:A618),$A$1:C618,3,FALSE)=0,"",MAX($A$1:A618)+1))</f>
        <v>619</v>
      </c>
      <c r="B619" s="13" t="str">
        <f>$B613</f>
        <v/>
      </c>
      <c r="C619" s="2" t="str">
        <f>IF($B619="","",$S$7)</f>
        <v/>
      </c>
      <c r="D619" s="23" t="str">
        <f t="shared" ref="D619:K619" si="571">IF($B619&gt;"",IF(ISERROR(SEARCH($B619,T$7))," ",MID(T$7,FIND("%курс ",T$7,FIND($B619,T$7))+6,7)&amp;"
("&amp;MID(T$7,FIND("ауд.",T$7,FIND($B619,T$7))+4,FIND("№",T$7,FIND("ауд.",T$7,FIND($B619,T$7)))-(FIND("ауд.",T$7,FIND($B619,T$7))+4))&amp;")"),"")</f>
        <v/>
      </c>
      <c r="E619" s="23" t="str">
        <f t="shared" si="571"/>
        <v/>
      </c>
      <c r="F619" s="23" t="str">
        <f t="shared" si="571"/>
        <v/>
      </c>
      <c r="G619" s="23" t="str">
        <f t="shared" si="571"/>
        <v/>
      </c>
      <c r="H619" s="23" t="str">
        <f t="shared" si="571"/>
        <v/>
      </c>
      <c r="I619" s="23" t="str">
        <f t="shared" si="571"/>
        <v/>
      </c>
      <c r="J619" s="23" t="str">
        <f t="shared" si="571"/>
        <v/>
      </c>
      <c r="K619" s="23" t="str">
        <f t="shared" si="571"/>
        <v/>
      </c>
      <c r="L619" s="23"/>
      <c r="M619" s="23"/>
      <c r="N619" s="25"/>
      <c r="P619" s="16"/>
      <c r="Q619" s="16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E619" s="31" t="str">
        <f t="shared" si="565"/>
        <v/>
      </c>
      <c r="AF619" s="31" t="str">
        <f t="shared" si="565"/>
        <v/>
      </c>
      <c r="AG619" s="31" t="str">
        <f t="shared" si="565"/>
        <v/>
      </c>
      <c r="AH619" s="31" t="str">
        <f t="shared" si="565"/>
        <v/>
      </c>
      <c r="AI619" s="31" t="str">
        <f t="shared" si="565"/>
        <v/>
      </c>
      <c r="AJ619" s="31" t="str">
        <f t="shared" si="565"/>
        <v/>
      </c>
      <c r="AK619" s="31" t="str">
        <f t="shared" si="565"/>
        <v/>
      </c>
      <c r="AL619" s="31" t="str">
        <f t="shared" si="565"/>
        <v/>
      </c>
      <c r="AM619" s="31" t="str">
        <f t="shared" si="565"/>
        <v/>
      </c>
      <c r="AN619" s="31" t="str">
        <f t="shared" si="565"/>
        <v/>
      </c>
      <c r="AO619" s="32" t="str">
        <f t="shared" si="532"/>
        <v/>
      </c>
      <c r="AP619" s="32" t="str">
        <f t="shared" si="548"/>
        <v/>
      </c>
      <c r="AQ619" s="32" t="str">
        <f t="shared" si="548"/>
        <v/>
      </c>
      <c r="AR619" s="32" t="str">
        <f t="shared" si="548"/>
        <v/>
      </c>
      <c r="AS619" s="32" t="str">
        <f t="shared" si="548"/>
        <v/>
      </c>
      <c r="AT619" s="32" t="str">
        <f t="shared" si="548"/>
        <v/>
      </c>
      <c r="AU619" s="32" t="str">
        <f t="shared" si="545"/>
        <v/>
      </c>
      <c r="AV619" s="32" t="str">
        <f t="shared" si="545"/>
        <v/>
      </c>
      <c r="AW619" s="32" t="str">
        <f t="shared" si="545"/>
        <v/>
      </c>
      <c r="AX619" s="32" t="str">
        <f t="shared" si="545"/>
        <v/>
      </c>
      <c r="AY619" s="32" t="str">
        <f t="shared" si="545"/>
        <v/>
      </c>
      <c r="BA619" s="17" t="str">
        <f t="shared" si="549"/>
        <v/>
      </c>
      <c r="BB619" s="17" t="str">
        <f t="shared" si="549"/>
        <v/>
      </c>
      <c r="BC619" s="17" t="str">
        <f t="shared" si="549"/>
        <v/>
      </c>
      <c r="BD619" s="17" t="str">
        <f t="shared" si="549"/>
        <v/>
      </c>
      <c r="BE619" s="17" t="str">
        <f t="shared" si="549"/>
        <v/>
      </c>
      <c r="BF619" s="17" t="str">
        <f t="shared" si="546"/>
        <v/>
      </c>
      <c r="BG619" s="17" t="str">
        <f t="shared" si="546"/>
        <v/>
      </c>
      <c r="BH619" s="17" t="str">
        <f t="shared" si="546"/>
        <v/>
      </c>
      <c r="BI619" s="17" t="str">
        <f t="shared" si="546"/>
        <v/>
      </c>
      <c r="BJ619" s="17" t="str">
        <f t="shared" si="546"/>
        <v/>
      </c>
    </row>
    <row r="620" spans="1:62" s="13" customFormat="1" ht="23.25" customHeight="1">
      <c r="A620" s="1">
        <f ca="1">IF(COUNTIF($D620:$M620," ")=10,"",IF(VLOOKUP(MAX($A$1:A619),$A$1:C619,3,FALSE)=0,"",MAX($A$1:A619)+1))</f>
        <v>620</v>
      </c>
      <c r="B620" s="13" t="str">
        <f>$B613</f>
        <v/>
      </c>
      <c r="C620" s="2" t="str">
        <f>IF($B620="","",$S$8)</f>
        <v/>
      </c>
      <c r="D620" s="23" t="str">
        <f t="shared" ref="D620:K620" si="572">IF($B620&gt;"",IF(ISERROR(SEARCH($B620,T$8))," ",MID(T$8,FIND("%курс ",T$8,FIND($B620,T$8))+6,7)&amp;"
("&amp;MID(T$8,FIND("ауд.",T$8,FIND($B620,T$8))+4,FIND("№",T$8,FIND("ауд.",T$8,FIND($B620,T$8)))-(FIND("ауд.",T$8,FIND($B620,T$8))+4))&amp;")"),"")</f>
        <v/>
      </c>
      <c r="E620" s="23" t="str">
        <f t="shared" si="572"/>
        <v/>
      </c>
      <c r="F620" s="23" t="str">
        <f t="shared" si="572"/>
        <v/>
      </c>
      <c r="G620" s="23" t="str">
        <f t="shared" si="572"/>
        <v/>
      </c>
      <c r="H620" s="23" t="str">
        <f t="shared" si="572"/>
        <v/>
      </c>
      <c r="I620" s="23" t="str">
        <f t="shared" si="572"/>
        <v/>
      </c>
      <c r="J620" s="23" t="str">
        <f t="shared" si="572"/>
        <v/>
      </c>
      <c r="K620" s="23" t="str">
        <f t="shared" si="572"/>
        <v/>
      </c>
      <c r="L620" s="23"/>
      <c r="M620" s="23"/>
      <c r="N620" s="25"/>
      <c r="P620" s="16"/>
      <c r="Q620" s="16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E620" s="31" t="str">
        <f t="shared" si="565"/>
        <v/>
      </c>
      <c r="AF620" s="31" t="str">
        <f t="shared" si="565"/>
        <v/>
      </c>
      <c r="AG620" s="31" t="str">
        <f t="shared" si="565"/>
        <v/>
      </c>
      <c r="AH620" s="31" t="str">
        <f t="shared" si="565"/>
        <v/>
      </c>
      <c r="AI620" s="31" t="str">
        <f t="shared" si="565"/>
        <v/>
      </c>
      <c r="AJ620" s="31" t="str">
        <f t="shared" si="565"/>
        <v/>
      </c>
      <c r="AK620" s="31" t="str">
        <f t="shared" si="565"/>
        <v/>
      </c>
      <c r="AL620" s="31" t="str">
        <f t="shared" si="565"/>
        <v/>
      </c>
      <c r="AM620" s="31" t="str">
        <f t="shared" si="565"/>
        <v/>
      </c>
      <c r="AN620" s="31" t="str">
        <f t="shared" si="565"/>
        <v/>
      </c>
      <c r="AO620" s="32" t="str">
        <f t="shared" si="532"/>
        <v/>
      </c>
      <c r="AP620" s="32" t="str">
        <f t="shared" si="548"/>
        <v/>
      </c>
      <c r="AQ620" s="32" t="str">
        <f t="shared" si="548"/>
        <v/>
      </c>
      <c r="AR620" s="32" t="str">
        <f t="shared" si="548"/>
        <v/>
      </c>
      <c r="AS620" s="32" t="str">
        <f t="shared" si="548"/>
        <v/>
      </c>
      <c r="AT620" s="32" t="str">
        <f t="shared" si="548"/>
        <v/>
      </c>
      <c r="AU620" s="32" t="str">
        <f t="shared" si="545"/>
        <v/>
      </c>
      <c r="AV620" s="32" t="str">
        <f t="shared" si="545"/>
        <v/>
      </c>
      <c r="AW620" s="32" t="str">
        <f t="shared" si="545"/>
        <v/>
      </c>
      <c r="AX620" s="32" t="str">
        <f t="shared" si="545"/>
        <v/>
      </c>
      <c r="AY620" s="32" t="str">
        <f t="shared" si="545"/>
        <v/>
      </c>
      <c r="BA620" s="17" t="str">
        <f t="shared" si="549"/>
        <v/>
      </c>
      <c r="BB620" s="17" t="str">
        <f t="shared" si="549"/>
        <v/>
      </c>
      <c r="BC620" s="17" t="str">
        <f t="shared" si="549"/>
        <v/>
      </c>
      <c r="BD620" s="17" t="str">
        <f t="shared" si="549"/>
        <v/>
      </c>
      <c r="BE620" s="17" t="str">
        <f t="shared" si="549"/>
        <v/>
      </c>
      <c r="BF620" s="17" t="str">
        <f t="shared" si="546"/>
        <v/>
      </c>
      <c r="BG620" s="17" t="str">
        <f t="shared" si="546"/>
        <v/>
      </c>
      <c r="BH620" s="17" t="str">
        <f t="shared" si="546"/>
        <v/>
      </c>
      <c r="BI620" s="17" t="str">
        <f t="shared" si="546"/>
        <v/>
      </c>
      <c r="BJ620" s="17" t="str">
        <f t="shared" si="546"/>
        <v/>
      </c>
    </row>
    <row r="621" spans="1:62" s="13" customFormat="1" ht="23.25" customHeight="1">
      <c r="A621" s="1">
        <f ca="1">IF(COUNTIF($D621:$M621," ")=10,"",IF(VLOOKUP(MAX($A$1:A620),$A$1:C620,3,FALSE)=0,"",MAX($A$1:A620)+1))</f>
        <v>621</v>
      </c>
      <c r="C621" s="2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5"/>
      <c r="P621" s="16"/>
      <c r="Q621" s="16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2" t="str">
        <f t="shared" si="532"/>
        <v/>
      </c>
      <c r="AP621" s="32" t="str">
        <f t="shared" si="548"/>
        <v/>
      </c>
      <c r="AQ621" s="32" t="str">
        <f t="shared" si="548"/>
        <v/>
      </c>
      <c r="AR621" s="32" t="str">
        <f t="shared" si="548"/>
        <v/>
      </c>
      <c r="AS621" s="32" t="str">
        <f t="shared" si="548"/>
        <v/>
      </c>
      <c r="AT621" s="32" t="str">
        <f t="shared" si="548"/>
        <v/>
      </c>
      <c r="AU621" s="32" t="str">
        <f t="shared" si="545"/>
        <v/>
      </c>
      <c r="AV621" s="32" t="str">
        <f t="shared" si="545"/>
        <v/>
      </c>
      <c r="AW621" s="32" t="str">
        <f t="shared" si="545"/>
        <v/>
      </c>
      <c r="AX621" s="32" t="str">
        <f t="shared" si="545"/>
        <v/>
      </c>
      <c r="AY621" s="32" t="str">
        <f t="shared" si="545"/>
        <v/>
      </c>
      <c r="BA621" s="17" t="str">
        <f t="shared" si="549"/>
        <v/>
      </c>
      <c r="BB621" s="17" t="str">
        <f t="shared" si="549"/>
        <v/>
      </c>
      <c r="BC621" s="17" t="str">
        <f t="shared" si="549"/>
        <v/>
      </c>
      <c r="BD621" s="17" t="str">
        <f t="shared" si="549"/>
        <v/>
      </c>
      <c r="BE621" s="17" t="str">
        <f t="shared" si="549"/>
        <v/>
      </c>
      <c r="BF621" s="17" t="str">
        <f t="shared" si="546"/>
        <v/>
      </c>
      <c r="BG621" s="17" t="str">
        <f t="shared" si="546"/>
        <v/>
      </c>
      <c r="BH621" s="17" t="str">
        <f t="shared" si="546"/>
        <v/>
      </c>
      <c r="BI621" s="17" t="str">
        <f t="shared" si="546"/>
        <v/>
      </c>
      <c r="BJ621" s="17" t="str">
        <f t="shared" si="546"/>
        <v/>
      </c>
    </row>
    <row r="622" spans="1:62" s="13" customFormat="1" ht="23.25" customHeight="1">
      <c r="A622" s="1">
        <f ca="1">IF(COUNTIF($D623:$M629," ")=70,"",MAX($A$1:A621)+1)</f>
        <v>622</v>
      </c>
      <c r="B622" s="2" t="str">
        <f>IF($C622="","",$C622)</f>
        <v/>
      </c>
      <c r="C622" s="3" t="str">
        <f>IF(ISERROR(VLOOKUP((ROW()-1)/9+1,'[1]Преподавательский состав'!$A$2:$B$180,2,FALSE)),"",VLOOKUP((ROW()-1)/9+1,'[1]Преподавательский состав'!$A$2:$B$180,2,FALSE))</f>
        <v/>
      </c>
      <c r="D622" s="3" t="str">
        <f>IF($C622="","",T(" 8.00"))</f>
        <v/>
      </c>
      <c r="E622" s="3" t="str">
        <f>IF($C622="","",T(" 9.40"))</f>
        <v/>
      </c>
      <c r="F622" s="3" t="str">
        <f>IF($C622="","",T("11.50"))</f>
        <v/>
      </c>
      <c r="G622" s="3" t="str">
        <f>IF($C622="","",T(""))</f>
        <v/>
      </c>
      <c r="H622" s="3" t="str">
        <f>IF($C622="","",T("13.30"))</f>
        <v/>
      </c>
      <c r="I622" s="3" t="str">
        <f>IF($C622="","",T("15.10"))</f>
        <v/>
      </c>
      <c r="J622" s="3" t="str">
        <f>IF($C622="","",T("16.50"))</f>
        <v/>
      </c>
      <c r="K622" s="3" t="str">
        <f>IF($C622="","",T("16.50"))</f>
        <v/>
      </c>
      <c r="L622" s="3"/>
      <c r="M622" s="3"/>
      <c r="N622" s="25"/>
      <c r="P622" s="16"/>
      <c r="Q622" s="16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2" t="str">
        <f t="shared" si="532"/>
        <v/>
      </c>
      <c r="AP622" s="32" t="str">
        <f t="shared" si="548"/>
        <v/>
      </c>
      <c r="AQ622" s="32" t="str">
        <f t="shared" si="548"/>
        <v/>
      </c>
      <c r="AR622" s="32" t="str">
        <f t="shared" si="548"/>
        <v/>
      </c>
      <c r="AS622" s="32" t="str">
        <f t="shared" si="548"/>
        <v/>
      </c>
      <c r="AT622" s="32" t="str">
        <f t="shared" si="548"/>
        <v/>
      </c>
      <c r="AU622" s="32" t="str">
        <f t="shared" si="545"/>
        <v/>
      </c>
      <c r="AV622" s="32" t="str">
        <f t="shared" si="545"/>
        <v/>
      </c>
      <c r="AW622" s="32" t="str">
        <f t="shared" si="545"/>
        <v/>
      </c>
      <c r="AX622" s="32" t="str">
        <f t="shared" si="545"/>
        <v/>
      </c>
      <c r="AY622" s="32" t="str">
        <f t="shared" si="545"/>
        <v/>
      </c>
      <c r="BA622" s="17" t="str">
        <f t="shared" si="549"/>
        <v/>
      </c>
      <c r="BB622" s="17" t="str">
        <f t="shared" si="549"/>
        <v/>
      </c>
      <c r="BC622" s="17" t="str">
        <f t="shared" si="549"/>
        <v/>
      </c>
      <c r="BD622" s="17" t="str">
        <f t="shared" si="549"/>
        <v/>
      </c>
      <c r="BE622" s="17" t="str">
        <f t="shared" si="549"/>
        <v/>
      </c>
      <c r="BF622" s="17" t="str">
        <f t="shared" si="546"/>
        <v/>
      </c>
      <c r="BG622" s="17" t="str">
        <f t="shared" si="546"/>
        <v/>
      </c>
      <c r="BH622" s="17" t="str">
        <f t="shared" si="546"/>
        <v/>
      </c>
      <c r="BI622" s="17" t="str">
        <f t="shared" si="546"/>
        <v/>
      </c>
      <c r="BJ622" s="17" t="str">
        <f t="shared" si="546"/>
        <v/>
      </c>
    </row>
    <row r="623" spans="1:62" s="13" customFormat="1" ht="23.25" customHeight="1">
      <c r="A623" s="1">
        <f ca="1">IF(COUNTIF($D623:$M623," ")=10,"",IF(VLOOKUP(MAX($A$1:A622),$A$1:C622,3,FALSE)=0,"",MAX($A$1:A622)+1))</f>
        <v>623</v>
      </c>
      <c r="B623" s="13" t="str">
        <f>$B622</f>
        <v/>
      </c>
      <c r="C623" s="2" t="str">
        <f>IF($B623="","",$S$2)</f>
        <v/>
      </c>
      <c r="D623" s="14" t="str">
        <f t="shared" ref="D623:K623" si="573">IF($B623&gt;"",IF(ISERROR(SEARCH($B623,T$2))," ",MID(T$2,FIND("%курс ",T$2,FIND($B623,T$2))+6,7)&amp;"
("&amp;MID(T$2,FIND("ауд.",T$2,FIND($B623,T$2))+4,FIND("№",T$2,FIND("ауд.",T$2,FIND($B623,T$2)))-(FIND("ауд.",T$2,FIND($B623,T$2))+4))&amp;")"),"")</f>
        <v/>
      </c>
      <c r="E623" s="14" t="str">
        <f t="shared" si="573"/>
        <v/>
      </c>
      <c r="F623" s="14" t="str">
        <f t="shared" si="573"/>
        <v/>
      </c>
      <c r="G623" s="14" t="str">
        <f t="shared" si="573"/>
        <v/>
      </c>
      <c r="H623" s="14" t="str">
        <f t="shared" si="573"/>
        <v/>
      </c>
      <c r="I623" s="14" t="str">
        <f t="shared" si="573"/>
        <v/>
      </c>
      <c r="J623" s="14" t="str">
        <f t="shared" si="573"/>
        <v/>
      </c>
      <c r="K623" s="14" t="str">
        <f t="shared" si="573"/>
        <v/>
      </c>
      <c r="L623" s="14"/>
      <c r="M623" s="14"/>
      <c r="N623" s="25"/>
      <c r="P623" s="16"/>
      <c r="Q623" s="16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E623" s="31" t="str">
        <f t="shared" si="565"/>
        <v/>
      </c>
      <c r="AF623" s="31" t="str">
        <f t="shared" si="565"/>
        <v/>
      </c>
      <c r="AG623" s="31" t="str">
        <f t="shared" si="565"/>
        <v/>
      </c>
      <c r="AH623" s="31" t="str">
        <f t="shared" si="565"/>
        <v/>
      </c>
      <c r="AI623" s="31" t="str">
        <f t="shared" si="565"/>
        <v/>
      </c>
      <c r="AJ623" s="31" t="str">
        <f t="shared" si="565"/>
        <v/>
      </c>
      <c r="AK623" s="31" t="str">
        <f t="shared" si="565"/>
        <v/>
      </c>
      <c r="AL623" s="31" t="str">
        <f t="shared" si="565"/>
        <v/>
      </c>
      <c r="AM623" s="31" t="str">
        <f t="shared" si="565"/>
        <v/>
      </c>
      <c r="AN623" s="31" t="str">
        <f t="shared" si="565"/>
        <v/>
      </c>
      <c r="AO623" s="32" t="str">
        <f t="shared" si="532"/>
        <v/>
      </c>
      <c r="AP623" s="32" t="str">
        <f t="shared" si="548"/>
        <v/>
      </c>
      <c r="AQ623" s="32" t="str">
        <f t="shared" si="548"/>
        <v/>
      </c>
      <c r="AR623" s="32" t="str">
        <f t="shared" si="548"/>
        <v/>
      </c>
      <c r="AS623" s="32" t="str">
        <f t="shared" si="548"/>
        <v/>
      </c>
      <c r="AT623" s="32" t="str">
        <f t="shared" si="548"/>
        <v/>
      </c>
      <c r="AU623" s="32" t="str">
        <f t="shared" si="545"/>
        <v/>
      </c>
      <c r="AV623" s="32" t="str">
        <f t="shared" si="545"/>
        <v/>
      </c>
      <c r="AW623" s="32" t="str">
        <f t="shared" si="545"/>
        <v/>
      </c>
      <c r="AX623" s="32" t="str">
        <f t="shared" si="545"/>
        <v/>
      </c>
      <c r="AY623" s="32" t="str">
        <f t="shared" si="545"/>
        <v/>
      </c>
      <c r="BA623" s="17" t="str">
        <f t="shared" si="549"/>
        <v/>
      </c>
      <c r="BB623" s="17" t="str">
        <f t="shared" si="549"/>
        <v/>
      </c>
      <c r="BC623" s="17" t="str">
        <f t="shared" si="549"/>
        <v/>
      </c>
      <c r="BD623" s="17" t="str">
        <f t="shared" si="549"/>
        <v/>
      </c>
      <c r="BE623" s="17" t="str">
        <f t="shared" si="549"/>
        <v/>
      </c>
      <c r="BF623" s="17" t="str">
        <f t="shared" si="546"/>
        <v/>
      </c>
      <c r="BG623" s="17" t="str">
        <f t="shared" si="546"/>
        <v/>
      </c>
      <c r="BH623" s="17" t="str">
        <f t="shared" si="546"/>
        <v/>
      </c>
      <c r="BI623" s="17" t="str">
        <f t="shared" si="546"/>
        <v/>
      </c>
      <c r="BJ623" s="17" t="str">
        <f t="shared" si="546"/>
        <v/>
      </c>
    </row>
    <row r="624" spans="1:62" s="13" customFormat="1" ht="23.25" customHeight="1">
      <c r="A624" s="1">
        <f ca="1">IF(COUNTIF($D624:$M624," ")=10,"",IF(VLOOKUP(MAX($A$1:A623),$A$1:C623,3,FALSE)=0,"",MAX($A$1:A623)+1))</f>
        <v>624</v>
      </c>
      <c r="B624" s="13" t="str">
        <f>$B622</f>
        <v/>
      </c>
      <c r="C624" s="2" t="str">
        <f>IF($B624="","",$S$3)</f>
        <v/>
      </c>
      <c r="D624" s="14" t="str">
        <f t="shared" ref="D624:K624" si="574">IF($B624&gt;"",IF(ISERROR(SEARCH($B624,T$3))," ",MID(T$3,FIND("%курс ",T$3,FIND($B624,T$3))+6,7)&amp;"
("&amp;MID(T$3,FIND("ауд.",T$3,FIND($B624,T$3))+4,FIND("№",T$3,FIND("ауд.",T$3,FIND($B624,T$3)))-(FIND("ауд.",T$3,FIND($B624,T$3))+4))&amp;")"),"")</f>
        <v/>
      </c>
      <c r="E624" s="14" t="str">
        <f t="shared" si="574"/>
        <v/>
      </c>
      <c r="F624" s="14" t="str">
        <f t="shared" si="574"/>
        <v/>
      </c>
      <c r="G624" s="14" t="str">
        <f t="shared" si="574"/>
        <v/>
      </c>
      <c r="H624" s="14" t="str">
        <f t="shared" si="574"/>
        <v/>
      </c>
      <c r="I624" s="14" t="str">
        <f t="shared" si="574"/>
        <v/>
      </c>
      <c r="J624" s="14" t="str">
        <f t="shared" si="574"/>
        <v/>
      </c>
      <c r="K624" s="14" t="str">
        <f t="shared" si="574"/>
        <v/>
      </c>
      <c r="L624" s="14"/>
      <c r="M624" s="14"/>
      <c r="N624" s="25"/>
      <c r="P624" s="16"/>
      <c r="Q624" s="16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E624" s="31" t="str">
        <f t="shared" si="565"/>
        <v/>
      </c>
      <c r="AF624" s="31" t="str">
        <f t="shared" si="565"/>
        <v/>
      </c>
      <c r="AG624" s="31" t="str">
        <f t="shared" si="565"/>
        <v/>
      </c>
      <c r="AH624" s="31" t="str">
        <f t="shared" si="565"/>
        <v/>
      </c>
      <c r="AI624" s="31" t="str">
        <f t="shared" si="565"/>
        <v/>
      </c>
      <c r="AJ624" s="31" t="str">
        <f t="shared" si="565"/>
        <v/>
      </c>
      <c r="AK624" s="31" t="str">
        <f t="shared" si="565"/>
        <v/>
      </c>
      <c r="AL624" s="31" t="str">
        <f t="shared" si="565"/>
        <v/>
      </c>
      <c r="AM624" s="31" t="str">
        <f t="shared" si="565"/>
        <v/>
      </c>
      <c r="AN624" s="31" t="str">
        <f t="shared" si="565"/>
        <v/>
      </c>
      <c r="AO624" s="32" t="str">
        <f t="shared" si="532"/>
        <v/>
      </c>
      <c r="AP624" s="32" t="str">
        <f t="shared" si="548"/>
        <v/>
      </c>
      <c r="AQ624" s="32" t="str">
        <f t="shared" si="548"/>
        <v/>
      </c>
      <c r="AR624" s="32" t="str">
        <f t="shared" si="548"/>
        <v/>
      </c>
      <c r="AS624" s="32" t="str">
        <f t="shared" si="548"/>
        <v/>
      </c>
      <c r="AT624" s="32" t="str">
        <f t="shared" si="548"/>
        <v/>
      </c>
      <c r="AU624" s="32" t="str">
        <f t="shared" si="545"/>
        <v/>
      </c>
      <c r="AV624" s="32" t="str">
        <f t="shared" si="545"/>
        <v/>
      </c>
      <c r="AW624" s="32" t="str">
        <f t="shared" si="545"/>
        <v/>
      </c>
      <c r="AX624" s="32" t="str">
        <f t="shared" si="545"/>
        <v/>
      </c>
      <c r="AY624" s="32" t="str">
        <f t="shared" si="545"/>
        <v/>
      </c>
      <c r="BA624" s="17" t="str">
        <f t="shared" si="549"/>
        <v/>
      </c>
      <c r="BB624" s="17" t="str">
        <f t="shared" si="549"/>
        <v/>
      </c>
      <c r="BC624" s="17" t="str">
        <f t="shared" si="549"/>
        <v/>
      </c>
      <c r="BD624" s="17" t="str">
        <f t="shared" si="549"/>
        <v/>
      </c>
      <c r="BE624" s="17" t="str">
        <f t="shared" si="549"/>
        <v/>
      </c>
      <c r="BF624" s="17" t="str">
        <f t="shared" si="546"/>
        <v/>
      </c>
      <c r="BG624" s="17" t="str">
        <f t="shared" si="546"/>
        <v/>
      </c>
      <c r="BH624" s="17" t="str">
        <f t="shared" si="546"/>
        <v/>
      </c>
      <c r="BI624" s="17" t="str">
        <f t="shared" si="546"/>
        <v/>
      </c>
      <c r="BJ624" s="17" t="str">
        <f t="shared" si="546"/>
        <v/>
      </c>
    </row>
    <row r="625" spans="1:62" s="13" customFormat="1" ht="23.25" customHeight="1">
      <c r="A625" s="1">
        <f ca="1">IF(COUNTIF($D625:$M625," ")=10,"",IF(VLOOKUP(MAX($A$1:A624),$A$1:C624,3,FALSE)=0,"",MAX($A$1:A624)+1))</f>
        <v>625</v>
      </c>
      <c r="B625" s="13" t="str">
        <f>$B622</f>
        <v/>
      </c>
      <c r="C625" s="2" t="str">
        <f>IF($B625="","",$S$4)</f>
        <v/>
      </c>
      <c r="D625" s="14" t="str">
        <f t="shared" ref="D625:K625" si="575">IF($B625&gt;"",IF(ISERROR(SEARCH($B625,T$4))," ",MID(T$4,FIND("%курс ",T$4,FIND($B625,T$4))+6,7)&amp;"
("&amp;MID(T$4,FIND("ауд.",T$4,FIND($B625,T$4))+4,FIND("№",T$4,FIND("ауд.",T$4,FIND($B625,T$4)))-(FIND("ауд.",T$4,FIND($B625,T$4))+4))&amp;")"),"")</f>
        <v/>
      </c>
      <c r="E625" s="14" t="str">
        <f t="shared" si="575"/>
        <v/>
      </c>
      <c r="F625" s="14" t="str">
        <f t="shared" si="575"/>
        <v/>
      </c>
      <c r="G625" s="14" t="str">
        <f t="shared" si="575"/>
        <v/>
      </c>
      <c r="H625" s="14" t="str">
        <f t="shared" si="575"/>
        <v/>
      </c>
      <c r="I625" s="14" t="str">
        <f t="shared" si="575"/>
        <v/>
      </c>
      <c r="J625" s="14" t="str">
        <f t="shared" si="575"/>
        <v/>
      </c>
      <c r="K625" s="14" t="str">
        <f t="shared" si="575"/>
        <v/>
      </c>
      <c r="L625" s="14"/>
      <c r="M625" s="14"/>
      <c r="N625" s="25"/>
      <c r="P625" s="16"/>
      <c r="Q625" s="16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E625" s="31" t="str">
        <f t="shared" si="565"/>
        <v/>
      </c>
      <c r="AF625" s="31" t="str">
        <f t="shared" si="565"/>
        <v/>
      </c>
      <c r="AG625" s="31" t="str">
        <f t="shared" si="565"/>
        <v/>
      </c>
      <c r="AH625" s="31" t="str">
        <f t="shared" si="565"/>
        <v/>
      </c>
      <c r="AI625" s="31" t="str">
        <f t="shared" si="565"/>
        <v/>
      </c>
      <c r="AJ625" s="31" t="str">
        <f t="shared" si="565"/>
        <v/>
      </c>
      <c r="AK625" s="31" t="str">
        <f t="shared" si="565"/>
        <v/>
      </c>
      <c r="AL625" s="31" t="str">
        <f t="shared" si="565"/>
        <v/>
      </c>
      <c r="AM625" s="31" t="str">
        <f t="shared" si="565"/>
        <v/>
      </c>
      <c r="AN625" s="31" t="str">
        <f t="shared" si="565"/>
        <v/>
      </c>
      <c r="AO625" s="32" t="str">
        <f t="shared" si="532"/>
        <v/>
      </c>
      <c r="AP625" s="32" t="str">
        <f t="shared" si="548"/>
        <v/>
      </c>
      <c r="AQ625" s="32" t="str">
        <f t="shared" si="548"/>
        <v/>
      </c>
      <c r="AR625" s="32" t="str">
        <f t="shared" si="548"/>
        <v/>
      </c>
      <c r="AS625" s="32" t="str">
        <f t="shared" si="548"/>
        <v/>
      </c>
      <c r="AT625" s="32" t="str">
        <f t="shared" si="548"/>
        <v/>
      </c>
      <c r="AU625" s="32" t="str">
        <f t="shared" si="545"/>
        <v/>
      </c>
      <c r="AV625" s="32" t="str">
        <f t="shared" si="545"/>
        <v/>
      </c>
      <c r="AW625" s="32" t="str">
        <f t="shared" si="545"/>
        <v/>
      </c>
      <c r="AX625" s="32" t="str">
        <f t="shared" si="545"/>
        <v/>
      </c>
      <c r="AY625" s="32" t="str">
        <f t="shared" si="545"/>
        <v/>
      </c>
      <c r="BA625" s="17" t="str">
        <f t="shared" si="549"/>
        <v/>
      </c>
      <c r="BB625" s="17" t="str">
        <f t="shared" si="549"/>
        <v/>
      </c>
      <c r="BC625" s="17" t="str">
        <f t="shared" si="549"/>
        <v/>
      </c>
      <c r="BD625" s="17" t="str">
        <f t="shared" si="549"/>
        <v/>
      </c>
      <c r="BE625" s="17" t="str">
        <f t="shared" si="549"/>
        <v/>
      </c>
      <c r="BF625" s="17" t="str">
        <f t="shared" si="546"/>
        <v/>
      </c>
      <c r="BG625" s="17" t="str">
        <f t="shared" si="546"/>
        <v/>
      </c>
      <c r="BH625" s="17" t="str">
        <f t="shared" si="546"/>
        <v/>
      </c>
      <c r="BI625" s="17" t="str">
        <f t="shared" si="546"/>
        <v/>
      </c>
      <c r="BJ625" s="17" t="str">
        <f t="shared" si="546"/>
        <v/>
      </c>
    </row>
    <row r="626" spans="1:62" s="13" customFormat="1" ht="23.25" customHeight="1">
      <c r="A626" s="1">
        <f ca="1">IF(COUNTIF($D626:$M626," ")=10,"",IF(VLOOKUP(MAX($A$1:A625),$A$1:C625,3,FALSE)=0,"",MAX($A$1:A625)+1))</f>
        <v>626</v>
      </c>
      <c r="B626" s="13" t="str">
        <f>$B622</f>
        <v/>
      </c>
      <c r="C626" s="2" t="str">
        <f>IF($B626="","",$S$5)</f>
        <v/>
      </c>
      <c r="D626" s="23" t="str">
        <f t="shared" ref="D626:K626" si="576">IF($B626&gt;"",IF(ISERROR(SEARCH($B626,T$5))," ",MID(T$5,FIND("%курс ",T$5,FIND($B626,T$5))+6,7)&amp;"
("&amp;MID(T$5,FIND("ауд.",T$5,FIND($B626,T$5))+4,FIND("№",T$5,FIND("ауд.",T$5,FIND($B626,T$5)))-(FIND("ауд.",T$5,FIND($B626,T$5))+4))&amp;")"),"")</f>
        <v/>
      </c>
      <c r="E626" s="23" t="str">
        <f t="shared" si="576"/>
        <v/>
      </c>
      <c r="F626" s="23" t="str">
        <f t="shared" si="576"/>
        <v/>
      </c>
      <c r="G626" s="23" t="str">
        <f t="shared" si="576"/>
        <v/>
      </c>
      <c r="H626" s="23" t="str">
        <f t="shared" si="576"/>
        <v/>
      </c>
      <c r="I626" s="23" t="str">
        <f t="shared" si="576"/>
        <v/>
      </c>
      <c r="J626" s="23" t="str">
        <f t="shared" si="576"/>
        <v/>
      </c>
      <c r="K626" s="23" t="str">
        <f t="shared" si="576"/>
        <v/>
      </c>
      <c r="L626" s="23"/>
      <c r="M626" s="23"/>
      <c r="N626" s="17"/>
      <c r="P626" s="16"/>
      <c r="Q626" s="16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E626" s="31" t="str">
        <f t="shared" si="565"/>
        <v/>
      </c>
      <c r="AF626" s="31" t="str">
        <f t="shared" si="565"/>
        <v/>
      </c>
      <c r="AG626" s="31" t="str">
        <f t="shared" si="565"/>
        <v/>
      </c>
      <c r="AH626" s="31" t="str">
        <f t="shared" si="565"/>
        <v/>
      </c>
      <c r="AI626" s="31" t="str">
        <f t="shared" si="565"/>
        <v/>
      </c>
      <c r="AJ626" s="31" t="str">
        <f t="shared" si="565"/>
        <v/>
      </c>
      <c r="AK626" s="31" t="str">
        <f t="shared" si="565"/>
        <v/>
      </c>
      <c r="AL626" s="31" t="str">
        <f t="shared" si="565"/>
        <v/>
      </c>
      <c r="AM626" s="31" t="str">
        <f t="shared" si="565"/>
        <v/>
      </c>
      <c r="AN626" s="31" t="str">
        <f t="shared" si="565"/>
        <v/>
      </c>
      <c r="AO626" s="32" t="str">
        <f t="shared" si="532"/>
        <v/>
      </c>
      <c r="AP626" s="32" t="str">
        <f t="shared" si="548"/>
        <v/>
      </c>
      <c r="AQ626" s="32" t="str">
        <f t="shared" si="548"/>
        <v/>
      </c>
      <c r="AR626" s="32" t="str">
        <f t="shared" si="548"/>
        <v/>
      </c>
      <c r="AS626" s="32" t="str">
        <f t="shared" si="548"/>
        <v/>
      </c>
      <c r="AT626" s="32" t="str">
        <f t="shared" si="548"/>
        <v/>
      </c>
      <c r="AU626" s="32" t="str">
        <f t="shared" si="545"/>
        <v/>
      </c>
      <c r="AV626" s="32" t="str">
        <f t="shared" si="545"/>
        <v/>
      </c>
      <c r="AW626" s="32" t="str">
        <f t="shared" si="545"/>
        <v/>
      </c>
      <c r="AX626" s="32" t="str">
        <f t="shared" si="545"/>
        <v/>
      </c>
      <c r="AY626" s="32" t="str">
        <f t="shared" si="545"/>
        <v/>
      </c>
      <c r="BA626" s="17" t="str">
        <f t="shared" si="549"/>
        <v/>
      </c>
      <c r="BB626" s="17" t="str">
        <f t="shared" si="549"/>
        <v/>
      </c>
      <c r="BC626" s="17" t="str">
        <f t="shared" si="549"/>
        <v/>
      </c>
      <c r="BD626" s="17" t="str">
        <f t="shared" si="549"/>
        <v/>
      </c>
      <c r="BE626" s="17" t="str">
        <f t="shared" si="549"/>
        <v/>
      </c>
      <c r="BF626" s="17" t="str">
        <f t="shared" si="546"/>
        <v/>
      </c>
      <c r="BG626" s="17" t="str">
        <f t="shared" si="546"/>
        <v/>
      </c>
      <c r="BH626" s="17" t="str">
        <f t="shared" si="546"/>
        <v/>
      </c>
      <c r="BI626" s="17" t="str">
        <f t="shared" si="546"/>
        <v/>
      </c>
      <c r="BJ626" s="17" t="str">
        <f t="shared" si="546"/>
        <v/>
      </c>
    </row>
    <row r="627" spans="1:62" s="13" customFormat="1" ht="23.25" customHeight="1">
      <c r="A627" s="1">
        <f ca="1">IF(COUNTIF($D627:$M627," ")=10,"",IF(VLOOKUP(MAX($A$1:A626),$A$1:C626,3,FALSE)=0,"",MAX($A$1:A626)+1))</f>
        <v>627</v>
      </c>
      <c r="B627" s="13" t="str">
        <f>$B622</f>
        <v/>
      </c>
      <c r="C627" s="2" t="str">
        <f>IF($B627="","",$S$6)</f>
        <v/>
      </c>
      <c r="D627" s="23" t="str">
        <f t="shared" ref="D627:K627" si="577">IF($B627&gt;"",IF(ISERROR(SEARCH($B627,T$6))," ",MID(T$6,FIND("%курс ",T$6,FIND($B627,T$6))+6,7)&amp;"
("&amp;MID(T$6,FIND("ауд.",T$6,FIND($B627,T$6))+4,FIND("№",T$6,FIND("ауд.",T$6,FIND($B627,T$6)))-(FIND("ауд.",T$6,FIND($B627,T$6))+4))&amp;")"),"")</f>
        <v/>
      </c>
      <c r="E627" s="23" t="str">
        <f t="shared" si="577"/>
        <v/>
      </c>
      <c r="F627" s="23" t="str">
        <f t="shared" si="577"/>
        <v/>
      </c>
      <c r="G627" s="23" t="str">
        <f t="shared" si="577"/>
        <v/>
      </c>
      <c r="H627" s="23" t="str">
        <f t="shared" si="577"/>
        <v/>
      </c>
      <c r="I627" s="23" t="str">
        <f t="shared" si="577"/>
        <v/>
      </c>
      <c r="J627" s="23" t="str">
        <f t="shared" si="577"/>
        <v/>
      </c>
      <c r="K627" s="23" t="str">
        <f t="shared" si="577"/>
        <v/>
      </c>
      <c r="L627" s="23"/>
      <c r="M627" s="23"/>
      <c r="N627" s="25"/>
      <c r="P627" s="16"/>
      <c r="Q627" s="16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E627" s="31" t="str">
        <f t="shared" si="565"/>
        <v/>
      </c>
      <c r="AF627" s="31" t="str">
        <f t="shared" si="565"/>
        <v/>
      </c>
      <c r="AG627" s="31" t="str">
        <f t="shared" si="565"/>
        <v/>
      </c>
      <c r="AH627" s="31" t="str">
        <f t="shared" si="565"/>
        <v/>
      </c>
      <c r="AI627" s="31" t="str">
        <f t="shared" si="565"/>
        <v/>
      </c>
      <c r="AJ627" s="31" t="str">
        <f t="shared" si="565"/>
        <v/>
      </c>
      <c r="AK627" s="31" t="str">
        <f t="shared" si="565"/>
        <v/>
      </c>
      <c r="AL627" s="31" t="str">
        <f t="shared" si="565"/>
        <v/>
      </c>
      <c r="AM627" s="31" t="str">
        <f t="shared" si="565"/>
        <v/>
      </c>
      <c r="AN627" s="31" t="str">
        <f t="shared" si="565"/>
        <v/>
      </c>
      <c r="AO627" s="32" t="str">
        <f t="shared" si="532"/>
        <v/>
      </c>
      <c r="AP627" s="32" t="str">
        <f t="shared" si="548"/>
        <v/>
      </c>
      <c r="AQ627" s="32" t="str">
        <f t="shared" si="548"/>
        <v/>
      </c>
      <c r="AR627" s="32" t="str">
        <f t="shared" si="548"/>
        <v/>
      </c>
      <c r="AS627" s="32" t="str">
        <f t="shared" si="548"/>
        <v/>
      </c>
      <c r="AT627" s="32" t="str">
        <f t="shared" si="548"/>
        <v/>
      </c>
      <c r="AU627" s="32" t="str">
        <f t="shared" si="545"/>
        <v/>
      </c>
      <c r="AV627" s="32" t="str">
        <f t="shared" si="545"/>
        <v/>
      </c>
      <c r="AW627" s="32" t="str">
        <f t="shared" si="545"/>
        <v/>
      </c>
      <c r="AX627" s="32" t="str">
        <f t="shared" si="545"/>
        <v/>
      </c>
      <c r="AY627" s="32" t="str">
        <f t="shared" si="545"/>
        <v/>
      </c>
      <c r="BA627" s="17" t="str">
        <f t="shared" si="549"/>
        <v/>
      </c>
      <c r="BB627" s="17" t="str">
        <f t="shared" si="549"/>
        <v/>
      </c>
      <c r="BC627" s="17" t="str">
        <f t="shared" si="549"/>
        <v/>
      </c>
      <c r="BD627" s="17" t="str">
        <f t="shared" si="549"/>
        <v/>
      </c>
      <c r="BE627" s="17" t="str">
        <f t="shared" si="549"/>
        <v/>
      </c>
      <c r="BF627" s="17" t="str">
        <f t="shared" si="546"/>
        <v/>
      </c>
      <c r="BG627" s="17" t="str">
        <f t="shared" si="546"/>
        <v/>
      </c>
      <c r="BH627" s="17" t="str">
        <f t="shared" si="546"/>
        <v/>
      </c>
      <c r="BI627" s="17" t="str">
        <f t="shared" si="546"/>
        <v/>
      </c>
      <c r="BJ627" s="17" t="str">
        <f t="shared" si="546"/>
        <v/>
      </c>
    </row>
    <row r="628" spans="1:62" s="13" customFormat="1" ht="23.25" customHeight="1">
      <c r="A628" s="1">
        <f ca="1">IF(COUNTIF($D628:$M628," ")=10,"",IF(VLOOKUP(MAX($A$1:A627),$A$1:C627,3,FALSE)=0,"",MAX($A$1:A627)+1))</f>
        <v>628</v>
      </c>
      <c r="B628" s="13" t="str">
        <f>$B622</f>
        <v/>
      </c>
      <c r="C628" s="2" t="str">
        <f>IF($B628="","",$S$7)</f>
        <v/>
      </c>
      <c r="D628" s="23" t="str">
        <f t="shared" ref="D628:K628" si="578">IF($B628&gt;"",IF(ISERROR(SEARCH($B628,T$7))," ",MID(T$7,FIND("%курс ",T$7,FIND($B628,T$7))+6,7)&amp;"
("&amp;MID(T$7,FIND("ауд.",T$7,FIND($B628,T$7))+4,FIND("№",T$7,FIND("ауд.",T$7,FIND($B628,T$7)))-(FIND("ауд.",T$7,FIND($B628,T$7))+4))&amp;")"),"")</f>
        <v/>
      </c>
      <c r="E628" s="23" t="str">
        <f t="shared" si="578"/>
        <v/>
      </c>
      <c r="F628" s="23" t="str">
        <f t="shared" si="578"/>
        <v/>
      </c>
      <c r="G628" s="23" t="str">
        <f t="shared" si="578"/>
        <v/>
      </c>
      <c r="H628" s="23" t="str">
        <f t="shared" si="578"/>
        <v/>
      </c>
      <c r="I628" s="23" t="str">
        <f t="shared" si="578"/>
        <v/>
      </c>
      <c r="J628" s="23" t="str">
        <f t="shared" si="578"/>
        <v/>
      </c>
      <c r="K628" s="23" t="str">
        <f t="shared" si="578"/>
        <v/>
      </c>
      <c r="L628" s="23"/>
      <c r="M628" s="23"/>
      <c r="N628" s="25"/>
      <c r="P628" s="16"/>
      <c r="Q628" s="16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E628" s="31" t="str">
        <f t="shared" si="565"/>
        <v/>
      </c>
      <c r="AF628" s="31" t="str">
        <f t="shared" si="565"/>
        <v/>
      </c>
      <c r="AG628" s="31" t="str">
        <f t="shared" si="565"/>
        <v/>
      </c>
      <c r="AH628" s="31" t="str">
        <f t="shared" si="565"/>
        <v/>
      </c>
      <c r="AI628" s="31" t="str">
        <f t="shared" si="565"/>
        <v/>
      </c>
      <c r="AJ628" s="31" t="str">
        <f t="shared" si="565"/>
        <v/>
      </c>
      <c r="AK628" s="31" t="str">
        <f t="shared" si="565"/>
        <v/>
      </c>
      <c r="AL628" s="31" t="str">
        <f t="shared" si="565"/>
        <v/>
      </c>
      <c r="AM628" s="31" t="str">
        <f t="shared" si="565"/>
        <v/>
      </c>
      <c r="AN628" s="31" t="str">
        <f t="shared" si="565"/>
        <v/>
      </c>
      <c r="AO628" s="32" t="str">
        <f t="shared" si="532"/>
        <v/>
      </c>
      <c r="AP628" s="32" t="str">
        <f t="shared" si="548"/>
        <v/>
      </c>
      <c r="AQ628" s="32" t="str">
        <f t="shared" si="548"/>
        <v/>
      </c>
      <c r="AR628" s="32" t="str">
        <f t="shared" si="548"/>
        <v/>
      </c>
      <c r="AS628" s="32" t="str">
        <f t="shared" si="548"/>
        <v/>
      </c>
      <c r="AT628" s="32" t="str">
        <f t="shared" si="548"/>
        <v/>
      </c>
      <c r="AU628" s="32" t="str">
        <f t="shared" si="545"/>
        <v/>
      </c>
      <c r="AV628" s="32" t="str">
        <f t="shared" si="545"/>
        <v/>
      </c>
      <c r="AW628" s="32" t="str">
        <f t="shared" si="545"/>
        <v/>
      </c>
      <c r="AX628" s="32" t="str">
        <f t="shared" si="545"/>
        <v/>
      </c>
      <c r="AY628" s="32" t="str">
        <f t="shared" si="545"/>
        <v/>
      </c>
      <c r="BA628" s="17" t="str">
        <f t="shared" si="549"/>
        <v/>
      </c>
      <c r="BB628" s="17" t="str">
        <f t="shared" si="549"/>
        <v/>
      </c>
      <c r="BC628" s="17" t="str">
        <f t="shared" si="549"/>
        <v/>
      </c>
      <c r="BD628" s="17" t="str">
        <f t="shared" si="549"/>
        <v/>
      </c>
      <c r="BE628" s="17" t="str">
        <f t="shared" si="549"/>
        <v/>
      </c>
      <c r="BF628" s="17" t="str">
        <f t="shared" si="546"/>
        <v/>
      </c>
      <c r="BG628" s="17" t="str">
        <f t="shared" si="546"/>
        <v/>
      </c>
      <c r="BH628" s="17" t="str">
        <f t="shared" si="546"/>
        <v/>
      </c>
      <c r="BI628" s="17" t="str">
        <f t="shared" si="546"/>
        <v/>
      </c>
      <c r="BJ628" s="17" t="str">
        <f t="shared" si="546"/>
        <v/>
      </c>
    </row>
    <row r="629" spans="1:62" s="13" customFormat="1" ht="23.25" customHeight="1">
      <c r="A629" s="1">
        <f ca="1">IF(COUNTIF($D629:$M629," ")=10,"",IF(VLOOKUP(MAX($A$1:A628),$A$1:C628,3,FALSE)=0,"",MAX($A$1:A628)+1))</f>
        <v>629</v>
      </c>
      <c r="B629" s="13" t="str">
        <f>$B622</f>
        <v/>
      </c>
      <c r="C629" s="2" t="str">
        <f>IF($B629="","",$S$8)</f>
        <v/>
      </c>
      <c r="D629" s="23" t="str">
        <f t="shared" ref="D629:K629" si="579">IF($B629&gt;"",IF(ISERROR(SEARCH($B629,T$8))," ",MID(T$8,FIND("%курс ",T$8,FIND($B629,T$8))+6,7)&amp;"
("&amp;MID(T$8,FIND("ауд.",T$8,FIND($B629,T$8))+4,FIND("№",T$8,FIND("ауд.",T$8,FIND($B629,T$8)))-(FIND("ауд.",T$8,FIND($B629,T$8))+4))&amp;")"),"")</f>
        <v/>
      </c>
      <c r="E629" s="23" t="str">
        <f t="shared" si="579"/>
        <v/>
      </c>
      <c r="F629" s="23" t="str">
        <f t="shared" si="579"/>
        <v/>
      </c>
      <c r="G629" s="23" t="str">
        <f t="shared" si="579"/>
        <v/>
      </c>
      <c r="H629" s="23" t="str">
        <f t="shared" si="579"/>
        <v/>
      </c>
      <c r="I629" s="23" t="str">
        <f t="shared" si="579"/>
        <v/>
      </c>
      <c r="J629" s="23" t="str">
        <f t="shared" si="579"/>
        <v/>
      </c>
      <c r="K629" s="23" t="str">
        <f t="shared" si="579"/>
        <v/>
      </c>
      <c r="L629" s="23"/>
      <c r="M629" s="23"/>
      <c r="N629" s="25"/>
      <c r="P629" s="16"/>
      <c r="Q629" s="16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E629" s="31" t="str">
        <f t="shared" si="565"/>
        <v/>
      </c>
      <c r="AF629" s="31" t="str">
        <f t="shared" si="565"/>
        <v/>
      </c>
      <c r="AG629" s="31" t="str">
        <f t="shared" si="565"/>
        <v/>
      </c>
      <c r="AH629" s="31" t="str">
        <f t="shared" si="565"/>
        <v/>
      </c>
      <c r="AI629" s="31" t="str">
        <f t="shared" si="565"/>
        <v/>
      </c>
      <c r="AJ629" s="31" t="str">
        <f t="shared" si="565"/>
        <v/>
      </c>
      <c r="AK629" s="31" t="str">
        <f t="shared" si="565"/>
        <v/>
      </c>
      <c r="AL629" s="31" t="str">
        <f t="shared" si="565"/>
        <v/>
      </c>
      <c r="AM629" s="31" t="str">
        <f t="shared" si="565"/>
        <v/>
      </c>
      <c r="AN629" s="31" t="str">
        <f t="shared" si="565"/>
        <v/>
      </c>
      <c r="AO629" s="32" t="str">
        <f t="shared" si="532"/>
        <v/>
      </c>
      <c r="AP629" s="32" t="str">
        <f t="shared" si="548"/>
        <v/>
      </c>
      <c r="AQ629" s="32" t="str">
        <f t="shared" si="548"/>
        <v/>
      </c>
      <c r="AR629" s="32" t="str">
        <f t="shared" si="548"/>
        <v/>
      </c>
      <c r="AS629" s="32" t="str">
        <f t="shared" si="548"/>
        <v/>
      </c>
      <c r="AT629" s="32" t="str">
        <f t="shared" si="548"/>
        <v/>
      </c>
      <c r="AU629" s="32" t="str">
        <f t="shared" si="545"/>
        <v/>
      </c>
      <c r="AV629" s="32" t="str">
        <f t="shared" si="545"/>
        <v/>
      </c>
      <c r="AW629" s="32" t="str">
        <f t="shared" si="545"/>
        <v/>
      </c>
      <c r="AX629" s="32" t="str">
        <f t="shared" si="545"/>
        <v/>
      </c>
      <c r="AY629" s="32" t="str">
        <f t="shared" si="545"/>
        <v/>
      </c>
      <c r="BA629" s="17" t="str">
        <f t="shared" si="549"/>
        <v/>
      </c>
      <c r="BB629" s="17" t="str">
        <f t="shared" si="549"/>
        <v/>
      </c>
      <c r="BC629" s="17" t="str">
        <f t="shared" si="549"/>
        <v/>
      </c>
      <c r="BD629" s="17" t="str">
        <f t="shared" si="549"/>
        <v/>
      </c>
      <c r="BE629" s="17" t="str">
        <f t="shared" si="549"/>
        <v/>
      </c>
      <c r="BF629" s="17" t="str">
        <f t="shared" si="546"/>
        <v/>
      </c>
      <c r="BG629" s="17" t="str">
        <f t="shared" si="546"/>
        <v/>
      </c>
      <c r="BH629" s="17" t="str">
        <f t="shared" si="546"/>
        <v/>
      </c>
      <c r="BI629" s="17" t="str">
        <f t="shared" si="546"/>
        <v/>
      </c>
      <c r="BJ629" s="17" t="str">
        <f t="shared" si="546"/>
        <v/>
      </c>
    </row>
    <row r="630" spans="1:62" s="13" customFormat="1" ht="23.25" customHeight="1">
      <c r="A630" s="1">
        <f ca="1">IF(COUNTIF($D630:$M630," ")=10,"",IF(VLOOKUP(MAX($A$1:A629),$A$1:C629,3,FALSE)=0,"",MAX($A$1:A629)+1))</f>
        <v>630</v>
      </c>
      <c r="C630" s="2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5"/>
      <c r="P630" s="16"/>
      <c r="Q630" s="16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2" t="str">
        <f t="shared" si="532"/>
        <v/>
      </c>
      <c r="AP630" s="32" t="str">
        <f t="shared" si="548"/>
        <v/>
      </c>
      <c r="AQ630" s="32" t="str">
        <f t="shared" si="548"/>
        <v/>
      </c>
      <c r="AR630" s="32" t="str">
        <f t="shared" si="548"/>
        <v/>
      </c>
      <c r="AS630" s="32" t="str">
        <f t="shared" si="548"/>
        <v/>
      </c>
      <c r="AT630" s="32" t="str">
        <f t="shared" si="548"/>
        <v/>
      </c>
      <c r="AU630" s="32" t="str">
        <f t="shared" si="545"/>
        <v/>
      </c>
      <c r="AV630" s="32" t="str">
        <f t="shared" si="545"/>
        <v/>
      </c>
      <c r="AW630" s="32" t="str">
        <f t="shared" si="545"/>
        <v/>
      </c>
      <c r="AX630" s="32" t="str">
        <f t="shared" si="545"/>
        <v/>
      </c>
      <c r="AY630" s="32" t="str">
        <f t="shared" si="545"/>
        <v/>
      </c>
      <c r="BA630" s="17" t="str">
        <f t="shared" si="549"/>
        <v/>
      </c>
      <c r="BB630" s="17" t="str">
        <f t="shared" si="549"/>
        <v/>
      </c>
      <c r="BC630" s="17" t="str">
        <f t="shared" si="549"/>
        <v/>
      </c>
      <c r="BD630" s="17" t="str">
        <f t="shared" si="549"/>
        <v/>
      </c>
      <c r="BE630" s="17" t="str">
        <f t="shared" si="549"/>
        <v/>
      </c>
      <c r="BF630" s="17" t="str">
        <f t="shared" si="546"/>
        <v/>
      </c>
      <c r="BG630" s="17" t="str">
        <f t="shared" si="546"/>
        <v/>
      </c>
      <c r="BH630" s="17" t="str">
        <f t="shared" si="546"/>
        <v/>
      </c>
      <c r="BI630" s="17" t="str">
        <f t="shared" si="546"/>
        <v/>
      </c>
      <c r="BJ630" s="17" t="str">
        <f t="shared" si="546"/>
        <v/>
      </c>
    </row>
    <row r="631" spans="1:62" s="13" customFormat="1" ht="23.25" customHeight="1">
      <c r="A631" s="1">
        <f ca="1">IF(COUNTIF($D632:$M638," ")=70,"",MAX($A$1:A630)+1)</f>
        <v>631</v>
      </c>
      <c r="B631" s="2" t="str">
        <f>IF($C631="","",$C631)</f>
        <v/>
      </c>
      <c r="C631" s="3" t="str">
        <f>IF(ISERROR(VLOOKUP((ROW()-1)/9+1,'[1]Преподавательский состав'!$A$2:$B$180,2,FALSE)),"",VLOOKUP((ROW()-1)/9+1,'[1]Преподавательский состав'!$A$2:$B$180,2,FALSE))</f>
        <v/>
      </c>
      <c r="D631" s="3" t="str">
        <f>IF($C631="","",T(" 8.00"))</f>
        <v/>
      </c>
      <c r="E631" s="3" t="str">
        <f>IF($C631="","",T(" 9.40"))</f>
        <v/>
      </c>
      <c r="F631" s="3" t="str">
        <f>IF($C631="","",T("11.50"))</f>
        <v/>
      </c>
      <c r="G631" s="3" t="str">
        <f>IF($C631="","",T(""))</f>
        <v/>
      </c>
      <c r="H631" s="3" t="str">
        <f>IF($C631="","",T("13.30"))</f>
        <v/>
      </c>
      <c r="I631" s="3" t="str">
        <f>IF($C631="","",T("15.10"))</f>
        <v/>
      </c>
      <c r="J631" s="3" t="str">
        <f>IF($C631="","",T("16.50"))</f>
        <v/>
      </c>
      <c r="K631" s="3" t="str">
        <f>IF($C631="","",T("16.50"))</f>
        <v/>
      </c>
      <c r="L631" s="3"/>
      <c r="M631" s="3"/>
      <c r="N631" s="25"/>
      <c r="P631" s="16"/>
      <c r="Q631" s="16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2" t="str">
        <f t="shared" si="532"/>
        <v/>
      </c>
      <c r="AP631" s="32" t="str">
        <f t="shared" si="548"/>
        <v/>
      </c>
      <c r="AQ631" s="32" t="str">
        <f t="shared" si="548"/>
        <v/>
      </c>
      <c r="AR631" s="32" t="str">
        <f t="shared" si="548"/>
        <v/>
      </c>
      <c r="AS631" s="32" t="str">
        <f t="shared" si="548"/>
        <v/>
      </c>
      <c r="AT631" s="32" t="str">
        <f t="shared" si="548"/>
        <v/>
      </c>
      <c r="AU631" s="32" t="str">
        <f t="shared" si="545"/>
        <v/>
      </c>
      <c r="AV631" s="32" t="str">
        <f t="shared" si="545"/>
        <v/>
      </c>
      <c r="AW631" s="32" t="str">
        <f t="shared" si="545"/>
        <v/>
      </c>
      <c r="AX631" s="32" t="str">
        <f t="shared" si="545"/>
        <v/>
      </c>
      <c r="AY631" s="32" t="str">
        <f t="shared" si="545"/>
        <v/>
      </c>
      <c r="BA631" s="17" t="str">
        <f t="shared" si="549"/>
        <v/>
      </c>
      <c r="BB631" s="17" t="str">
        <f t="shared" si="549"/>
        <v/>
      </c>
      <c r="BC631" s="17" t="str">
        <f t="shared" si="549"/>
        <v/>
      </c>
      <c r="BD631" s="17" t="str">
        <f t="shared" si="549"/>
        <v/>
      </c>
      <c r="BE631" s="17" t="str">
        <f t="shared" si="549"/>
        <v/>
      </c>
      <c r="BF631" s="17" t="str">
        <f t="shared" si="546"/>
        <v/>
      </c>
      <c r="BG631" s="17" t="str">
        <f t="shared" si="546"/>
        <v/>
      </c>
      <c r="BH631" s="17" t="str">
        <f t="shared" si="546"/>
        <v/>
      </c>
      <c r="BI631" s="17" t="str">
        <f t="shared" si="546"/>
        <v/>
      </c>
      <c r="BJ631" s="17" t="str">
        <f t="shared" si="546"/>
        <v/>
      </c>
    </row>
    <row r="632" spans="1:62" s="13" customFormat="1" ht="23.25" customHeight="1">
      <c r="A632" s="1">
        <f ca="1">IF(COUNTIF($D632:$M632," ")=10,"",IF(VLOOKUP(MAX($A$1:A631),$A$1:C631,3,FALSE)=0,"",MAX($A$1:A631)+1))</f>
        <v>632</v>
      </c>
      <c r="B632" s="13" t="str">
        <f>$B631</f>
        <v/>
      </c>
      <c r="C632" s="2" t="str">
        <f>IF($B632="","",$S$2)</f>
        <v/>
      </c>
      <c r="D632" s="14" t="str">
        <f t="shared" ref="D632:K632" si="580">IF($B632&gt;"",IF(ISERROR(SEARCH($B632,T$2))," ",MID(T$2,FIND("%курс ",T$2,FIND($B632,T$2))+6,7)&amp;"
("&amp;MID(T$2,FIND("ауд.",T$2,FIND($B632,T$2))+4,FIND("№",T$2,FIND("ауд.",T$2,FIND($B632,T$2)))-(FIND("ауд.",T$2,FIND($B632,T$2))+4))&amp;")"),"")</f>
        <v/>
      </c>
      <c r="E632" s="14" t="str">
        <f t="shared" si="580"/>
        <v/>
      </c>
      <c r="F632" s="14" t="str">
        <f t="shared" si="580"/>
        <v/>
      </c>
      <c r="G632" s="14" t="str">
        <f t="shared" si="580"/>
        <v/>
      </c>
      <c r="H632" s="14" t="str">
        <f t="shared" si="580"/>
        <v/>
      </c>
      <c r="I632" s="14" t="str">
        <f t="shared" si="580"/>
        <v/>
      </c>
      <c r="J632" s="14" t="str">
        <f t="shared" si="580"/>
        <v/>
      </c>
      <c r="K632" s="14" t="str">
        <f t="shared" si="580"/>
        <v/>
      </c>
      <c r="L632" s="14"/>
      <c r="M632" s="14"/>
      <c r="N632" s="25"/>
      <c r="P632" s="16"/>
      <c r="Q632" s="16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E632" s="31" t="str">
        <f t="shared" si="565"/>
        <v/>
      </c>
      <c r="AF632" s="31" t="str">
        <f t="shared" si="565"/>
        <v/>
      </c>
      <c r="AG632" s="31" t="str">
        <f t="shared" si="565"/>
        <v/>
      </c>
      <c r="AH632" s="31" t="str">
        <f t="shared" si="565"/>
        <v/>
      </c>
      <c r="AI632" s="31" t="str">
        <f t="shared" si="565"/>
        <v/>
      </c>
      <c r="AJ632" s="31" t="str">
        <f t="shared" si="565"/>
        <v/>
      </c>
      <c r="AK632" s="31" t="str">
        <f t="shared" si="565"/>
        <v/>
      </c>
      <c r="AL632" s="31" t="str">
        <f t="shared" si="565"/>
        <v/>
      </c>
      <c r="AM632" s="31" t="str">
        <f t="shared" si="565"/>
        <v/>
      </c>
      <c r="AN632" s="31" t="str">
        <f t="shared" si="565"/>
        <v/>
      </c>
      <c r="AO632" s="32" t="str">
        <f t="shared" si="532"/>
        <v/>
      </c>
      <c r="AP632" s="32" t="str">
        <f t="shared" si="548"/>
        <v/>
      </c>
      <c r="AQ632" s="32" t="str">
        <f t="shared" si="548"/>
        <v/>
      </c>
      <c r="AR632" s="32" t="str">
        <f t="shared" si="548"/>
        <v/>
      </c>
      <c r="AS632" s="32" t="str">
        <f t="shared" si="548"/>
        <v/>
      </c>
      <c r="AT632" s="32" t="str">
        <f t="shared" si="548"/>
        <v/>
      </c>
      <c r="AU632" s="32" t="str">
        <f t="shared" si="545"/>
        <v/>
      </c>
      <c r="AV632" s="32" t="str">
        <f t="shared" si="545"/>
        <v/>
      </c>
      <c r="AW632" s="32" t="str">
        <f t="shared" si="545"/>
        <v/>
      </c>
      <c r="AX632" s="32" t="str">
        <f t="shared" si="545"/>
        <v/>
      </c>
      <c r="AY632" s="32" t="str">
        <f t="shared" si="545"/>
        <v/>
      </c>
      <c r="BA632" s="17" t="str">
        <f t="shared" si="549"/>
        <v/>
      </c>
      <c r="BB632" s="17" t="str">
        <f t="shared" si="549"/>
        <v/>
      </c>
      <c r="BC632" s="17" t="str">
        <f t="shared" si="549"/>
        <v/>
      </c>
      <c r="BD632" s="17" t="str">
        <f t="shared" si="549"/>
        <v/>
      </c>
      <c r="BE632" s="17" t="str">
        <f t="shared" si="549"/>
        <v/>
      </c>
      <c r="BF632" s="17" t="str">
        <f t="shared" si="546"/>
        <v/>
      </c>
      <c r="BG632" s="17" t="str">
        <f t="shared" si="546"/>
        <v/>
      </c>
      <c r="BH632" s="17" t="str">
        <f t="shared" si="546"/>
        <v/>
      </c>
      <c r="BI632" s="17" t="str">
        <f t="shared" si="546"/>
        <v/>
      </c>
      <c r="BJ632" s="17" t="str">
        <f t="shared" si="546"/>
        <v/>
      </c>
    </row>
    <row r="633" spans="1:62" s="13" customFormat="1" ht="23.25" customHeight="1">
      <c r="A633" s="1">
        <f ca="1">IF(COUNTIF($D633:$M633," ")=10,"",IF(VLOOKUP(MAX($A$1:A632),$A$1:C632,3,FALSE)=0,"",MAX($A$1:A632)+1))</f>
        <v>633</v>
      </c>
      <c r="B633" s="13" t="str">
        <f>$B631</f>
        <v/>
      </c>
      <c r="C633" s="2" t="str">
        <f>IF($B633="","",$S$3)</f>
        <v/>
      </c>
      <c r="D633" s="14" t="str">
        <f t="shared" ref="D633:K633" si="581">IF($B633&gt;"",IF(ISERROR(SEARCH($B633,T$3))," ",MID(T$3,FIND("%курс ",T$3,FIND($B633,T$3))+6,7)&amp;"
("&amp;MID(T$3,FIND("ауд.",T$3,FIND($B633,T$3))+4,FIND("№",T$3,FIND("ауд.",T$3,FIND($B633,T$3)))-(FIND("ауд.",T$3,FIND($B633,T$3))+4))&amp;")"),"")</f>
        <v/>
      </c>
      <c r="E633" s="14" t="str">
        <f t="shared" si="581"/>
        <v/>
      </c>
      <c r="F633" s="14" t="str">
        <f t="shared" si="581"/>
        <v/>
      </c>
      <c r="G633" s="14" t="str">
        <f t="shared" si="581"/>
        <v/>
      </c>
      <c r="H633" s="14" t="str">
        <f t="shared" si="581"/>
        <v/>
      </c>
      <c r="I633" s="14" t="str">
        <f t="shared" si="581"/>
        <v/>
      </c>
      <c r="J633" s="14" t="str">
        <f t="shared" si="581"/>
        <v/>
      </c>
      <c r="K633" s="14" t="str">
        <f t="shared" si="581"/>
        <v/>
      </c>
      <c r="L633" s="14"/>
      <c r="M633" s="14"/>
      <c r="N633" s="25"/>
      <c r="P633" s="16"/>
      <c r="Q633" s="16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E633" s="31" t="str">
        <f t="shared" si="565"/>
        <v/>
      </c>
      <c r="AF633" s="31" t="str">
        <f t="shared" si="565"/>
        <v/>
      </c>
      <c r="AG633" s="31" t="str">
        <f t="shared" si="565"/>
        <v/>
      </c>
      <c r="AH633" s="31" t="str">
        <f t="shared" si="565"/>
        <v/>
      </c>
      <c r="AI633" s="31" t="str">
        <f t="shared" si="565"/>
        <v/>
      </c>
      <c r="AJ633" s="31" t="str">
        <f t="shared" si="565"/>
        <v/>
      </c>
      <c r="AK633" s="31" t="str">
        <f t="shared" si="565"/>
        <v/>
      </c>
      <c r="AL633" s="31" t="str">
        <f t="shared" si="565"/>
        <v/>
      </c>
      <c r="AM633" s="31" t="str">
        <f t="shared" si="565"/>
        <v/>
      </c>
      <c r="AN633" s="31" t="str">
        <f t="shared" si="565"/>
        <v/>
      </c>
      <c r="AO633" s="32" t="str">
        <f t="shared" si="532"/>
        <v/>
      </c>
      <c r="AP633" s="32" t="str">
        <f t="shared" si="548"/>
        <v/>
      </c>
      <c r="AQ633" s="32" t="str">
        <f t="shared" si="548"/>
        <v/>
      </c>
      <c r="AR633" s="32" t="str">
        <f t="shared" si="548"/>
        <v/>
      </c>
      <c r="AS633" s="32" t="str">
        <f t="shared" si="548"/>
        <v/>
      </c>
      <c r="AT633" s="32" t="str">
        <f t="shared" si="548"/>
        <v/>
      </c>
      <c r="AU633" s="32" t="str">
        <f t="shared" si="545"/>
        <v/>
      </c>
      <c r="AV633" s="32" t="str">
        <f t="shared" si="545"/>
        <v/>
      </c>
      <c r="AW633" s="32" t="str">
        <f t="shared" si="545"/>
        <v/>
      </c>
      <c r="AX633" s="32" t="str">
        <f t="shared" si="545"/>
        <v/>
      </c>
      <c r="AY633" s="32" t="str">
        <f t="shared" si="545"/>
        <v/>
      </c>
      <c r="BA633" s="17" t="str">
        <f t="shared" si="549"/>
        <v/>
      </c>
      <c r="BB633" s="17" t="str">
        <f t="shared" si="549"/>
        <v/>
      </c>
      <c r="BC633" s="17" t="str">
        <f t="shared" si="549"/>
        <v/>
      </c>
      <c r="BD633" s="17" t="str">
        <f t="shared" si="549"/>
        <v/>
      </c>
      <c r="BE633" s="17" t="str">
        <f t="shared" si="549"/>
        <v/>
      </c>
      <c r="BF633" s="17" t="str">
        <f t="shared" si="546"/>
        <v/>
      </c>
      <c r="BG633" s="17" t="str">
        <f t="shared" si="546"/>
        <v/>
      </c>
      <c r="BH633" s="17" t="str">
        <f t="shared" si="546"/>
        <v/>
      </c>
      <c r="BI633" s="17" t="str">
        <f t="shared" si="546"/>
        <v/>
      </c>
      <c r="BJ633" s="17" t="str">
        <f t="shared" si="546"/>
        <v/>
      </c>
    </row>
    <row r="634" spans="1:62" s="13" customFormat="1" ht="23.25" customHeight="1">
      <c r="A634" s="1">
        <f ca="1">IF(COUNTIF($D634:$M634," ")=10,"",IF(VLOOKUP(MAX($A$1:A633),$A$1:C633,3,FALSE)=0,"",MAX($A$1:A633)+1))</f>
        <v>634</v>
      </c>
      <c r="B634" s="13" t="str">
        <f>$B631</f>
        <v/>
      </c>
      <c r="C634" s="2" t="str">
        <f>IF($B634="","",$S$4)</f>
        <v/>
      </c>
      <c r="D634" s="14" t="str">
        <f t="shared" ref="D634:K634" si="582">IF($B634&gt;"",IF(ISERROR(SEARCH($B634,T$4))," ",MID(T$4,FIND("%курс ",T$4,FIND($B634,T$4))+6,7)&amp;"
("&amp;MID(T$4,FIND("ауд.",T$4,FIND($B634,T$4))+4,FIND("№",T$4,FIND("ауд.",T$4,FIND($B634,T$4)))-(FIND("ауд.",T$4,FIND($B634,T$4))+4))&amp;")"),"")</f>
        <v/>
      </c>
      <c r="E634" s="14" t="str">
        <f t="shared" si="582"/>
        <v/>
      </c>
      <c r="F634" s="14" t="str">
        <f t="shared" si="582"/>
        <v/>
      </c>
      <c r="G634" s="14" t="str">
        <f t="shared" si="582"/>
        <v/>
      </c>
      <c r="H634" s="14" t="str">
        <f t="shared" si="582"/>
        <v/>
      </c>
      <c r="I634" s="14" t="str">
        <f t="shared" si="582"/>
        <v/>
      </c>
      <c r="J634" s="14" t="str">
        <f t="shared" si="582"/>
        <v/>
      </c>
      <c r="K634" s="14" t="str">
        <f t="shared" si="582"/>
        <v/>
      </c>
      <c r="L634" s="14"/>
      <c r="M634" s="14"/>
      <c r="N634" s="17"/>
      <c r="P634" s="16"/>
      <c r="Q634" s="16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E634" s="31" t="str">
        <f t="shared" si="565"/>
        <v/>
      </c>
      <c r="AF634" s="31" t="str">
        <f t="shared" si="565"/>
        <v/>
      </c>
      <c r="AG634" s="31" t="str">
        <f t="shared" si="565"/>
        <v/>
      </c>
      <c r="AH634" s="31" t="str">
        <f t="shared" si="565"/>
        <v/>
      </c>
      <c r="AI634" s="31" t="str">
        <f t="shared" si="565"/>
        <v/>
      </c>
      <c r="AJ634" s="31" t="str">
        <f t="shared" si="565"/>
        <v/>
      </c>
      <c r="AK634" s="31" t="str">
        <f t="shared" si="565"/>
        <v/>
      </c>
      <c r="AL634" s="31" t="str">
        <f t="shared" si="565"/>
        <v/>
      </c>
      <c r="AM634" s="31" t="str">
        <f t="shared" si="565"/>
        <v/>
      </c>
      <c r="AN634" s="31" t="str">
        <f t="shared" si="565"/>
        <v/>
      </c>
      <c r="AO634" s="32" t="str">
        <f t="shared" si="532"/>
        <v/>
      </c>
      <c r="AP634" s="32" t="str">
        <f t="shared" si="548"/>
        <v/>
      </c>
      <c r="AQ634" s="32" t="str">
        <f t="shared" si="548"/>
        <v/>
      </c>
      <c r="AR634" s="32" t="str">
        <f t="shared" si="548"/>
        <v/>
      </c>
      <c r="AS634" s="32" t="str">
        <f t="shared" si="548"/>
        <v/>
      </c>
      <c r="AT634" s="32" t="str">
        <f t="shared" si="548"/>
        <v/>
      </c>
      <c r="AU634" s="32" t="str">
        <f t="shared" si="545"/>
        <v/>
      </c>
      <c r="AV634" s="32" t="str">
        <f t="shared" si="545"/>
        <v/>
      </c>
      <c r="AW634" s="32" t="str">
        <f t="shared" si="545"/>
        <v/>
      </c>
      <c r="AX634" s="32" t="str">
        <f t="shared" si="545"/>
        <v/>
      </c>
      <c r="AY634" s="32" t="str">
        <f t="shared" si="545"/>
        <v/>
      </c>
      <c r="BA634" s="17" t="str">
        <f t="shared" si="549"/>
        <v/>
      </c>
      <c r="BB634" s="17" t="str">
        <f t="shared" si="549"/>
        <v/>
      </c>
      <c r="BC634" s="17" t="str">
        <f t="shared" si="549"/>
        <v/>
      </c>
      <c r="BD634" s="17" t="str">
        <f t="shared" si="549"/>
        <v/>
      </c>
      <c r="BE634" s="17" t="str">
        <f t="shared" si="549"/>
        <v/>
      </c>
      <c r="BF634" s="17" t="str">
        <f t="shared" si="546"/>
        <v/>
      </c>
      <c r="BG634" s="17" t="str">
        <f t="shared" si="546"/>
        <v/>
      </c>
      <c r="BH634" s="17" t="str">
        <f t="shared" si="546"/>
        <v/>
      </c>
      <c r="BI634" s="17" t="str">
        <f t="shared" si="546"/>
        <v/>
      </c>
      <c r="BJ634" s="17" t="str">
        <f t="shared" si="546"/>
        <v/>
      </c>
    </row>
    <row r="635" spans="1:62" s="13" customFormat="1" ht="23.25" customHeight="1">
      <c r="A635" s="1">
        <f ca="1">IF(COUNTIF($D635:$M635," ")=10,"",IF(VLOOKUP(MAX($A$1:A634),$A$1:C634,3,FALSE)=0,"",MAX($A$1:A634)+1))</f>
        <v>635</v>
      </c>
      <c r="B635" s="13" t="str">
        <f>$B631</f>
        <v/>
      </c>
      <c r="C635" s="2" t="str">
        <f>IF($B635="","",$S$5)</f>
        <v/>
      </c>
      <c r="D635" s="23" t="str">
        <f t="shared" ref="D635:K635" si="583">IF($B635&gt;"",IF(ISERROR(SEARCH($B635,T$5))," ",MID(T$5,FIND("%курс ",T$5,FIND($B635,T$5))+6,7)&amp;"
("&amp;MID(T$5,FIND("ауд.",T$5,FIND($B635,T$5))+4,FIND("№",T$5,FIND("ауд.",T$5,FIND($B635,T$5)))-(FIND("ауд.",T$5,FIND($B635,T$5))+4))&amp;")"),"")</f>
        <v/>
      </c>
      <c r="E635" s="23" t="str">
        <f t="shared" si="583"/>
        <v/>
      </c>
      <c r="F635" s="23" t="str">
        <f t="shared" si="583"/>
        <v/>
      </c>
      <c r="G635" s="23" t="str">
        <f t="shared" si="583"/>
        <v/>
      </c>
      <c r="H635" s="23" t="str">
        <f t="shared" si="583"/>
        <v/>
      </c>
      <c r="I635" s="23" t="str">
        <f t="shared" si="583"/>
        <v/>
      </c>
      <c r="J635" s="23" t="str">
        <f t="shared" si="583"/>
        <v/>
      </c>
      <c r="K635" s="23" t="str">
        <f t="shared" si="583"/>
        <v/>
      </c>
      <c r="L635" s="23"/>
      <c r="M635" s="23"/>
      <c r="N635" s="25"/>
      <c r="P635" s="16"/>
      <c r="Q635" s="16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E635" s="31" t="str">
        <f t="shared" si="565"/>
        <v/>
      </c>
      <c r="AF635" s="31" t="str">
        <f t="shared" si="565"/>
        <v/>
      </c>
      <c r="AG635" s="31" t="str">
        <f t="shared" si="565"/>
        <v/>
      </c>
      <c r="AH635" s="31" t="str">
        <f t="shared" si="565"/>
        <v/>
      </c>
      <c r="AI635" s="31" t="str">
        <f t="shared" si="565"/>
        <v/>
      </c>
      <c r="AJ635" s="31" t="str">
        <f t="shared" si="565"/>
        <v/>
      </c>
      <c r="AK635" s="31" t="str">
        <f t="shared" si="565"/>
        <v/>
      </c>
      <c r="AL635" s="31" t="str">
        <f t="shared" si="565"/>
        <v/>
      </c>
      <c r="AM635" s="31" t="str">
        <f t="shared" si="565"/>
        <v/>
      </c>
      <c r="AN635" s="31" t="str">
        <f t="shared" si="565"/>
        <v/>
      </c>
      <c r="AO635" s="32" t="str">
        <f t="shared" si="532"/>
        <v/>
      </c>
      <c r="AP635" s="32" t="str">
        <f t="shared" si="548"/>
        <v/>
      </c>
      <c r="AQ635" s="32" t="str">
        <f t="shared" si="548"/>
        <v/>
      </c>
      <c r="AR635" s="32" t="str">
        <f t="shared" si="548"/>
        <v/>
      </c>
      <c r="AS635" s="32" t="str">
        <f t="shared" si="548"/>
        <v/>
      </c>
      <c r="AT635" s="32" t="str">
        <f t="shared" si="548"/>
        <v/>
      </c>
      <c r="AU635" s="32" t="str">
        <f t="shared" si="545"/>
        <v/>
      </c>
      <c r="AV635" s="32" t="str">
        <f t="shared" si="545"/>
        <v/>
      </c>
      <c r="AW635" s="32" t="str">
        <f t="shared" si="545"/>
        <v/>
      </c>
      <c r="AX635" s="32" t="str">
        <f t="shared" si="545"/>
        <v/>
      </c>
      <c r="AY635" s="32" t="str">
        <f t="shared" si="545"/>
        <v/>
      </c>
      <c r="BA635" s="17" t="str">
        <f t="shared" si="549"/>
        <v/>
      </c>
      <c r="BB635" s="17" t="str">
        <f t="shared" si="549"/>
        <v/>
      </c>
      <c r="BC635" s="17" t="str">
        <f t="shared" si="549"/>
        <v/>
      </c>
      <c r="BD635" s="17" t="str">
        <f t="shared" si="549"/>
        <v/>
      </c>
      <c r="BE635" s="17" t="str">
        <f t="shared" si="549"/>
        <v/>
      </c>
      <c r="BF635" s="17" t="str">
        <f t="shared" si="546"/>
        <v/>
      </c>
      <c r="BG635" s="17" t="str">
        <f t="shared" si="546"/>
        <v/>
      </c>
      <c r="BH635" s="17" t="str">
        <f t="shared" si="546"/>
        <v/>
      </c>
      <c r="BI635" s="17" t="str">
        <f t="shared" si="546"/>
        <v/>
      </c>
      <c r="BJ635" s="17" t="str">
        <f t="shared" si="546"/>
        <v/>
      </c>
    </row>
    <row r="636" spans="1:62" s="13" customFormat="1" ht="23.25" customHeight="1">
      <c r="A636" s="1">
        <f ca="1">IF(COUNTIF($D636:$M636," ")=10,"",IF(VLOOKUP(MAX($A$1:A635),$A$1:C635,3,FALSE)=0,"",MAX($A$1:A635)+1))</f>
        <v>636</v>
      </c>
      <c r="B636" s="13" t="str">
        <f>$B631</f>
        <v/>
      </c>
      <c r="C636" s="2" t="str">
        <f>IF($B636="","",$S$6)</f>
        <v/>
      </c>
      <c r="D636" s="23" t="str">
        <f t="shared" ref="D636:K636" si="584">IF($B636&gt;"",IF(ISERROR(SEARCH($B636,T$6))," ",MID(T$6,FIND("%курс ",T$6,FIND($B636,T$6))+6,7)&amp;"
("&amp;MID(T$6,FIND("ауд.",T$6,FIND($B636,T$6))+4,FIND("№",T$6,FIND("ауд.",T$6,FIND($B636,T$6)))-(FIND("ауд.",T$6,FIND($B636,T$6))+4))&amp;")"),"")</f>
        <v/>
      </c>
      <c r="E636" s="23" t="str">
        <f t="shared" si="584"/>
        <v/>
      </c>
      <c r="F636" s="23" t="str">
        <f t="shared" si="584"/>
        <v/>
      </c>
      <c r="G636" s="23" t="str">
        <f t="shared" si="584"/>
        <v/>
      </c>
      <c r="H636" s="23" t="str">
        <f t="shared" si="584"/>
        <v/>
      </c>
      <c r="I636" s="23" t="str">
        <f t="shared" si="584"/>
        <v/>
      </c>
      <c r="J636" s="23" t="str">
        <f t="shared" si="584"/>
        <v/>
      </c>
      <c r="K636" s="23" t="str">
        <f t="shared" si="584"/>
        <v/>
      </c>
      <c r="L636" s="23"/>
      <c r="M636" s="23"/>
      <c r="N636" s="25"/>
      <c r="P636" s="16"/>
      <c r="Q636" s="16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E636" s="31" t="str">
        <f t="shared" si="565"/>
        <v/>
      </c>
      <c r="AF636" s="31" t="str">
        <f t="shared" si="565"/>
        <v/>
      </c>
      <c r="AG636" s="31" t="str">
        <f t="shared" si="565"/>
        <v/>
      </c>
      <c r="AH636" s="31" t="str">
        <f t="shared" si="565"/>
        <v/>
      </c>
      <c r="AI636" s="31" t="str">
        <f t="shared" si="565"/>
        <v/>
      </c>
      <c r="AJ636" s="31" t="str">
        <f t="shared" si="565"/>
        <v/>
      </c>
      <c r="AK636" s="31" t="str">
        <f t="shared" si="565"/>
        <v/>
      </c>
      <c r="AL636" s="31" t="str">
        <f t="shared" si="565"/>
        <v/>
      </c>
      <c r="AM636" s="31" t="str">
        <f t="shared" si="565"/>
        <v/>
      </c>
      <c r="AN636" s="31" t="str">
        <f t="shared" si="565"/>
        <v/>
      </c>
      <c r="AO636" s="32" t="str">
        <f t="shared" si="532"/>
        <v/>
      </c>
      <c r="AP636" s="32" t="str">
        <f t="shared" si="548"/>
        <v/>
      </c>
      <c r="AQ636" s="32" t="str">
        <f t="shared" si="548"/>
        <v/>
      </c>
      <c r="AR636" s="32" t="str">
        <f t="shared" si="548"/>
        <v/>
      </c>
      <c r="AS636" s="32" t="str">
        <f t="shared" si="548"/>
        <v/>
      </c>
      <c r="AT636" s="32" t="str">
        <f t="shared" si="548"/>
        <v/>
      </c>
      <c r="AU636" s="32" t="str">
        <f t="shared" si="545"/>
        <v/>
      </c>
      <c r="AV636" s="32" t="str">
        <f t="shared" si="545"/>
        <v/>
      </c>
      <c r="AW636" s="32" t="str">
        <f t="shared" si="545"/>
        <v/>
      </c>
      <c r="AX636" s="32" t="str">
        <f t="shared" si="545"/>
        <v/>
      </c>
      <c r="AY636" s="32" t="str">
        <f t="shared" si="545"/>
        <v/>
      </c>
      <c r="BA636" s="17" t="str">
        <f t="shared" si="549"/>
        <v/>
      </c>
      <c r="BB636" s="17" t="str">
        <f t="shared" si="549"/>
        <v/>
      </c>
      <c r="BC636" s="17" t="str">
        <f t="shared" si="549"/>
        <v/>
      </c>
      <c r="BD636" s="17" t="str">
        <f t="shared" si="549"/>
        <v/>
      </c>
      <c r="BE636" s="17" t="str">
        <f t="shared" si="549"/>
        <v/>
      </c>
      <c r="BF636" s="17" t="str">
        <f t="shared" si="546"/>
        <v/>
      </c>
      <c r="BG636" s="17" t="str">
        <f t="shared" si="546"/>
        <v/>
      </c>
      <c r="BH636" s="17" t="str">
        <f t="shared" si="546"/>
        <v/>
      </c>
      <c r="BI636" s="17" t="str">
        <f t="shared" si="546"/>
        <v/>
      </c>
      <c r="BJ636" s="17" t="str">
        <f t="shared" si="546"/>
        <v/>
      </c>
    </row>
    <row r="637" spans="1:62" s="13" customFormat="1" ht="23.25" customHeight="1">
      <c r="A637" s="1">
        <f ca="1">IF(COUNTIF($D637:$M637," ")=10,"",IF(VLOOKUP(MAX($A$1:A636),$A$1:C636,3,FALSE)=0,"",MAX($A$1:A636)+1))</f>
        <v>637</v>
      </c>
      <c r="B637" s="13" t="str">
        <f>$B631</f>
        <v/>
      </c>
      <c r="C637" s="2" t="str">
        <f>IF($B637="","",$S$7)</f>
        <v/>
      </c>
      <c r="D637" s="23" t="str">
        <f t="shared" ref="D637:K637" si="585">IF($B637&gt;"",IF(ISERROR(SEARCH($B637,T$7))," ",MID(T$7,FIND("%курс ",T$7,FIND($B637,T$7))+6,7)&amp;"
("&amp;MID(T$7,FIND("ауд.",T$7,FIND($B637,T$7))+4,FIND("№",T$7,FIND("ауд.",T$7,FIND($B637,T$7)))-(FIND("ауд.",T$7,FIND($B637,T$7))+4))&amp;")"),"")</f>
        <v/>
      </c>
      <c r="E637" s="23" t="str">
        <f t="shared" si="585"/>
        <v/>
      </c>
      <c r="F637" s="23" t="str">
        <f t="shared" si="585"/>
        <v/>
      </c>
      <c r="G637" s="23" t="str">
        <f t="shared" si="585"/>
        <v/>
      </c>
      <c r="H637" s="23" t="str">
        <f t="shared" si="585"/>
        <v/>
      </c>
      <c r="I637" s="23" t="str">
        <f t="shared" si="585"/>
        <v/>
      </c>
      <c r="J637" s="23" t="str">
        <f t="shared" si="585"/>
        <v/>
      </c>
      <c r="K637" s="23" t="str">
        <f t="shared" si="585"/>
        <v/>
      </c>
      <c r="L637" s="23"/>
      <c r="M637" s="23"/>
      <c r="N637" s="25"/>
      <c r="P637" s="16"/>
      <c r="Q637" s="16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E637" s="31" t="str">
        <f t="shared" si="565"/>
        <v/>
      </c>
      <c r="AF637" s="31" t="str">
        <f t="shared" si="565"/>
        <v/>
      </c>
      <c r="AG637" s="31" t="str">
        <f t="shared" si="565"/>
        <v/>
      </c>
      <c r="AH637" s="31" t="str">
        <f t="shared" si="565"/>
        <v/>
      </c>
      <c r="AI637" s="31" t="str">
        <f t="shared" si="565"/>
        <v/>
      </c>
      <c r="AJ637" s="31" t="str">
        <f t="shared" si="565"/>
        <v/>
      </c>
      <c r="AK637" s="31" t="str">
        <f t="shared" si="565"/>
        <v/>
      </c>
      <c r="AL637" s="31" t="str">
        <f t="shared" si="565"/>
        <v/>
      </c>
      <c r="AM637" s="31" t="str">
        <f t="shared" si="565"/>
        <v/>
      </c>
      <c r="AN637" s="31" t="str">
        <f t="shared" si="565"/>
        <v/>
      </c>
      <c r="AO637" s="32" t="str">
        <f t="shared" si="532"/>
        <v/>
      </c>
      <c r="AP637" s="32" t="str">
        <f t="shared" si="548"/>
        <v/>
      </c>
      <c r="AQ637" s="32" t="str">
        <f t="shared" si="548"/>
        <v/>
      </c>
      <c r="AR637" s="32" t="str">
        <f t="shared" si="548"/>
        <v/>
      </c>
      <c r="AS637" s="32" t="str">
        <f t="shared" si="548"/>
        <v/>
      </c>
      <c r="AT637" s="32" t="str">
        <f t="shared" si="548"/>
        <v/>
      </c>
      <c r="AU637" s="32" t="str">
        <f t="shared" si="545"/>
        <v/>
      </c>
      <c r="AV637" s="32" t="str">
        <f t="shared" si="545"/>
        <v/>
      </c>
      <c r="AW637" s="32" t="str">
        <f t="shared" si="545"/>
        <v/>
      </c>
      <c r="AX637" s="32" t="str">
        <f t="shared" si="545"/>
        <v/>
      </c>
      <c r="AY637" s="32" t="str">
        <f t="shared" si="545"/>
        <v/>
      </c>
      <c r="BA637" s="17" t="str">
        <f t="shared" si="549"/>
        <v/>
      </c>
      <c r="BB637" s="17" t="str">
        <f t="shared" si="549"/>
        <v/>
      </c>
      <c r="BC637" s="17" t="str">
        <f t="shared" si="549"/>
        <v/>
      </c>
      <c r="BD637" s="17" t="str">
        <f t="shared" si="549"/>
        <v/>
      </c>
      <c r="BE637" s="17" t="str">
        <f t="shared" si="549"/>
        <v/>
      </c>
      <c r="BF637" s="17" t="str">
        <f t="shared" si="546"/>
        <v/>
      </c>
      <c r="BG637" s="17" t="str">
        <f t="shared" si="546"/>
        <v/>
      </c>
      <c r="BH637" s="17" t="str">
        <f t="shared" si="546"/>
        <v/>
      </c>
      <c r="BI637" s="17" t="str">
        <f t="shared" si="546"/>
        <v/>
      </c>
      <c r="BJ637" s="17" t="str">
        <f t="shared" si="546"/>
        <v/>
      </c>
    </row>
    <row r="638" spans="1:62" s="13" customFormat="1" ht="23.25" customHeight="1">
      <c r="A638" s="1">
        <f ca="1">IF(COUNTIF($D638:$M638," ")=10,"",IF(VLOOKUP(MAX($A$1:A637),$A$1:C637,3,FALSE)=0,"",MAX($A$1:A637)+1))</f>
        <v>638</v>
      </c>
      <c r="B638" s="13" t="str">
        <f>$B631</f>
        <v/>
      </c>
      <c r="C638" s="2" t="str">
        <f>IF($B638="","",$S$8)</f>
        <v/>
      </c>
      <c r="D638" s="23" t="str">
        <f t="shared" ref="D638:K638" si="586">IF($B638&gt;"",IF(ISERROR(SEARCH($B638,T$8))," ",MID(T$8,FIND("%курс ",T$8,FIND($B638,T$8))+6,7)&amp;"
("&amp;MID(T$8,FIND("ауд.",T$8,FIND($B638,T$8))+4,FIND("№",T$8,FIND("ауд.",T$8,FIND($B638,T$8)))-(FIND("ауд.",T$8,FIND($B638,T$8))+4))&amp;")"),"")</f>
        <v/>
      </c>
      <c r="E638" s="23" t="str">
        <f t="shared" si="586"/>
        <v/>
      </c>
      <c r="F638" s="23" t="str">
        <f t="shared" si="586"/>
        <v/>
      </c>
      <c r="G638" s="23" t="str">
        <f t="shared" si="586"/>
        <v/>
      </c>
      <c r="H638" s="23" t="str">
        <f t="shared" si="586"/>
        <v/>
      </c>
      <c r="I638" s="23" t="str">
        <f t="shared" si="586"/>
        <v/>
      </c>
      <c r="J638" s="23" t="str">
        <f t="shared" si="586"/>
        <v/>
      </c>
      <c r="K638" s="23" t="str">
        <f t="shared" si="586"/>
        <v/>
      </c>
      <c r="L638" s="23"/>
      <c r="M638" s="23"/>
      <c r="N638" s="25"/>
      <c r="P638" s="16"/>
      <c r="Q638" s="16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E638" s="31" t="str">
        <f t="shared" si="565"/>
        <v/>
      </c>
      <c r="AF638" s="31" t="str">
        <f t="shared" si="565"/>
        <v/>
      </c>
      <c r="AG638" s="31" t="str">
        <f t="shared" si="565"/>
        <v/>
      </c>
      <c r="AH638" s="31" t="str">
        <f t="shared" si="565"/>
        <v/>
      </c>
      <c r="AI638" s="31" t="str">
        <f t="shared" si="565"/>
        <v/>
      </c>
      <c r="AJ638" s="31" t="str">
        <f t="shared" si="565"/>
        <v/>
      </c>
      <c r="AK638" s="31" t="str">
        <f t="shared" si="565"/>
        <v/>
      </c>
      <c r="AL638" s="31" t="str">
        <f t="shared" si="565"/>
        <v/>
      </c>
      <c r="AM638" s="31" t="str">
        <f t="shared" si="565"/>
        <v/>
      </c>
      <c r="AN638" s="31" t="str">
        <f t="shared" si="565"/>
        <v/>
      </c>
      <c r="AO638" s="32" t="str">
        <f t="shared" si="532"/>
        <v/>
      </c>
      <c r="AP638" s="32" t="str">
        <f t="shared" si="548"/>
        <v/>
      </c>
      <c r="AQ638" s="32" t="str">
        <f t="shared" si="548"/>
        <v/>
      </c>
      <c r="AR638" s="32" t="str">
        <f t="shared" si="548"/>
        <v/>
      </c>
      <c r="AS638" s="32" t="str">
        <f t="shared" si="548"/>
        <v/>
      </c>
      <c r="AT638" s="32" t="str">
        <f t="shared" si="548"/>
        <v/>
      </c>
      <c r="AU638" s="32" t="str">
        <f t="shared" si="545"/>
        <v/>
      </c>
      <c r="AV638" s="32" t="str">
        <f t="shared" si="545"/>
        <v/>
      </c>
      <c r="AW638" s="32" t="str">
        <f t="shared" si="545"/>
        <v/>
      </c>
      <c r="AX638" s="32" t="str">
        <f t="shared" si="545"/>
        <v/>
      </c>
      <c r="AY638" s="32" t="str">
        <f t="shared" si="545"/>
        <v/>
      </c>
      <c r="BA638" s="17" t="str">
        <f t="shared" si="549"/>
        <v/>
      </c>
      <c r="BB638" s="17" t="str">
        <f t="shared" si="549"/>
        <v/>
      </c>
      <c r="BC638" s="17" t="str">
        <f t="shared" si="549"/>
        <v/>
      </c>
      <c r="BD638" s="17" t="str">
        <f t="shared" si="549"/>
        <v/>
      </c>
      <c r="BE638" s="17" t="str">
        <f t="shared" si="549"/>
        <v/>
      </c>
      <c r="BF638" s="17" t="str">
        <f t="shared" si="546"/>
        <v/>
      </c>
      <c r="BG638" s="17" t="str">
        <f t="shared" si="546"/>
        <v/>
      </c>
      <c r="BH638" s="17" t="str">
        <f t="shared" si="546"/>
        <v/>
      </c>
      <c r="BI638" s="17" t="str">
        <f t="shared" si="546"/>
        <v/>
      </c>
      <c r="BJ638" s="17" t="str">
        <f t="shared" si="546"/>
        <v/>
      </c>
    </row>
    <row r="639" spans="1:62" s="13" customFormat="1" ht="23.25" customHeight="1">
      <c r="A639" s="1">
        <f ca="1">IF(COUNTIF($D639:$M639," ")=10,"",IF(VLOOKUP(MAX($A$1:A638),$A$1:C638,3,FALSE)=0,"",MAX($A$1:A638)+1))</f>
        <v>639</v>
      </c>
      <c r="C639" s="2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5"/>
      <c r="P639" s="16"/>
      <c r="Q639" s="16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2" t="str">
        <f t="shared" si="532"/>
        <v/>
      </c>
      <c r="AP639" s="32" t="str">
        <f t="shared" si="548"/>
        <v/>
      </c>
      <c r="AQ639" s="32" t="str">
        <f t="shared" si="548"/>
        <v/>
      </c>
      <c r="AR639" s="32" t="str">
        <f t="shared" si="548"/>
        <v/>
      </c>
      <c r="AS639" s="32" t="str">
        <f t="shared" si="548"/>
        <v/>
      </c>
      <c r="AT639" s="32" t="str">
        <f t="shared" si="548"/>
        <v/>
      </c>
      <c r="AU639" s="32" t="str">
        <f t="shared" si="545"/>
        <v/>
      </c>
      <c r="AV639" s="32" t="str">
        <f t="shared" si="545"/>
        <v/>
      </c>
      <c r="AW639" s="32" t="str">
        <f t="shared" si="545"/>
        <v/>
      </c>
      <c r="AX639" s="32" t="str">
        <f t="shared" si="545"/>
        <v/>
      </c>
      <c r="AY639" s="32" t="str">
        <f t="shared" si="545"/>
        <v/>
      </c>
      <c r="BA639" s="17" t="str">
        <f t="shared" si="549"/>
        <v/>
      </c>
      <c r="BB639" s="17" t="str">
        <f t="shared" si="549"/>
        <v/>
      </c>
      <c r="BC639" s="17" t="str">
        <f t="shared" si="549"/>
        <v/>
      </c>
      <c r="BD639" s="17" t="str">
        <f t="shared" si="549"/>
        <v/>
      </c>
      <c r="BE639" s="17" t="str">
        <f t="shared" si="549"/>
        <v/>
      </c>
      <c r="BF639" s="17" t="str">
        <f t="shared" si="546"/>
        <v/>
      </c>
      <c r="BG639" s="17" t="str">
        <f t="shared" si="546"/>
        <v/>
      </c>
      <c r="BH639" s="17" t="str">
        <f t="shared" si="546"/>
        <v/>
      </c>
      <c r="BI639" s="17" t="str">
        <f t="shared" si="546"/>
        <v/>
      </c>
      <c r="BJ639" s="17" t="str">
        <f t="shared" si="546"/>
        <v/>
      </c>
    </row>
    <row r="640" spans="1:62" s="13" customFormat="1" ht="23.25" customHeight="1">
      <c r="A640" s="1">
        <f ca="1">IF(COUNTIF($D641:$M647," ")=70,"",MAX($A$1:A639)+1)</f>
        <v>640</v>
      </c>
      <c r="B640" s="2" t="str">
        <f>IF($C640="","",$C640)</f>
        <v/>
      </c>
      <c r="C640" s="3" t="str">
        <f>IF(ISERROR(VLOOKUP((ROW()-1)/9+1,'[1]Преподавательский состав'!$A$2:$B$180,2,FALSE)),"",VLOOKUP((ROW()-1)/9+1,'[1]Преподавательский состав'!$A$2:$B$180,2,FALSE))</f>
        <v/>
      </c>
      <c r="D640" s="3" t="str">
        <f>IF($C640="","",T(" 8.00"))</f>
        <v/>
      </c>
      <c r="E640" s="3" t="str">
        <f>IF($C640="","",T(" 9.40"))</f>
        <v/>
      </c>
      <c r="F640" s="3" t="str">
        <f>IF($C640="","",T("11.50"))</f>
        <v/>
      </c>
      <c r="G640" s="3" t="str">
        <f>IF($C640="","",T(""))</f>
        <v/>
      </c>
      <c r="H640" s="3" t="str">
        <f>IF($C640="","",T("13.30"))</f>
        <v/>
      </c>
      <c r="I640" s="3" t="str">
        <f>IF($C640="","",T("15.10"))</f>
        <v/>
      </c>
      <c r="J640" s="3" t="str">
        <f>IF($C640="","",T("16.50"))</f>
        <v/>
      </c>
      <c r="K640" s="3" t="str">
        <f>IF($C640="","",T("16.50"))</f>
        <v/>
      </c>
      <c r="L640" s="3"/>
      <c r="M640" s="3"/>
      <c r="N640" s="25"/>
      <c r="P640" s="16"/>
      <c r="Q640" s="16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2" t="str">
        <f t="shared" si="532"/>
        <v/>
      </c>
      <c r="AP640" s="32" t="str">
        <f t="shared" si="548"/>
        <v/>
      </c>
      <c r="AQ640" s="32" t="str">
        <f t="shared" si="548"/>
        <v/>
      </c>
      <c r="AR640" s="32" t="str">
        <f t="shared" si="548"/>
        <v/>
      </c>
      <c r="AS640" s="32" t="str">
        <f t="shared" si="548"/>
        <v/>
      </c>
      <c r="AT640" s="32" t="str">
        <f t="shared" si="548"/>
        <v/>
      </c>
      <c r="AU640" s="32" t="str">
        <f t="shared" si="545"/>
        <v/>
      </c>
      <c r="AV640" s="32" t="str">
        <f t="shared" si="545"/>
        <v/>
      </c>
      <c r="AW640" s="32" t="str">
        <f t="shared" si="545"/>
        <v/>
      </c>
      <c r="AX640" s="32" t="str">
        <f t="shared" si="545"/>
        <v/>
      </c>
      <c r="AY640" s="32" t="str">
        <f t="shared" si="545"/>
        <v/>
      </c>
      <c r="BA640" s="17" t="str">
        <f t="shared" si="549"/>
        <v/>
      </c>
      <c r="BB640" s="17" t="str">
        <f t="shared" si="549"/>
        <v/>
      </c>
      <c r="BC640" s="17" t="str">
        <f t="shared" si="549"/>
        <v/>
      </c>
      <c r="BD640" s="17" t="str">
        <f t="shared" si="549"/>
        <v/>
      </c>
      <c r="BE640" s="17" t="str">
        <f t="shared" si="549"/>
        <v/>
      </c>
      <c r="BF640" s="17" t="str">
        <f t="shared" si="546"/>
        <v/>
      </c>
      <c r="BG640" s="17" t="str">
        <f t="shared" si="546"/>
        <v/>
      </c>
      <c r="BH640" s="17" t="str">
        <f t="shared" si="546"/>
        <v/>
      </c>
      <c r="BI640" s="17" t="str">
        <f t="shared" si="546"/>
        <v/>
      </c>
      <c r="BJ640" s="17" t="str">
        <f t="shared" si="546"/>
        <v/>
      </c>
    </row>
    <row r="641" spans="1:62" s="13" customFormat="1" ht="23.25" customHeight="1">
      <c r="A641" s="1">
        <f ca="1">IF(COUNTIF($D641:$M641," ")=10,"",IF(VLOOKUP(MAX($A$1:A640),$A$1:C640,3,FALSE)=0,"",MAX($A$1:A640)+1))</f>
        <v>641</v>
      </c>
      <c r="B641" s="13" t="str">
        <f>$B640</f>
        <v/>
      </c>
      <c r="C641" s="2" t="str">
        <f>IF($B641="","",$S$2)</f>
        <v/>
      </c>
      <c r="D641" s="14" t="str">
        <f t="shared" ref="D641:K641" si="587">IF($B641&gt;"",IF(ISERROR(SEARCH($B641,T$2))," ",MID(T$2,FIND("%курс ",T$2,FIND($B641,T$2))+6,7)&amp;"
("&amp;MID(T$2,FIND("ауд.",T$2,FIND($B641,T$2))+4,FIND("№",T$2,FIND("ауд.",T$2,FIND($B641,T$2)))-(FIND("ауд.",T$2,FIND($B641,T$2))+4))&amp;")"),"")</f>
        <v/>
      </c>
      <c r="E641" s="14" t="str">
        <f t="shared" si="587"/>
        <v/>
      </c>
      <c r="F641" s="14" t="str">
        <f t="shared" si="587"/>
        <v/>
      </c>
      <c r="G641" s="14" t="str">
        <f t="shared" si="587"/>
        <v/>
      </c>
      <c r="H641" s="14" t="str">
        <f t="shared" si="587"/>
        <v/>
      </c>
      <c r="I641" s="14" t="str">
        <f t="shared" si="587"/>
        <v/>
      </c>
      <c r="J641" s="14" t="str">
        <f t="shared" si="587"/>
        <v/>
      </c>
      <c r="K641" s="14" t="str">
        <f t="shared" si="587"/>
        <v/>
      </c>
      <c r="L641" s="14"/>
      <c r="M641" s="14"/>
      <c r="N641" s="25"/>
      <c r="P641" s="16"/>
      <c r="Q641" s="16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E641" s="31" t="str">
        <f t="shared" si="565"/>
        <v/>
      </c>
      <c r="AF641" s="31" t="str">
        <f t="shared" si="565"/>
        <v/>
      </c>
      <c r="AG641" s="31" t="str">
        <f t="shared" si="565"/>
        <v/>
      </c>
      <c r="AH641" s="31" t="str">
        <f t="shared" si="565"/>
        <v/>
      </c>
      <c r="AI641" s="31" t="str">
        <f t="shared" si="565"/>
        <v/>
      </c>
      <c r="AJ641" s="31" t="str">
        <f t="shared" si="565"/>
        <v/>
      </c>
      <c r="AK641" s="31" t="str">
        <f t="shared" si="565"/>
        <v/>
      </c>
      <c r="AL641" s="31" t="str">
        <f t="shared" si="565"/>
        <v/>
      </c>
      <c r="AM641" s="31" t="str">
        <f t="shared" si="565"/>
        <v/>
      </c>
      <c r="AN641" s="31" t="str">
        <f t="shared" si="565"/>
        <v/>
      </c>
      <c r="AO641" s="32" t="str">
        <f t="shared" si="532"/>
        <v/>
      </c>
      <c r="AP641" s="32" t="str">
        <f t="shared" si="548"/>
        <v/>
      </c>
      <c r="AQ641" s="32" t="str">
        <f t="shared" si="548"/>
        <v/>
      </c>
      <c r="AR641" s="32" t="str">
        <f t="shared" si="548"/>
        <v/>
      </c>
      <c r="AS641" s="32" t="str">
        <f t="shared" si="548"/>
        <v/>
      </c>
      <c r="AT641" s="32" t="str">
        <f t="shared" si="548"/>
        <v/>
      </c>
      <c r="AU641" s="32" t="str">
        <f t="shared" si="545"/>
        <v/>
      </c>
      <c r="AV641" s="32" t="str">
        <f t="shared" si="545"/>
        <v/>
      </c>
      <c r="AW641" s="32" t="str">
        <f t="shared" si="545"/>
        <v/>
      </c>
      <c r="AX641" s="32" t="str">
        <f t="shared" si="545"/>
        <v/>
      </c>
      <c r="AY641" s="32" t="str">
        <f t="shared" si="545"/>
        <v/>
      </c>
      <c r="BA641" s="17" t="str">
        <f t="shared" si="549"/>
        <v/>
      </c>
      <c r="BB641" s="17" t="str">
        <f t="shared" si="549"/>
        <v/>
      </c>
      <c r="BC641" s="17" t="str">
        <f t="shared" si="549"/>
        <v/>
      </c>
      <c r="BD641" s="17" t="str">
        <f t="shared" si="549"/>
        <v/>
      </c>
      <c r="BE641" s="17" t="str">
        <f t="shared" si="549"/>
        <v/>
      </c>
      <c r="BF641" s="17" t="str">
        <f t="shared" si="546"/>
        <v/>
      </c>
      <c r="BG641" s="17" t="str">
        <f t="shared" si="546"/>
        <v/>
      </c>
      <c r="BH641" s="17" t="str">
        <f t="shared" si="546"/>
        <v/>
      </c>
      <c r="BI641" s="17" t="str">
        <f t="shared" si="546"/>
        <v/>
      </c>
      <c r="BJ641" s="17" t="str">
        <f t="shared" si="546"/>
        <v/>
      </c>
    </row>
    <row r="642" spans="1:62" s="13" customFormat="1" ht="23.25" customHeight="1">
      <c r="A642" s="1">
        <f ca="1">IF(COUNTIF($D642:$M642," ")=10,"",IF(VLOOKUP(MAX($A$1:A641),$A$1:C641,3,FALSE)=0,"",MAX($A$1:A641)+1))</f>
        <v>642</v>
      </c>
      <c r="B642" s="13" t="str">
        <f>$B640</f>
        <v/>
      </c>
      <c r="C642" s="2" t="str">
        <f>IF($B642="","",$S$3)</f>
        <v/>
      </c>
      <c r="D642" s="14" t="str">
        <f t="shared" ref="D642:K642" si="588">IF($B642&gt;"",IF(ISERROR(SEARCH($B642,T$3))," ",MID(T$3,FIND("%курс ",T$3,FIND($B642,T$3))+6,7)&amp;"
("&amp;MID(T$3,FIND("ауд.",T$3,FIND($B642,T$3))+4,FIND("№",T$3,FIND("ауд.",T$3,FIND($B642,T$3)))-(FIND("ауд.",T$3,FIND($B642,T$3))+4))&amp;")"),"")</f>
        <v/>
      </c>
      <c r="E642" s="14" t="str">
        <f t="shared" si="588"/>
        <v/>
      </c>
      <c r="F642" s="14" t="str">
        <f t="shared" si="588"/>
        <v/>
      </c>
      <c r="G642" s="14" t="str">
        <f t="shared" si="588"/>
        <v/>
      </c>
      <c r="H642" s="14" t="str">
        <f t="shared" si="588"/>
        <v/>
      </c>
      <c r="I642" s="14" t="str">
        <f t="shared" si="588"/>
        <v/>
      </c>
      <c r="J642" s="14" t="str">
        <f t="shared" si="588"/>
        <v/>
      </c>
      <c r="K642" s="14" t="str">
        <f t="shared" si="588"/>
        <v/>
      </c>
      <c r="L642" s="14"/>
      <c r="M642" s="14"/>
      <c r="N642" s="17"/>
      <c r="P642" s="16"/>
      <c r="Q642" s="16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E642" s="31" t="str">
        <f t="shared" si="565"/>
        <v/>
      </c>
      <c r="AF642" s="31" t="str">
        <f t="shared" si="565"/>
        <v/>
      </c>
      <c r="AG642" s="31" t="str">
        <f t="shared" si="565"/>
        <v/>
      </c>
      <c r="AH642" s="31" t="str">
        <f t="shared" si="565"/>
        <v/>
      </c>
      <c r="AI642" s="31" t="str">
        <f t="shared" si="565"/>
        <v/>
      </c>
      <c r="AJ642" s="31" t="str">
        <f t="shared" si="565"/>
        <v/>
      </c>
      <c r="AK642" s="31" t="str">
        <f t="shared" si="565"/>
        <v/>
      </c>
      <c r="AL642" s="31" t="str">
        <f t="shared" si="565"/>
        <v/>
      </c>
      <c r="AM642" s="31" t="str">
        <f t="shared" si="565"/>
        <v/>
      </c>
      <c r="AN642" s="31" t="str">
        <f t="shared" si="565"/>
        <v/>
      </c>
      <c r="AO642" s="32" t="str">
        <f t="shared" ref="AO642:AO705" si="589">IF(COUNTBLANK(AE642:AN642)=10,"",MID($B642,1,FIND(" ",$B642)-1))</f>
        <v/>
      </c>
      <c r="AP642" s="32" t="str">
        <f t="shared" si="548"/>
        <v/>
      </c>
      <c r="AQ642" s="32" t="str">
        <f t="shared" si="548"/>
        <v/>
      </c>
      <c r="AR642" s="32" t="str">
        <f t="shared" si="548"/>
        <v/>
      </c>
      <c r="AS642" s="32" t="str">
        <f t="shared" si="548"/>
        <v/>
      </c>
      <c r="AT642" s="32" t="str">
        <f t="shared" si="548"/>
        <v/>
      </c>
      <c r="AU642" s="32" t="str">
        <f t="shared" si="545"/>
        <v/>
      </c>
      <c r="AV642" s="32" t="str">
        <f t="shared" si="545"/>
        <v/>
      </c>
      <c r="AW642" s="32" t="str">
        <f t="shared" si="545"/>
        <v/>
      </c>
      <c r="AX642" s="32" t="str">
        <f t="shared" si="545"/>
        <v/>
      </c>
      <c r="AY642" s="32" t="str">
        <f t="shared" si="545"/>
        <v/>
      </c>
      <c r="BA642" s="17" t="str">
        <f t="shared" si="549"/>
        <v/>
      </c>
      <c r="BB642" s="17" t="str">
        <f t="shared" si="549"/>
        <v/>
      </c>
      <c r="BC642" s="17" t="str">
        <f t="shared" si="549"/>
        <v/>
      </c>
      <c r="BD642" s="17" t="str">
        <f t="shared" si="549"/>
        <v/>
      </c>
      <c r="BE642" s="17" t="str">
        <f t="shared" si="549"/>
        <v/>
      </c>
      <c r="BF642" s="17" t="str">
        <f t="shared" si="546"/>
        <v/>
      </c>
      <c r="BG642" s="17" t="str">
        <f t="shared" si="546"/>
        <v/>
      </c>
      <c r="BH642" s="17" t="str">
        <f t="shared" si="546"/>
        <v/>
      </c>
      <c r="BI642" s="17" t="str">
        <f t="shared" si="546"/>
        <v/>
      </c>
      <c r="BJ642" s="17" t="str">
        <f t="shared" si="546"/>
        <v/>
      </c>
    </row>
    <row r="643" spans="1:62" s="13" customFormat="1" ht="23.25" customHeight="1">
      <c r="A643" s="1">
        <f ca="1">IF(COUNTIF($D643:$M643," ")=10,"",IF(VLOOKUP(MAX($A$1:A642),$A$1:C642,3,FALSE)=0,"",MAX($A$1:A642)+1))</f>
        <v>643</v>
      </c>
      <c r="B643" s="13" t="str">
        <f>$B640</f>
        <v/>
      </c>
      <c r="C643" s="2" t="str">
        <f>IF($B643="","",$S$4)</f>
        <v/>
      </c>
      <c r="D643" s="14" t="str">
        <f t="shared" ref="D643:K643" si="590">IF($B643&gt;"",IF(ISERROR(SEARCH($B643,T$4))," ",MID(T$4,FIND("%курс ",T$4,FIND($B643,T$4))+6,7)&amp;"
("&amp;MID(T$4,FIND("ауд.",T$4,FIND($B643,T$4))+4,FIND("№",T$4,FIND("ауд.",T$4,FIND($B643,T$4)))-(FIND("ауд.",T$4,FIND($B643,T$4))+4))&amp;")"),"")</f>
        <v/>
      </c>
      <c r="E643" s="14" t="str">
        <f t="shared" si="590"/>
        <v/>
      </c>
      <c r="F643" s="14" t="str">
        <f t="shared" si="590"/>
        <v/>
      </c>
      <c r="G643" s="14" t="str">
        <f t="shared" si="590"/>
        <v/>
      </c>
      <c r="H643" s="14" t="str">
        <f t="shared" si="590"/>
        <v/>
      </c>
      <c r="I643" s="14" t="str">
        <f t="shared" si="590"/>
        <v/>
      </c>
      <c r="J643" s="14" t="str">
        <f t="shared" si="590"/>
        <v/>
      </c>
      <c r="K643" s="14" t="str">
        <f t="shared" si="590"/>
        <v/>
      </c>
      <c r="L643" s="14"/>
      <c r="M643" s="14"/>
      <c r="N643" s="25"/>
      <c r="P643" s="16"/>
      <c r="Q643" s="16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E643" s="31" t="str">
        <f t="shared" si="565"/>
        <v/>
      </c>
      <c r="AF643" s="31" t="str">
        <f t="shared" si="565"/>
        <v/>
      </c>
      <c r="AG643" s="31" t="str">
        <f t="shared" si="565"/>
        <v/>
      </c>
      <c r="AH643" s="31" t="str">
        <f t="shared" si="565"/>
        <v/>
      </c>
      <c r="AI643" s="31" t="str">
        <f t="shared" si="565"/>
        <v/>
      </c>
      <c r="AJ643" s="31" t="str">
        <f t="shared" si="565"/>
        <v/>
      </c>
      <c r="AK643" s="31" t="str">
        <f t="shared" si="565"/>
        <v/>
      </c>
      <c r="AL643" s="31" t="str">
        <f t="shared" si="565"/>
        <v/>
      </c>
      <c r="AM643" s="31" t="str">
        <f t="shared" si="565"/>
        <v/>
      </c>
      <c r="AN643" s="31" t="str">
        <f t="shared" si="565"/>
        <v/>
      </c>
      <c r="AO643" s="32" t="str">
        <f t="shared" si="589"/>
        <v/>
      </c>
      <c r="AP643" s="32" t="str">
        <f t="shared" si="548"/>
        <v/>
      </c>
      <c r="AQ643" s="32" t="str">
        <f t="shared" si="548"/>
        <v/>
      </c>
      <c r="AR643" s="32" t="str">
        <f t="shared" si="548"/>
        <v/>
      </c>
      <c r="AS643" s="32" t="str">
        <f t="shared" si="548"/>
        <v/>
      </c>
      <c r="AT643" s="32" t="str">
        <f t="shared" si="548"/>
        <v/>
      </c>
      <c r="AU643" s="32" t="str">
        <f t="shared" ref="AU643:AY706" si="591">IF(AJ643="","",CONCATENATE(AJ643," ",$AO643))</f>
        <v/>
      </c>
      <c r="AV643" s="32" t="str">
        <f t="shared" si="591"/>
        <v/>
      </c>
      <c r="AW643" s="32" t="str">
        <f t="shared" si="591"/>
        <v/>
      </c>
      <c r="AX643" s="32" t="str">
        <f t="shared" si="591"/>
        <v/>
      </c>
      <c r="AY643" s="32" t="str">
        <f t="shared" si="591"/>
        <v/>
      </c>
      <c r="BA643" s="17" t="str">
        <f t="shared" si="549"/>
        <v/>
      </c>
      <c r="BB643" s="17" t="str">
        <f t="shared" si="549"/>
        <v/>
      </c>
      <c r="BC643" s="17" t="str">
        <f t="shared" si="549"/>
        <v/>
      </c>
      <c r="BD643" s="17" t="str">
        <f t="shared" si="549"/>
        <v/>
      </c>
      <c r="BE643" s="17" t="str">
        <f t="shared" si="549"/>
        <v/>
      </c>
      <c r="BF643" s="17" t="str">
        <f t="shared" ref="BF643:BJ706" si="592">IF(AJ643="","",ROW())</f>
        <v/>
      </c>
      <c r="BG643" s="17" t="str">
        <f t="shared" si="592"/>
        <v/>
      </c>
      <c r="BH643" s="17" t="str">
        <f t="shared" si="592"/>
        <v/>
      </c>
      <c r="BI643" s="17" t="str">
        <f t="shared" si="592"/>
        <v/>
      </c>
      <c r="BJ643" s="17" t="str">
        <f t="shared" si="592"/>
        <v/>
      </c>
    </row>
    <row r="644" spans="1:62" s="13" customFormat="1" ht="23.25" customHeight="1">
      <c r="A644" s="1">
        <f ca="1">IF(COUNTIF($D644:$M644," ")=10,"",IF(VLOOKUP(MAX($A$1:A643),$A$1:C643,3,FALSE)=0,"",MAX($A$1:A643)+1))</f>
        <v>644</v>
      </c>
      <c r="B644" s="13" t="str">
        <f>$B640</f>
        <v/>
      </c>
      <c r="C644" s="2" t="str">
        <f>IF($B644="","",$S$5)</f>
        <v/>
      </c>
      <c r="D644" s="23" t="str">
        <f t="shared" ref="D644:K644" si="593">IF($B644&gt;"",IF(ISERROR(SEARCH($B644,T$5))," ",MID(T$5,FIND("%курс ",T$5,FIND($B644,T$5))+6,7)&amp;"
("&amp;MID(T$5,FIND("ауд.",T$5,FIND($B644,T$5))+4,FIND("№",T$5,FIND("ауд.",T$5,FIND($B644,T$5)))-(FIND("ауд.",T$5,FIND($B644,T$5))+4))&amp;")"),"")</f>
        <v/>
      </c>
      <c r="E644" s="23" t="str">
        <f t="shared" si="593"/>
        <v/>
      </c>
      <c r="F644" s="23" t="str">
        <f t="shared" si="593"/>
        <v/>
      </c>
      <c r="G644" s="23" t="str">
        <f t="shared" si="593"/>
        <v/>
      </c>
      <c r="H644" s="23" t="str">
        <f t="shared" si="593"/>
        <v/>
      </c>
      <c r="I644" s="23" t="str">
        <f t="shared" si="593"/>
        <v/>
      </c>
      <c r="J644" s="23" t="str">
        <f t="shared" si="593"/>
        <v/>
      </c>
      <c r="K644" s="23" t="str">
        <f t="shared" si="593"/>
        <v/>
      </c>
      <c r="L644" s="23"/>
      <c r="M644" s="23"/>
      <c r="N644" s="25"/>
      <c r="P644" s="16"/>
      <c r="Q644" s="16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E644" s="31" t="str">
        <f t="shared" si="565"/>
        <v/>
      </c>
      <c r="AF644" s="31" t="str">
        <f t="shared" si="565"/>
        <v/>
      </c>
      <c r="AG644" s="31" t="str">
        <f t="shared" si="565"/>
        <v/>
      </c>
      <c r="AH644" s="31" t="str">
        <f t="shared" si="565"/>
        <v/>
      </c>
      <c r="AI644" s="31" t="str">
        <f t="shared" si="565"/>
        <v/>
      </c>
      <c r="AJ644" s="31" t="str">
        <f t="shared" si="565"/>
        <v/>
      </c>
      <c r="AK644" s="31" t="str">
        <f t="shared" si="565"/>
        <v/>
      </c>
      <c r="AL644" s="31" t="str">
        <f t="shared" si="565"/>
        <v/>
      </c>
      <c r="AM644" s="31" t="str">
        <f t="shared" si="565"/>
        <v/>
      </c>
      <c r="AN644" s="31" t="str">
        <f t="shared" si="565"/>
        <v/>
      </c>
      <c r="AO644" s="32" t="str">
        <f t="shared" si="589"/>
        <v/>
      </c>
      <c r="AP644" s="32" t="str">
        <f t="shared" ref="AP644:AT707" si="594">IF(AE644="","",CONCATENATE(AE644," ",$AO644))</f>
        <v/>
      </c>
      <c r="AQ644" s="32" t="str">
        <f t="shared" si="594"/>
        <v/>
      </c>
      <c r="AR644" s="32" t="str">
        <f t="shared" si="594"/>
        <v/>
      </c>
      <c r="AS644" s="32" t="str">
        <f t="shared" si="594"/>
        <v/>
      </c>
      <c r="AT644" s="32" t="str">
        <f t="shared" si="594"/>
        <v/>
      </c>
      <c r="AU644" s="32" t="str">
        <f t="shared" si="591"/>
        <v/>
      </c>
      <c r="AV644" s="32" t="str">
        <f t="shared" si="591"/>
        <v/>
      </c>
      <c r="AW644" s="32" t="str">
        <f t="shared" si="591"/>
        <v/>
      </c>
      <c r="AX644" s="32" t="str">
        <f t="shared" si="591"/>
        <v/>
      </c>
      <c r="AY644" s="32" t="str">
        <f t="shared" si="591"/>
        <v/>
      </c>
      <c r="BA644" s="17" t="str">
        <f t="shared" ref="BA644:BE707" si="595">IF(AE644="","",ROW())</f>
        <v/>
      </c>
      <c r="BB644" s="17" t="str">
        <f t="shared" si="595"/>
        <v/>
      </c>
      <c r="BC644" s="17" t="str">
        <f t="shared" si="595"/>
        <v/>
      </c>
      <c r="BD644" s="17" t="str">
        <f t="shared" si="595"/>
        <v/>
      </c>
      <c r="BE644" s="17" t="str">
        <f t="shared" si="595"/>
        <v/>
      </c>
      <c r="BF644" s="17" t="str">
        <f t="shared" si="592"/>
        <v/>
      </c>
      <c r="BG644" s="17" t="str">
        <f t="shared" si="592"/>
        <v/>
      </c>
      <c r="BH644" s="17" t="str">
        <f t="shared" si="592"/>
        <v/>
      </c>
      <c r="BI644" s="17" t="str">
        <f t="shared" si="592"/>
        <v/>
      </c>
      <c r="BJ644" s="17" t="str">
        <f t="shared" si="592"/>
        <v/>
      </c>
    </row>
    <row r="645" spans="1:62" s="13" customFormat="1" ht="23.25" customHeight="1">
      <c r="A645" s="1">
        <f ca="1">IF(COUNTIF($D645:$M645," ")=10,"",IF(VLOOKUP(MAX($A$1:A644),$A$1:C644,3,FALSE)=0,"",MAX($A$1:A644)+1))</f>
        <v>645</v>
      </c>
      <c r="B645" s="13" t="str">
        <f>$B640</f>
        <v/>
      </c>
      <c r="C645" s="2" t="str">
        <f>IF($B645="","",$S$6)</f>
        <v/>
      </c>
      <c r="D645" s="23" t="str">
        <f t="shared" ref="D645:K645" si="596">IF($B645&gt;"",IF(ISERROR(SEARCH($B645,T$6))," ",MID(T$6,FIND("%курс ",T$6,FIND($B645,T$6))+6,7)&amp;"
("&amp;MID(T$6,FIND("ауд.",T$6,FIND($B645,T$6))+4,FIND("№",T$6,FIND("ауд.",T$6,FIND($B645,T$6)))-(FIND("ауд.",T$6,FIND($B645,T$6))+4))&amp;")"),"")</f>
        <v/>
      </c>
      <c r="E645" s="23" t="str">
        <f t="shared" si="596"/>
        <v/>
      </c>
      <c r="F645" s="23" t="str">
        <f t="shared" si="596"/>
        <v/>
      </c>
      <c r="G645" s="23" t="str">
        <f t="shared" si="596"/>
        <v/>
      </c>
      <c r="H645" s="23" t="str">
        <f t="shared" si="596"/>
        <v/>
      </c>
      <c r="I645" s="23" t="str">
        <f t="shared" si="596"/>
        <v/>
      </c>
      <c r="J645" s="23" t="str">
        <f t="shared" si="596"/>
        <v/>
      </c>
      <c r="K645" s="23" t="str">
        <f t="shared" si="596"/>
        <v/>
      </c>
      <c r="L645" s="23"/>
      <c r="M645" s="23"/>
      <c r="N645" s="25"/>
      <c r="P645" s="16"/>
      <c r="Q645" s="16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E645" s="31" t="str">
        <f t="shared" si="565"/>
        <v/>
      </c>
      <c r="AF645" s="31" t="str">
        <f t="shared" ref="AF645:AN708" si="597">IF(E645=" ","",IF(E645="","",CONCATENATE($C645," ",E$1," ",MID(E645,10,5))))</f>
        <v/>
      </c>
      <c r="AG645" s="31" t="str">
        <f t="shared" si="597"/>
        <v/>
      </c>
      <c r="AH645" s="31" t="str">
        <f t="shared" si="597"/>
        <v/>
      </c>
      <c r="AI645" s="31" t="str">
        <f t="shared" si="597"/>
        <v/>
      </c>
      <c r="AJ645" s="31" t="str">
        <f t="shared" si="597"/>
        <v/>
      </c>
      <c r="AK645" s="31" t="str">
        <f t="shared" si="597"/>
        <v/>
      </c>
      <c r="AL645" s="31" t="str">
        <f t="shared" si="597"/>
        <v/>
      </c>
      <c r="AM645" s="31" t="str">
        <f t="shared" si="597"/>
        <v/>
      </c>
      <c r="AN645" s="31" t="str">
        <f t="shared" si="597"/>
        <v/>
      </c>
      <c r="AO645" s="32" t="str">
        <f t="shared" si="589"/>
        <v/>
      </c>
      <c r="AP645" s="32" t="str">
        <f t="shared" si="594"/>
        <v/>
      </c>
      <c r="AQ645" s="32" t="str">
        <f t="shared" si="594"/>
        <v/>
      </c>
      <c r="AR645" s="32" t="str">
        <f t="shared" si="594"/>
        <v/>
      </c>
      <c r="AS645" s="32" t="str">
        <f t="shared" si="594"/>
        <v/>
      </c>
      <c r="AT645" s="32" t="str">
        <f t="shared" si="594"/>
        <v/>
      </c>
      <c r="AU645" s="32" t="str">
        <f t="shared" si="591"/>
        <v/>
      </c>
      <c r="AV645" s="32" t="str">
        <f t="shared" si="591"/>
        <v/>
      </c>
      <c r="AW645" s="32" t="str">
        <f t="shared" si="591"/>
        <v/>
      </c>
      <c r="AX645" s="32" t="str">
        <f t="shared" si="591"/>
        <v/>
      </c>
      <c r="AY645" s="32" t="str">
        <f t="shared" si="591"/>
        <v/>
      </c>
      <c r="BA645" s="17" t="str">
        <f t="shared" si="595"/>
        <v/>
      </c>
      <c r="BB645" s="17" t="str">
        <f t="shared" si="595"/>
        <v/>
      </c>
      <c r="BC645" s="17" t="str">
        <f t="shared" si="595"/>
        <v/>
      </c>
      <c r="BD645" s="17" t="str">
        <f t="shared" si="595"/>
        <v/>
      </c>
      <c r="BE645" s="17" t="str">
        <f t="shared" si="595"/>
        <v/>
      </c>
      <c r="BF645" s="17" t="str">
        <f t="shared" si="592"/>
        <v/>
      </c>
      <c r="BG645" s="17" t="str">
        <f t="shared" si="592"/>
        <v/>
      </c>
      <c r="BH645" s="17" t="str">
        <f t="shared" si="592"/>
        <v/>
      </c>
      <c r="BI645" s="17" t="str">
        <f t="shared" si="592"/>
        <v/>
      </c>
      <c r="BJ645" s="17" t="str">
        <f t="shared" si="592"/>
        <v/>
      </c>
    </row>
    <row r="646" spans="1:62" s="13" customFormat="1" ht="23.25" customHeight="1">
      <c r="A646" s="1">
        <f ca="1">IF(COUNTIF($D646:$M646," ")=10,"",IF(VLOOKUP(MAX($A$1:A645),$A$1:C645,3,FALSE)=0,"",MAX($A$1:A645)+1))</f>
        <v>646</v>
      </c>
      <c r="B646" s="13" t="str">
        <f>$B640</f>
        <v/>
      </c>
      <c r="C646" s="2" t="str">
        <f>IF($B646="","",$S$7)</f>
        <v/>
      </c>
      <c r="D646" s="23" t="str">
        <f t="shared" ref="D646:K646" si="598">IF($B646&gt;"",IF(ISERROR(SEARCH($B646,T$7))," ",MID(T$7,FIND("%курс ",T$7,FIND($B646,T$7))+6,7)&amp;"
("&amp;MID(T$7,FIND("ауд.",T$7,FIND($B646,T$7))+4,FIND("№",T$7,FIND("ауд.",T$7,FIND($B646,T$7)))-(FIND("ауд.",T$7,FIND($B646,T$7))+4))&amp;")"),"")</f>
        <v/>
      </c>
      <c r="E646" s="23" t="str">
        <f t="shared" si="598"/>
        <v/>
      </c>
      <c r="F646" s="23" t="str">
        <f t="shared" si="598"/>
        <v/>
      </c>
      <c r="G646" s="23" t="str">
        <f t="shared" si="598"/>
        <v/>
      </c>
      <c r="H646" s="23" t="str">
        <f t="shared" si="598"/>
        <v/>
      </c>
      <c r="I646" s="23" t="str">
        <f t="shared" si="598"/>
        <v/>
      </c>
      <c r="J646" s="23" t="str">
        <f t="shared" si="598"/>
        <v/>
      </c>
      <c r="K646" s="23" t="str">
        <f t="shared" si="598"/>
        <v/>
      </c>
      <c r="L646" s="23"/>
      <c r="M646" s="23"/>
      <c r="N646" s="25"/>
      <c r="P646" s="16"/>
      <c r="Q646" s="16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E646" s="31" t="str">
        <f t="shared" ref="AE646:AH709" si="599">IF(D646=" ","",IF(D646="","",CONCATENATE($C646," ",D$1," ",MID(D646,10,5))))</f>
        <v/>
      </c>
      <c r="AF646" s="31" t="str">
        <f t="shared" si="597"/>
        <v/>
      </c>
      <c r="AG646" s="31" t="str">
        <f t="shared" si="597"/>
        <v/>
      </c>
      <c r="AH646" s="31" t="str">
        <f t="shared" si="597"/>
        <v/>
      </c>
      <c r="AI646" s="31" t="str">
        <f t="shared" si="597"/>
        <v/>
      </c>
      <c r="AJ646" s="31" t="str">
        <f t="shared" si="597"/>
        <v/>
      </c>
      <c r="AK646" s="31" t="str">
        <f t="shared" si="597"/>
        <v/>
      </c>
      <c r="AL646" s="31" t="str">
        <f t="shared" si="597"/>
        <v/>
      </c>
      <c r="AM646" s="31" t="str">
        <f t="shared" si="597"/>
        <v/>
      </c>
      <c r="AN646" s="31" t="str">
        <f t="shared" si="597"/>
        <v/>
      </c>
      <c r="AO646" s="32" t="str">
        <f t="shared" si="589"/>
        <v/>
      </c>
      <c r="AP646" s="32" t="str">
        <f t="shared" si="594"/>
        <v/>
      </c>
      <c r="AQ646" s="32" t="str">
        <f t="shared" si="594"/>
        <v/>
      </c>
      <c r="AR646" s="32" t="str">
        <f t="shared" si="594"/>
        <v/>
      </c>
      <c r="AS646" s="32" t="str">
        <f t="shared" si="594"/>
        <v/>
      </c>
      <c r="AT646" s="32" t="str">
        <f t="shared" si="594"/>
        <v/>
      </c>
      <c r="AU646" s="32" t="str">
        <f t="shared" si="591"/>
        <v/>
      </c>
      <c r="AV646" s="32" t="str">
        <f t="shared" si="591"/>
        <v/>
      </c>
      <c r="AW646" s="32" t="str">
        <f t="shared" si="591"/>
        <v/>
      </c>
      <c r="AX646" s="32" t="str">
        <f t="shared" si="591"/>
        <v/>
      </c>
      <c r="AY646" s="32" t="str">
        <f t="shared" si="591"/>
        <v/>
      </c>
      <c r="BA646" s="17" t="str">
        <f t="shared" si="595"/>
        <v/>
      </c>
      <c r="BB646" s="17" t="str">
        <f t="shared" si="595"/>
        <v/>
      </c>
      <c r="BC646" s="17" t="str">
        <f t="shared" si="595"/>
        <v/>
      </c>
      <c r="BD646" s="17" t="str">
        <f t="shared" si="595"/>
        <v/>
      </c>
      <c r="BE646" s="17" t="str">
        <f t="shared" si="595"/>
        <v/>
      </c>
      <c r="BF646" s="17" t="str">
        <f t="shared" si="592"/>
        <v/>
      </c>
      <c r="BG646" s="17" t="str">
        <f t="shared" si="592"/>
        <v/>
      </c>
      <c r="BH646" s="17" t="str">
        <f t="shared" si="592"/>
        <v/>
      </c>
      <c r="BI646" s="17" t="str">
        <f t="shared" si="592"/>
        <v/>
      </c>
      <c r="BJ646" s="17" t="str">
        <f t="shared" si="592"/>
        <v/>
      </c>
    </row>
    <row r="647" spans="1:62" s="13" customFormat="1" ht="23.25" customHeight="1">
      <c r="A647" s="1">
        <f ca="1">IF(COUNTIF($D647:$M647," ")=10,"",IF(VLOOKUP(MAX($A$1:A646),$A$1:C646,3,FALSE)=0,"",MAX($A$1:A646)+1))</f>
        <v>647</v>
      </c>
      <c r="B647" s="13" t="str">
        <f>$B640</f>
        <v/>
      </c>
      <c r="C647" s="2" t="str">
        <f>IF($B647="","",$S$8)</f>
        <v/>
      </c>
      <c r="D647" s="23" t="str">
        <f t="shared" ref="D647:K647" si="600">IF($B647&gt;"",IF(ISERROR(SEARCH($B647,T$8))," ",MID(T$8,FIND("%курс ",T$8,FIND($B647,T$8))+6,7)&amp;"
("&amp;MID(T$8,FIND("ауд.",T$8,FIND($B647,T$8))+4,FIND("№",T$8,FIND("ауд.",T$8,FIND($B647,T$8)))-(FIND("ауд.",T$8,FIND($B647,T$8))+4))&amp;")"),"")</f>
        <v/>
      </c>
      <c r="E647" s="23" t="str">
        <f t="shared" si="600"/>
        <v/>
      </c>
      <c r="F647" s="23" t="str">
        <f t="shared" si="600"/>
        <v/>
      </c>
      <c r="G647" s="23" t="str">
        <f t="shared" si="600"/>
        <v/>
      </c>
      <c r="H647" s="23" t="str">
        <f t="shared" si="600"/>
        <v/>
      </c>
      <c r="I647" s="23" t="str">
        <f t="shared" si="600"/>
        <v/>
      </c>
      <c r="J647" s="23" t="str">
        <f t="shared" si="600"/>
        <v/>
      </c>
      <c r="K647" s="23" t="str">
        <f t="shared" si="600"/>
        <v/>
      </c>
      <c r="L647" s="23"/>
      <c r="M647" s="23"/>
      <c r="N647" s="25"/>
      <c r="P647" s="16"/>
      <c r="Q647" s="16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E647" s="31" t="str">
        <f t="shared" si="599"/>
        <v/>
      </c>
      <c r="AF647" s="31" t="str">
        <f t="shared" si="597"/>
        <v/>
      </c>
      <c r="AG647" s="31" t="str">
        <f t="shared" si="597"/>
        <v/>
      </c>
      <c r="AH647" s="31" t="str">
        <f t="shared" si="597"/>
        <v/>
      </c>
      <c r="AI647" s="31" t="str">
        <f t="shared" si="597"/>
        <v/>
      </c>
      <c r="AJ647" s="31" t="str">
        <f t="shared" si="597"/>
        <v/>
      </c>
      <c r="AK647" s="31" t="str">
        <f t="shared" si="597"/>
        <v/>
      </c>
      <c r="AL647" s="31" t="str">
        <f t="shared" si="597"/>
        <v/>
      </c>
      <c r="AM647" s="31" t="str">
        <f t="shared" si="597"/>
        <v/>
      </c>
      <c r="AN647" s="31" t="str">
        <f t="shared" si="597"/>
        <v/>
      </c>
      <c r="AO647" s="32" t="str">
        <f t="shared" si="589"/>
        <v/>
      </c>
      <c r="AP647" s="32" t="str">
        <f t="shared" si="594"/>
        <v/>
      </c>
      <c r="AQ647" s="32" t="str">
        <f t="shared" si="594"/>
        <v/>
      </c>
      <c r="AR647" s="32" t="str">
        <f t="shared" si="594"/>
        <v/>
      </c>
      <c r="AS647" s="32" t="str">
        <f t="shared" si="594"/>
        <v/>
      </c>
      <c r="AT647" s="32" t="str">
        <f t="shared" si="594"/>
        <v/>
      </c>
      <c r="AU647" s="32" t="str">
        <f t="shared" si="591"/>
        <v/>
      </c>
      <c r="AV647" s="32" t="str">
        <f t="shared" si="591"/>
        <v/>
      </c>
      <c r="AW647" s="32" t="str">
        <f t="shared" si="591"/>
        <v/>
      </c>
      <c r="AX647" s="32" t="str">
        <f t="shared" si="591"/>
        <v/>
      </c>
      <c r="AY647" s="32" t="str">
        <f t="shared" si="591"/>
        <v/>
      </c>
      <c r="BA647" s="17" t="str">
        <f t="shared" si="595"/>
        <v/>
      </c>
      <c r="BB647" s="17" t="str">
        <f t="shared" si="595"/>
        <v/>
      </c>
      <c r="BC647" s="17" t="str">
        <f t="shared" si="595"/>
        <v/>
      </c>
      <c r="BD647" s="17" t="str">
        <f t="shared" si="595"/>
        <v/>
      </c>
      <c r="BE647" s="17" t="str">
        <f t="shared" si="595"/>
        <v/>
      </c>
      <c r="BF647" s="17" t="str">
        <f t="shared" si="592"/>
        <v/>
      </c>
      <c r="BG647" s="17" t="str">
        <f t="shared" si="592"/>
        <v/>
      </c>
      <c r="BH647" s="17" t="str">
        <f t="shared" si="592"/>
        <v/>
      </c>
      <c r="BI647" s="17" t="str">
        <f t="shared" si="592"/>
        <v/>
      </c>
      <c r="BJ647" s="17" t="str">
        <f t="shared" si="592"/>
        <v/>
      </c>
    </row>
    <row r="648" spans="1:62" s="13" customFormat="1" ht="23.25" customHeight="1">
      <c r="A648" s="1">
        <f ca="1">IF(COUNTIF($D648:$M648," ")=10,"",IF(VLOOKUP(MAX($A$1:A647),$A$1:C647,3,FALSE)=0,"",MAX($A$1:A647)+1))</f>
        <v>648</v>
      </c>
      <c r="C648" s="2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5"/>
      <c r="P648" s="16"/>
      <c r="Q648" s="16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2" t="str">
        <f t="shared" si="589"/>
        <v/>
      </c>
      <c r="AP648" s="32" t="str">
        <f t="shared" si="594"/>
        <v/>
      </c>
      <c r="AQ648" s="32" t="str">
        <f t="shared" si="594"/>
        <v/>
      </c>
      <c r="AR648" s="32" t="str">
        <f t="shared" si="594"/>
        <v/>
      </c>
      <c r="AS648" s="32" t="str">
        <f t="shared" si="594"/>
        <v/>
      </c>
      <c r="AT648" s="32" t="str">
        <f t="shared" si="594"/>
        <v/>
      </c>
      <c r="AU648" s="32" t="str">
        <f t="shared" si="591"/>
        <v/>
      </c>
      <c r="AV648" s="32" t="str">
        <f t="shared" si="591"/>
        <v/>
      </c>
      <c r="AW648" s="32" t="str">
        <f t="shared" si="591"/>
        <v/>
      </c>
      <c r="AX648" s="32" t="str">
        <f t="shared" si="591"/>
        <v/>
      </c>
      <c r="AY648" s="32" t="str">
        <f t="shared" si="591"/>
        <v/>
      </c>
      <c r="BA648" s="17" t="str">
        <f t="shared" si="595"/>
        <v/>
      </c>
      <c r="BB648" s="17" t="str">
        <f t="shared" si="595"/>
        <v/>
      </c>
      <c r="BC648" s="17" t="str">
        <f t="shared" si="595"/>
        <v/>
      </c>
      <c r="BD648" s="17" t="str">
        <f t="shared" si="595"/>
        <v/>
      </c>
      <c r="BE648" s="17" t="str">
        <f t="shared" si="595"/>
        <v/>
      </c>
      <c r="BF648" s="17" t="str">
        <f t="shared" si="592"/>
        <v/>
      </c>
      <c r="BG648" s="17" t="str">
        <f t="shared" si="592"/>
        <v/>
      </c>
      <c r="BH648" s="17" t="str">
        <f t="shared" si="592"/>
        <v/>
      </c>
      <c r="BI648" s="17" t="str">
        <f t="shared" si="592"/>
        <v/>
      </c>
      <c r="BJ648" s="17" t="str">
        <f t="shared" si="592"/>
        <v/>
      </c>
    </row>
    <row r="649" spans="1:62" s="13" customFormat="1" ht="23.25" customHeight="1">
      <c r="A649" s="1">
        <f ca="1">IF(COUNTIF($D650:$M656," ")=70,"",MAX($A$1:A648)+1)</f>
        <v>649</v>
      </c>
      <c r="B649" s="2" t="str">
        <f>IF($C649="","",$C649)</f>
        <v/>
      </c>
      <c r="C649" s="3" t="str">
        <f>IF(ISERROR(VLOOKUP((ROW()-1)/9+1,'[1]Преподавательский состав'!$A$2:$B$180,2,FALSE)),"",VLOOKUP((ROW()-1)/9+1,'[1]Преподавательский состав'!$A$2:$B$180,2,FALSE))</f>
        <v/>
      </c>
      <c r="D649" s="3" t="str">
        <f>IF($C649="","",T(" 8.00"))</f>
        <v/>
      </c>
      <c r="E649" s="3" t="str">
        <f>IF($C649="","",T(" 9.40"))</f>
        <v/>
      </c>
      <c r="F649" s="3" t="str">
        <f>IF($C649="","",T("11.50"))</f>
        <v/>
      </c>
      <c r="G649" s="3" t="str">
        <f>IF($C649="","",T(""))</f>
        <v/>
      </c>
      <c r="H649" s="3" t="str">
        <f>IF($C649="","",T("13.30"))</f>
        <v/>
      </c>
      <c r="I649" s="3" t="str">
        <f>IF($C649="","",T("15.10"))</f>
        <v/>
      </c>
      <c r="J649" s="3" t="str">
        <f>IF($C649="","",T("16.50"))</f>
        <v/>
      </c>
      <c r="K649" s="3" t="str">
        <f>IF($C649="","",T("16.50"))</f>
        <v/>
      </c>
      <c r="L649" s="3"/>
      <c r="M649" s="3"/>
      <c r="N649" s="25"/>
      <c r="P649" s="16"/>
      <c r="Q649" s="16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2" t="str">
        <f t="shared" si="589"/>
        <v/>
      </c>
      <c r="AP649" s="32" t="str">
        <f t="shared" si="594"/>
        <v/>
      </c>
      <c r="AQ649" s="32" t="str">
        <f t="shared" si="594"/>
        <v/>
      </c>
      <c r="AR649" s="32" t="str">
        <f t="shared" si="594"/>
        <v/>
      </c>
      <c r="AS649" s="32" t="str">
        <f t="shared" si="594"/>
        <v/>
      </c>
      <c r="AT649" s="32" t="str">
        <f t="shared" si="594"/>
        <v/>
      </c>
      <c r="AU649" s="32" t="str">
        <f t="shared" si="591"/>
        <v/>
      </c>
      <c r="AV649" s="32" t="str">
        <f t="shared" si="591"/>
        <v/>
      </c>
      <c r="AW649" s="32" t="str">
        <f t="shared" si="591"/>
        <v/>
      </c>
      <c r="AX649" s="32" t="str">
        <f t="shared" si="591"/>
        <v/>
      </c>
      <c r="AY649" s="32" t="str">
        <f t="shared" si="591"/>
        <v/>
      </c>
      <c r="BA649" s="17" t="str">
        <f t="shared" si="595"/>
        <v/>
      </c>
      <c r="BB649" s="17" t="str">
        <f t="shared" si="595"/>
        <v/>
      </c>
      <c r="BC649" s="17" t="str">
        <f t="shared" si="595"/>
        <v/>
      </c>
      <c r="BD649" s="17" t="str">
        <f t="shared" si="595"/>
        <v/>
      </c>
      <c r="BE649" s="17" t="str">
        <f t="shared" si="595"/>
        <v/>
      </c>
      <c r="BF649" s="17" t="str">
        <f t="shared" si="592"/>
        <v/>
      </c>
      <c r="BG649" s="17" t="str">
        <f t="shared" si="592"/>
        <v/>
      </c>
      <c r="BH649" s="17" t="str">
        <f t="shared" si="592"/>
        <v/>
      </c>
      <c r="BI649" s="17" t="str">
        <f t="shared" si="592"/>
        <v/>
      </c>
      <c r="BJ649" s="17" t="str">
        <f t="shared" si="592"/>
        <v/>
      </c>
    </row>
    <row r="650" spans="1:62" s="13" customFormat="1" ht="23.25" customHeight="1">
      <c r="A650" s="1">
        <f ca="1">IF(COUNTIF($D650:$M650," ")=10,"",IF(VLOOKUP(MAX($A$1:A649),$A$1:C649,3,FALSE)=0,"",MAX($A$1:A649)+1))</f>
        <v>650</v>
      </c>
      <c r="B650" s="13" t="str">
        <f>$B649</f>
        <v/>
      </c>
      <c r="C650" s="2" t="str">
        <f>IF($B650="","",$S$2)</f>
        <v/>
      </c>
      <c r="D650" s="14" t="str">
        <f t="shared" ref="D650:K650" si="601">IF($B650&gt;"",IF(ISERROR(SEARCH($B650,T$2))," ",MID(T$2,FIND("%курс ",T$2,FIND($B650,T$2))+6,7)&amp;"
("&amp;MID(T$2,FIND("ауд.",T$2,FIND($B650,T$2))+4,FIND("№",T$2,FIND("ауд.",T$2,FIND($B650,T$2)))-(FIND("ауд.",T$2,FIND($B650,T$2))+4))&amp;")"),"")</f>
        <v/>
      </c>
      <c r="E650" s="14" t="str">
        <f t="shared" si="601"/>
        <v/>
      </c>
      <c r="F650" s="14" t="str">
        <f t="shared" si="601"/>
        <v/>
      </c>
      <c r="G650" s="14" t="str">
        <f t="shared" si="601"/>
        <v/>
      </c>
      <c r="H650" s="14" t="str">
        <f t="shared" si="601"/>
        <v/>
      </c>
      <c r="I650" s="14" t="str">
        <f t="shared" si="601"/>
        <v/>
      </c>
      <c r="J650" s="14" t="str">
        <f t="shared" si="601"/>
        <v/>
      </c>
      <c r="K650" s="14" t="str">
        <f t="shared" si="601"/>
        <v/>
      </c>
      <c r="L650" s="14"/>
      <c r="M650" s="14"/>
      <c r="N650" s="17"/>
      <c r="P650" s="16"/>
      <c r="Q650" s="16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E650" s="31" t="str">
        <f t="shared" si="599"/>
        <v/>
      </c>
      <c r="AF650" s="31" t="str">
        <f t="shared" si="597"/>
        <v/>
      </c>
      <c r="AG650" s="31" t="str">
        <f t="shared" si="597"/>
        <v/>
      </c>
      <c r="AH650" s="31" t="str">
        <f t="shared" si="597"/>
        <v/>
      </c>
      <c r="AI650" s="31" t="str">
        <f t="shared" si="597"/>
        <v/>
      </c>
      <c r="AJ650" s="31" t="str">
        <f t="shared" si="597"/>
        <v/>
      </c>
      <c r="AK650" s="31" t="str">
        <f t="shared" si="597"/>
        <v/>
      </c>
      <c r="AL650" s="31" t="str">
        <f t="shared" si="597"/>
        <v/>
      </c>
      <c r="AM650" s="31" t="str">
        <f t="shared" si="597"/>
        <v/>
      </c>
      <c r="AN650" s="31" t="str">
        <f t="shared" si="597"/>
        <v/>
      </c>
      <c r="AO650" s="32" t="str">
        <f t="shared" si="589"/>
        <v/>
      </c>
      <c r="AP650" s="32" t="str">
        <f t="shared" si="594"/>
        <v/>
      </c>
      <c r="AQ650" s="32" t="str">
        <f t="shared" si="594"/>
        <v/>
      </c>
      <c r="AR650" s="32" t="str">
        <f t="shared" si="594"/>
        <v/>
      </c>
      <c r="AS650" s="32" t="str">
        <f t="shared" si="594"/>
        <v/>
      </c>
      <c r="AT650" s="32" t="str">
        <f t="shared" si="594"/>
        <v/>
      </c>
      <c r="AU650" s="32" t="str">
        <f t="shared" si="591"/>
        <v/>
      </c>
      <c r="AV650" s="32" t="str">
        <f t="shared" si="591"/>
        <v/>
      </c>
      <c r="AW650" s="32" t="str">
        <f t="shared" si="591"/>
        <v/>
      </c>
      <c r="AX650" s="32" t="str">
        <f t="shared" si="591"/>
        <v/>
      </c>
      <c r="AY650" s="32" t="str">
        <f t="shared" si="591"/>
        <v/>
      </c>
      <c r="BA650" s="17" t="str">
        <f t="shared" si="595"/>
        <v/>
      </c>
      <c r="BB650" s="17" t="str">
        <f t="shared" si="595"/>
        <v/>
      </c>
      <c r="BC650" s="17" t="str">
        <f t="shared" si="595"/>
        <v/>
      </c>
      <c r="BD650" s="17" t="str">
        <f t="shared" si="595"/>
        <v/>
      </c>
      <c r="BE650" s="17" t="str">
        <f t="shared" si="595"/>
        <v/>
      </c>
      <c r="BF650" s="17" t="str">
        <f t="shared" si="592"/>
        <v/>
      </c>
      <c r="BG650" s="17" t="str">
        <f t="shared" si="592"/>
        <v/>
      </c>
      <c r="BH650" s="17" t="str">
        <f t="shared" si="592"/>
        <v/>
      </c>
      <c r="BI650" s="17" t="str">
        <f t="shared" si="592"/>
        <v/>
      </c>
      <c r="BJ650" s="17" t="str">
        <f t="shared" si="592"/>
        <v/>
      </c>
    </row>
    <row r="651" spans="1:62" s="13" customFormat="1" ht="23.25" customHeight="1">
      <c r="A651" s="1">
        <f ca="1">IF(COUNTIF($D651:$M651," ")=10,"",IF(VLOOKUP(MAX($A$1:A650),$A$1:C650,3,FALSE)=0,"",MAX($A$1:A650)+1))</f>
        <v>651</v>
      </c>
      <c r="B651" s="13" t="str">
        <f>$B649</f>
        <v/>
      </c>
      <c r="C651" s="2" t="str">
        <f>IF($B651="","",$S$3)</f>
        <v/>
      </c>
      <c r="D651" s="14" t="str">
        <f t="shared" ref="D651:K651" si="602">IF($B651&gt;"",IF(ISERROR(SEARCH($B651,T$3))," ",MID(T$3,FIND("%курс ",T$3,FIND($B651,T$3))+6,7)&amp;"
("&amp;MID(T$3,FIND("ауд.",T$3,FIND($B651,T$3))+4,FIND("№",T$3,FIND("ауд.",T$3,FIND($B651,T$3)))-(FIND("ауд.",T$3,FIND($B651,T$3))+4))&amp;")"),"")</f>
        <v/>
      </c>
      <c r="E651" s="14" t="str">
        <f t="shared" si="602"/>
        <v/>
      </c>
      <c r="F651" s="14" t="str">
        <f t="shared" si="602"/>
        <v/>
      </c>
      <c r="G651" s="14" t="str">
        <f t="shared" si="602"/>
        <v/>
      </c>
      <c r="H651" s="14" t="str">
        <f t="shared" si="602"/>
        <v/>
      </c>
      <c r="I651" s="14" t="str">
        <f t="shared" si="602"/>
        <v/>
      </c>
      <c r="J651" s="14" t="str">
        <f t="shared" si="602"/>
        <v/>
      </c>
      <c r="K651" s="14" t="str">
        <f t="shared" si="602"/>
        <v/>
      </c>
      <c r="L651" s="14"/>
      <c r="M651" s="14"/>
      <c r="N651" s="25"/>
      <c r="P651" s="16"/>
      <c r="Q651" s="16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E651" s="31" t="str">
        <f t="shared" si="599"/>
        <v/>
      </c>
      <c r="AF651" s="31" t="str">
        <f t="shared" si="597"/>
        <v/>
      </c>
      <c r="AG651" s="31" t="str">
        <f t="shared" si="597"/>
        <v/>
      </c>
      <c r="AH651" s="31" t="str">
        <f t="shared" si="597"/>
        <v/>
      </c>
      <c r="AI651" s="31" t="str">
        <f t="shared" si="597"/>
        <v/>
      </c>
      <c r="AJ651" s="31" t="str">
        <f t="shared" si="597"/>
        <v/>
      </c>
      <c r="AK651" s="31" t="str">
        <f t="shared" si="597"/>
        <v/>
      </c>
      <c r="AL651" s="31" t="str">
        <f t="shared" si="597"/>
        <v/>
      </c>
      <c r="AM651" s="31" t="str">
        <f t="shared" si="597"/>
        <v/>
      </c>
      <c r="AN651" s="31" t="str">
        <f t="shared" si="597"/>
        <v/>
      </c>
      <c r="AO651" s="32" t="str">
        <f t="shared" si="589"/>
        <v/>
      </c>
      <c r="AP651" s="32" t="str">
        <f t="shared" si="594"/>
        <v/>
      </c>
      <c r="AQ651" s="32" t="str">
        <f t="shared" si="594"/>
        <v/>
      </c>
      <c r="AR651" s="32" t="str">
        <f t="shared" si="594"/>
        <v/>
      </c>
      <c r="AS651" s="32" t="str">
        <f t="shared" si="594"/>
        <v/>
      </c>
      <c r="AT651" s="32" t="str">
        <f t="shared" si="594"/>
        <v/>
      </c>
      <c r="AU651" s="32" t="str">
        <f t="shared" si="591"/>
        <v/>
      </c>
      <c r="AV651" s="32" t="str">
        <f t="shared" si="591"/>
        <v/>
      </c>
      <c r="AW651" s="32" t="str">
        <f t="shared" si="591"/>
        <v/>
      </c>
      <c r="AX651" s="32" t="str">
        <f t="shared" si="591"/>
        <v/>
      </c>
      <c r="AY651" s="32" t="str">
        <f t="shared" si="591"/>
        <v/>
      </c>
      <c r="BA651" s="17" t="str">
        <f t="shared" si="595"/>
        <v/>
      </c>
      <c r="BB651" s="17" t="str">
        <f t="shared" si="595"/>
        <v/>
      </c>
      <c r="BC651" s="17" t="str">
        <f t="shared" si="595"/>
        <v/>
      </c>
      <c r="BD651" s="17" t="str">
        <f t="shared" si="595"/>
        <v/>
      </c>
      <c r="BE651" s="17" t="str">
        <f t="shared" si="595"/>
        <v/>
      </c>
      <c r="BF651" s="17" t="str">
        <f t="shared" si="592"/>
        <v/>
      </c>
      <c r="BG651" s="17" t="str">
        <f t="shared" si="592"/>
        <v/>
      </c>
      <c r="BH651" s="17" t="str">
        <f t="shared" si="592"/>
        <v/>
      </c>
      <c r="BI651" s="17" t="str">
        <f t="shared" si="592"/>
        <v/>
      </c>
      <c r="BJ651" s="17" t="str">
        <f t="shared" si="592"/>
        <v/>
      </c>
    </row>
    <row r="652" spans="1:62" s="13" customFormat="1" ht="23.25" customHeight="1">
      <c r="A652" s="1">
        <f ca="1">IF(COUNTIF($D652:$M652," ")=10,"",IF(VLOOKUP(MAX($A$1:A651),$A$1:C651,3,FALSE)=0,"",MAX($A$1:A651)+1))</f>
        <v>652</v>
      </c>
      <c r="B652" s="13" t="str">
        <f>$B649</f>
        <v/>
      </c>
      <c r="C652" s="2" t="str">
        <f>IF($B652="","",$S$4)</f>
        <v/>
      </c>
      <c r="D652" s="14" t="str">
        <f t="shared" ref="D652:K652" si="603">IF($B652&gt;"",IF(ISERROR(SEARCH($B652,T$4))," ",MID(T$4,FIND("%курс ",T$4,FIND($B652,T$4))+6,7)&amp;"
("&amp;MID(T$4,FIND("ауд.",T$4,FIND($B652,T$4))+4,FIND("№",T$4,FIND("ауд.",T$4,FIND($B652,T$4)))-(FIND("ауд.",T$4,FIND($B652,T$4))+4))&amp;")"),"")</f>
        <v/>
      </c>
      <c r="E652" s="14" t="str">
        <f t="shared" si="603"/>
        <v/>
      </c>
      <c r="F652" s="14" t="str">
        <f t="shared" si="603"/>
        <v/>
      </c>
      <c r="G652" s="14" t="str">
        <f t="shared" si="603"/>
        <v/>
      </c>
      <c r="H652" s="14" t="str">
        <f t="shared" si="603"/>
        <v/>
      </c>
      <c r="I652" s="14" t="str">
        <f t="shared" si="603"/>
        <v/>
      </c>
      <c r="J652" s="14" t="str">
        <f t="shared" si="603"/>
        <v/>
      </c>
      <c r="K652" s="14" t="str">
        <f t="shared" si="603"/>
        <v/>
      </c>
      <c r="L652" s="14"/>
      <c r="M652" s="14"/>
      <c r="N652" s="25"/>
      <c r="P652" s="16"/>
      <c r="Q652" s="16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E652" s="31" t="str">
        <f t="shared" si="599"/>
        <v/>
      </c>
      <c r="AF652" s="31" t="str">
        <f t="shared" si="597"/>
        <v/>
      </c>
      <c r="AG652" s="31" t="str">
        <f t="shared" si="597"/>
        <v/>
      </c>
      <c r="AH652" s="31" t="str">
        <f t="shared" si="597"/>
        <v/>
      </c>
      <c r="AI652" s="31" t="str">
        <f t="shared" si="597"/>
        <v/>
      </c>
      <c r="AJ652" s="31" t="str">
        <f t="shared" si="597"/>
        <v/>
      </c>
      <c r="AK652" s="31" t="str">
        <f t="shared" si="597"/>
        <v/>
      </c>
      <c r="AL652" s="31" t="str">
        <f t="shared" si="597"/>
        <v/>
      </c>
      <c r="AM652" s="31" t="str">
        <f t="shared" si="597"/>
        <v/>
      </c>
      <c r="AN652" s="31" t="str">
        <f t="shared" si="597"/>
        <v/>
      </c>
      <c r="AO652" s="32" t="str">
        <f t="shared" si="589"/>
        <v/>
      </c>
      <c r="AP652" s="32" t="str">
        <f t="shared" si="594"/>
        <v/>
      </c>
      <c r="AQ652" s="32" t="str">
        <f t="shared" si="594"/>
        <v/>
      </c>
      <c r="AR652" s="32" t="str">
        <f t="shared" si="594"/>
        <v/>
      </c>
      <c r="AS652" s="32" t="str">
        <f t="shared" si="594"/>
        <v/>
      </c>
      <c r="AT652" s="32" t="str">
        <f t="shared" si="594"/>
        <v/>
      </c>
      <c r="AU652" s="32" t="str">
        <f t="shared" si="591"/>
        <v/>
      </c>
      <c r="AV652" s="32" t="str">
        <f t="shared" si="591"/>
        <v/>
      </c>
      <c r="AW652" s="32" t="str">
        <f t="shared" si="591"/>
        <v/>
      </c>
      <c r="AX652" s="32" t="str">
        <f t="shared" si="591"/>
        <v/>
      </c>
      <c r="AY652" s="32" t="str">
        <f t="shared" si="591"/>
        <v/>
      </c>
      <c r="BA652" s="17" t="str">
        <f t="shared" si="595"/>
        <v/>
      </c>
      <c r="BB652" s="17" t="str">
        <f t="shared" si="595"/>
        <v/>
      </c>
      <c r="BC652" s="17" t="str">
        <f t="shared" si="595"/>
        <v/>
      </c>
      <c r="BD652" s="17" t="str">
        <f t="shared" si="595"/>
        <v/>
      </c>
      <c r="BE652" s="17" t="str">
        <f t="shared" si="595"/>
        <v/>
      </c>
      <c r="BF652" s="17" t="str">
        <f t="shared" si="592"/>
        <v/>
      </c>
      <c r="BG652" s="17" t="str">
        <f t="shared" si="592"/>
        <v/>
      </c>
      <c r="BH652" s="17" t="str">
        <f t="shared" si="592"/>
        <v/>
      </c>
      <c r="BI652" s="17" t="str">
        <f t="shared" si="592"/>
        <v/>
      </c>
      <c r="BJ652" s="17" t="str">
        <f t="shared" si="592"/>
        <v/>
      </c>
    </row>
    <row r="653" spans="1:62" s="13" customFormat="1" ht="23.25" customHeight="1">
      <c r="A653" s="1">
        <f ca="1">IF(COUNTIF($D653:$M653," ")=10,"",IF(VLOOKUP(MAX($A$1:A652),$A$1:C652,3,FALSE)=0,"",MAX($A$1:A652)+1))</f>
        <v>653</v>
      </c>
      <c r="B653" s="13" t="str">
        <f>$B649</f>
        <v/>
      </c>
      <c r="C653" s="2" t="str">
        <f>IF($B653="","",$S$5)</f>
        <v/>
      </c>
      <c r="D653" s="23" t="str">
        <f t="shared" ref="D653:K653" si="604">IF($B653&gt;"",IF(ISERROR(SEARCH($B653,T$5))," ",MID(T$5,FIND("%курс ",T$5,FIND($B653,T$5))+6,7)&amp;"
("&amp;MID(T$5,FIND("ауд.",T$5,FIND($B653,T$5))+4,FIND("№",T$5,FIND("ауд.",T$5,FIND($B653,T$5)))-(FIND("ауд.",T$5,FIND($B653,T$5))+4))&amp;")"),"")</f>
        <v/>
      </c>
      <c r="E653" s="23" t="str">
        <f t="shared" si="604"/>
        <v/>
      </c>
      <c r="F653" s="23" t="str">
        <f t="shared" si="604"/>
        <v/>
      </c>
      <c r="G653" s="23" t="str">
        <f t="shared" si="604"/>
        <v/>
      </c>
      <c r="H653" s="23" t="str">
        <f t="shared" si="604"/>
        <v/>
      </c>
      <c r="I653" s="23" t="str">
        <f t="shared" si="604"/>
        <v/>
      </c>
      <c r="J653" s="23" t="str">
        <f t="shared" si="604"/>
        <v/>
      </c>
      <c r="K653" s="23" t="str">
        <f t="shared" si="604"/>
        <v/>
      </c>
      <c r="L653" s="23"/>
      <c r="M653" s="23"/>
      <c r="N653" s="25"/>
      <c r="P653" s="16"/>
      <c r="Q653" s="16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E653" s="31" t="str">
        <f t="shared" si="599"/>
        <v/>
      </c>
      <c r="AF653" s="31" t="str">
        <f t="shared" si="597"/>
        <v/>
      </c>
      <c r="AG653" s="31" t="str">
        <f t="shared" si="597"/>
        <v/>
      </c>
      <c r="AH653" s="31" t="str">
        <f t="shared" si="597"/>
        <v/>
      </c>
      <c r="AI653" s="31" t="str">
        <f t="shared" si="597"/>
        <v/>
      </c>
      <c r="AJ653" s="31" t="str">
        <f t="shared" si="597"/>
        <v/>
      </c>
      <c r="AK653" s="31" t="str">
        <f t="shared" si="597"/>
        <v/>
      </c>
      <c r="AL653" s="31" t="str">
        <f t="shared" si="597"/>
        <v/>
      </c>
      <c r="AM653" s="31" t="str">
        <f t="shared" si="597"/>
        <v/>
      </c>
      <c r="AN653" s="31" t="str">
        <f t="shared" si="597"/>
        <v/>
      </c>
      <c r="AO653" s="32" t="str">
        <f t="shared" si="589"/>
        <v/>
      </c>
      <c r="AP653" s="32" t="str">
        <f t="shared" si="594"/>
        <v/>
      </c>
      <c r="AQ653" s="32" t="str">
        <f t="shared" si="594"/>
        <v/>
      </c>
      <c r="AR653" s="32" t="str">
        <f t="shared" si="594"/>
        <v/>
      </c>
      <c r="AS653" s="32" t="str">
        <f t="shared" si="594"/>
        <v/>
      </c>
      <c r="AT653" s="32" t="str">
        <f t="shared" si="594"/>
        <v/>
      </c>
      <c r="AU653" s="32" t="str">
        <f t="shared" si="591"/>
        <v/>
      </c>
      <c r="AV653" s="32" t="str">
        <f t="shared" si="591"/>
        <v/>
      </c>
      <c r="AW653" s="32" t="str">
        <f t="shared" si="591"/>
        <v/>
      </c>
      <c r="AX653" s="32" t="str">
        <f t="shared" si="591"/>
        <v/>
      </c>
      <c r="AY653" s="32" t="str">
        <f t="shared" si="591"/>
        <v/>
      </c>
      <c r="BA653" s="17" t="str">
        <f t="shared" si="595"/>
        <v/>
      </c>
      <c r="BB653" s="17" t="str">
        <f t="shared" si="595"/>
        <v/>
      </c>
      <c r="BC653" s="17" t="str">
        <f t="shared" si="595"/>
        <v/>
      </c>
      <c r="BD653" s="17" t="str">
        <f t="shared" si="595"/>
        <v/>
      </c>
      <c r="BE653" s="17" t="str">
        <f t="shared" si="595"/>
        <v/>
      </c>
      <c r="BF653" s="17" t="str">
        <f t="shared" si="592"/>
        <v/>
      </c>
      <c r="BG653" s="17" t="str">
        <f t="shared" si="592"/>
        <v/>
      </c>
      <c r="BH653" s="17" t="str">
        <f t="shared" si="592"/>
        <v/>
      </c>
      <c r="BI653" s="17" t="str">
        <f t="shared" si="592"/>
        <v/>
      </c>
      <c r="BJ653" s="17" t="str">
        <f t="shared" si="592"/>
        <v/>
      </c>
    </row>
    <row r="654" spans="1:62" s="13" customFormat="1" ht="23.25" customHeight="1">
      <c r="A654" s="1">
        <f ca="1">IF(COUNTIF($D654:$M654," ")=10,"",IF(VLOOKUP(MAX($A$1:A653),$A$1:C653,3,FALSE)=0,"",MAX($A$1:A653)+1))</f>
        <v>654</v>
      </c>
      <c r="B654" s="13" t="str">
        <f>$B649</f>
        <v/>
      </c>
      <c r="C654" s="2" t="str">
        <f>IF($B654="","",$S$6)</f>
        <v/>
      </c>
      <c r="D654" s="23" t="str">
        <f t="shared" ref="D654:K654" si="605">IF($B654&gt;"",IF(ISERROR(SEARCH($B654,T$6))," ",MID(T$6,FIND("%курс ",T$6,FIND($B654,T$6))+6,7)&amp;"
("&amp;MID(T$6,FIND("ауд.",T$6,FIND($B654,T$6))+4,FIND("№",T$6,FIND("ауд.",T$6,FIND($B654,T$6)))-(FIND("ауд.",T$6,FIND($B654,T$6))+4))&amp;")"),"")</f>
        <v/>
      </c>
      <c r="E654" s="23" t="str">
        <f t="shared" si="605"/>
        <v/>
      </c>
      <c r="F654" s="23" t="str">
        <f t="shared" si="605"/>
        <v/>
      </c>
      <c r="G654" s="23" t="str">
        <f t="shared" si="605"/>
        <v/>
      </c>
      <c r="H654" s="23" t="str">
        <f t="shared" si="605"/>
        <v/>
      </c>
      <c r="I654" s="23" t="str">
        <f t="shared" si="605"/>
        <v/>
      </c>
      <c r="J654" s="23" t="str">
        <f t="shared" si="605"/>
        <v/>
      </c>
      <c r="K654" s="23" t="str">
        <f t="shared" si="605"/>
        <v/>
      </c>
      <c r="L654" s="23"/>
      <c r="M654" s="23"/>
      <c r="N654" s="25"/>
      <c r="P654" s="16"/>
      <c r="Q654" s="16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E654" s="31" t="str">
        <f t="shared" si="599"/>
        <v/>
      </c>
      <c r="AF654" s="31" t="str">
        <f t="shared" si="597"/>
        <v/>
      </c>
      <c r="AG654" s="31" t="str">
        <f t="shared" si="597"/>
        <v/>
      </c>
      <c r="AH654" s="31" t="str">
        <f t="shared" si="597"/>
        <v/>
      </c>
      <c r="AI654" s="31" t="str">
        <f t="shared" si="597"/>
        <v/>
      </c>
      <c r="AJ654" s="31" t="str">
        <f t="shared" si="597"/>
        <v/>
      </c>
      <c r="AK654" s="31" t="str">
        <f t="shared" si="597"/>
        <v/>
      </c>
      <c r="AL654" s="31" t="str">
        <f t="shared" si="597"/>
        <v/>
      </c>
      <c r="AM654" s="31" t="str">
        <f t="shared" si="597"/>
        <v/>
      </c>
      <c r="AN654" s="31" t="str">
        <f t="shared" si="597"/>
        <v/>
      </c>
      <c r="AO654" s="32" t="str">
        <f t="shared" si="589"/>
        <v/>
      </c>
      <c r="AP654" s="32" t="str">
        <f t="shared" si="594"/>
        <v/>
      </c>
      <c r="AQ654" s="32" t="str">
        <f t="shared" si="594"/>
        <v/>
      </c>
      <c r="AR654" s="32" t="str">
        <f t="shared" si="594"/>
        <v/>
      </c>
      <c r="AS654" s="32" t="str">
        <f t="shared" si="594"/>
        <v/>
      </c>
      <c r="AT654" s="32" t="str">
        <f t="shared" si="594"/>
        <v/>
      </c>
      <c r="AU654" s="32" t="str">
        <f t="shared" si="591"/>
        <v/>
      </c>
      <c r="AV654" s="32" t="str">
        <f t="shared" si="591"/>
        <v/>
      </c>
      <c r="AW654" s="32" t="str">
        <f t="shared" si="591"/>
        <v/>
      </c>
      <c r="AX654" s="32" t="str">
        <f t="shared" si="591"/>
        <v/>
      </c>
      <c r="AY654" s="32" t="str">
        <f t="shared" si="591"/>
        <v/>
      </c>
      <c r="BA654" s="17" t="str">
        <f t="shared" si="595"/>
        <v/>
      </c>
      <c r="BB654" s="17" t="str">
        <f t="shared" si="595"/>
        <v/>
      </c>
      <c r="BC654" s="17" t="str">
        <f t="shared" si="595"/>
        <v/>
      </c>
      <c r="BD654" s="17" t="str">
        <f t="shared" si="595"/>
        <v/>
      </c>
      <c r="BE654" s="17" t="str">
        <f t="shared" si="595"/>
        <v/>
      </c>
      <c r="BF654" s="17" t="str">
        <f t="shared" si="592"/>
        <v/>
      </c>
      <c r="BG654" s="17" t="str">
        <f t="shared" si="592"/>
        <v/>
      </c>
      <c r="BH654" s="17" t="str">
        <f t="shared" si="592"/>
        <v/>
      </c>
      <c r="BI654" s="17" t="str">
        <f t="shared" si="592"/>
        <v/>
      </c>
      <c r="BJ654" s="17" t="str">
        <f t="shared" si="592"/>
        <v/>
      </c>
    </row>
    <row r="655" spans="1:62" s="13" customFormat="1" ht="23.25" customHeight="1">
      <c r="A655" s="1">
        <f ca="1">IF(COUNTIF($D655:$M655," ")=10,"",IF(VLOOKUP(MAX($A$1:A654),$A$1:C654,3,FALSE)=0,"",MAX($A$1:A654)+1))</f>
        <v>655</v>
      </c>
      <c r="B655" s="13" t="str">
        <f>$B649</f>
        <v/>
      </c>
      <c r="C655" s="2" t="str">
        <f>IF($B655="","",$S$7)</f>
        <v/>
      </c>
      <c r="D655" s="23" t="str">
        <f t="shared" ref="D655:K655" si="606">IF($B655&gt;"",IF(ISERROR(SEARCH($B655,T$7))," ",MID(T$7,FIND("%курс ",T$7,FIND($B655,T$7))+6,7)&amp;"
("&amp;MID(T$7,FIND("ауд.",T$7,FIND($B655,T$7))+4,FIND("№",T$7,FIND("ауд.",T$7,FIND($B655,T$7)))-(FIND("ауд.",T$7,FIND($B655,T$7))+4))&amp;")"),"")</f>
        <v/>
      </c>
      <c r="E655" s="23" t="str">
        <f t="shared" si="606"/>
        <v/>
      </c>
      <c r="F655" s="23" t="str">
        <f t="shared" si="606"/>
        <v/>
      </c>
      <c r="G655" s="23" t="str">
        <f t="shared" si="606"/>
        <v/>
      </c>
      <c r="H655" s="23" t="str">
        <f t="shared" si="606"/>
        <v/>
      </c>
      <c r="I655" s="23" t="str">
        <f t="shared" si="606"/>
        <v/>
      </c>
      <c r="J655" s="23" t="str">
        <f t="shared" si="606"/>
        <v/>
      </c>
      <c r="K655" s="23" t="str">
        <f t="shared" si="606"/>
        <v/>
      </c>
      <c r="L655" s="23"/>
      <c r="M655" s="23"/>
      <c r="N655" s="25"/>
      <c r="P655" s="16"/>
      <c r="Q655" s="16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E655" s="31" t="str">
        <f t="shared" si="599"/>
        <v/>
      </c>
      <c r="AF655" s="31" t="str">
        <f t="shared" si="597"/>
        <v/>
      </c>
      <c r="AG655" s="31" t="str">
        <f t="shared" si="597"/>
        <v/>
      </c>
      <c r="AH655" s="31" t="str">
        <f t="shared" si="597"/>
        <v/>
      </c>
      <c r="AI655" s="31" t="str">
        <f t="shared" si="597"/>
        <v/>
      </c>
      <c r="AJ655" s="31" t="str">
        <f t="shared" si="597"/>
        <v/>
      </c>
      <c r="AK655" s="31" t="str">
        <f t="shared" si="597"/>
        <v/>
      </c>
      <c r="AL655" s="31" t="str">
        <f t="shared" si="597"/>
        <v/>
      </c>
      <c r="AM655" s="31" t="str">
        <f t="shared" si="597"/>
        <v/>
      </c>
      <c r="AN655" s="31" t="str">
        <f t="shared" si="597"/>
        <v/>
      </c>
      <c r="AO655" s="32" t="str">
        <f t="shared" si="589"/>
        <v/>
      </c>
      <c r="AP655" s="32" t="str">
        <f t="shared" si="594"/>
        <v/>
      </c>
      <c r="AQ655" s="32" t="str">
        <f t="shared" si="594"/>
        <v/>
      </c>
      <c r="AR655" s="32" t="str">
        <f t="shared" si="594"/>
        <v/>
      </c>
      <c r="AS655" s="32" t="str">
        <f t="shared" si="594"/>
        <v/>
      </c>
      <c r="AT655" s="32" t="str">
        <f t="shared" si="594"/>
        <v/>
      </c>
      <c r="AU655" s="32" t="str">
        <f t="shared" si="591"/>
        <v/>
      </c>
      <c r="AV655" s="32" t="str">
        <f t="shared" si="591"/>
        <v/>
      </c>
      <c r="AW655" s="32" t="str">
        <f t="shared" si="591"/>
        <v/>
      </c>
      <c r="AX655" s="32" t="str">
        <f t="shared" si="591"/>
        <v/>
      </c>
      <c r="AY655" s="32" t="str">
        <f t="shared" si="591"/>
        <v/>
      </c>
      <c r="BA655" s="17" t="str">
        <f t="shared" si="595"/>
        <v/>
      </c>
      <c r="BB655" s="17" t="str">
        <f t="shared" si="595"/>
        <v/>
      </c>
      <c r="BC655" s="17" t="str">
        <f t="shared" si="595"/>
        <v/>
      </c>
      <c r="BD655" s="17" t="str">
        <f t="shared" si="595"/>
        <v/>
      </c>
      <c r="BE655" s="17" t="str">
        <f t="shared" si="595"/>
        <v/>
      </c>
      <c r="BF655" s="17" t="str">
        <f t="shared" si="592"/>
        <v/>
      </c>
      <c r="BG655" s="17" t="str">
        <f t="shared" si="592"/>
        <v/>
      </c>
      <c r="BH655" s="17" t="str">
        <f t="shared" si="592"/>
        <v/>
      </c>
      <c r="BI655" s="17" t="str">
        <f t="shared" si="592"/>
        <v/>
      </c>
      <c r="BJ655" s="17" t="str">
        <f t="shared" si="592"/>
        <v/>
      </c>
    </row>
    <row r="656" spans="1:62" s="13" customFormat="1" ht="23.25" customHeight="1">
      <c r="A656" s="1">
        <f ca="1">IF(COUNTIF($D656:$M656," ")=10,"",IF(VLOOKUP(MAX($A$1:A655),$A$1:C655,3,FALSE)=0,"",MAX($A$1:A655)+1))</f>
        <v>656</v>
      </c>
      <c r="B656" s="13" t="str">
        <f>$B649</f>
        <v/>
      </c>
      <c r="C656" s="2" t="str">
        <f>IF($B656="","",$S$8)</f>
        <v/>
      </c>
      <c r="D656" s="23" t="str">
        <f t="shared" ref="D656:K656" si="607">IF($B656&gt;"",IF(ISERROR(SEARCH($B656,T$8))," ",MID(T$8,FIND("%курс ",T$8,FIND($B656,T$8))+6,7)&amp;"
("&amp;MID(T$8,FIND("ауд.",T$8,FIND($B656,T$8))+4,FIND("№",T$8,FIND("ауд.",T$8,FIND($B656,T$8)))-(FIND("ауд.",T$8,FIND($B656,T$8))+4))&amp;")"),"")</f>
        <v/>
      </c>
      <c r="E656" s="23" t="str">
        <f t="shared" si="607"/>
        <v/>
      </c>
      <c r="F656" s="23" t="str">
        <f t="shared" si="607"/>
        <v/>
      </c>
      <c r="G656" s="23" t="str">
        <f t="shared" si="607"/>
        <v/>
      </c>
      <c r="H656" s="23" t="str">
        <f t="shared" si="607"/>
        <v/>
      </c>
      <c r="I656" s="23" t="str">
        <f t="shared" si="607"/>
        <v/>
      </c>
      <c r="J656" s="23" t="str">
        <f t="shared" si="607"/>
        <v/>
      </c>
      <c r="K656" s="23" t="str">
        <f t="shared" si="607"/>
        <v/>
      </c>
      <c r="L656" s="23"/>
      <c r="M656" s="23"/>
      <c r="N656" s="25"/>
      <c r="P656" s="16"/>
      <c r="Q656" s="16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E656" s="31" t="str">
        <f t="shared" si="599"/>
        <v/>
      </c>
      <c r="AF656" s="31" t="str">
        <f t="shared" si="597"/>
        <v/>
      </c>
      <c r="AG656" s="31" t="str">
        <f t="shared" si="597"/>
        <v/>
      </c>
      <c r="AH656" s="31" t="str">
        <f t="shared" si="597"/>
        <v/>
      </c>
      <c r="AI656" s="31" t="str">
        <f t="shared" si="597"/>
        <v/>
      </c>
      <c r="AJ656" s="31" t="str">
        <f t="shared" si="597"/>
        <v/>
      </c>
      <c r="AK656" s="31" t="str">
        <f t="shared" si="597"/>
        <v/>
      </c>
      <c r="AL656" s="31" t="str">
        <f t="shared" si="597"/>
        <v/>
      </c>
      <c r="AM656" s="31" t="str">
        <f t="shared" si="597"/>
        <v/>
      </c>
      <c r="AN656" s="31" t="str">
        <f t="shared" si="597"/>
        <v/>
      </c>
      <c r="AO656" s="32" t="str">
        <f t="shared" si="589"/>
        <v/>
      </c>
      <c r="AP656" s="32" t="str">
        <f t="shared" si="594"/>
        <v/>
      </c>
      <c r="AQ656" s="32" t="str">
        <f t="shared" si="594"/>
        <v/>
      </c>
      <c r="AR656" s="32" t="str">
        <f t="shared" si="594"/>
        <v/>
      </c>
      <c r="AS656" s="32" t="str">
        <f t="shared" si="594"/>
        <v/>
      </c>
      <c r="AT656" s="32" t="str">
        <f t="shared" si="594"/>
        <v/>
      </c>
      <c r="AU656" s="32" t="str">
        <f t="shared" si="591"/>
        <v/>
      </c>
      <c r="AV656" s="32" t="str">
        <f t="shared" si="591"/>
        <v/>
      </c>
      <c r="AW656" s="32" t="str">
        <f t="shared" si="591"/>
        <v/>
      </c>
      <c r="AX656" s="32" t="str">
        <f t="shared" si="591"/>
        <v/>
      </c>
      <c r="AY656" s="32" t="str">
        <f t="shared" si="591"/>
        <v/>
      </c>
      <c r="BA656" s="17" t="str">
        <f t="shared" si="595"/>
        <v/>
      </c>
      <c r="BB656" s="17" t="str">
        <f t="shared" si="595"/>
        <v/>
      </c>
      <c r="BC656" s="17" t="str">
        <f t="shared" si="595"/>
        <v/>
      </c>
      <c r="BD656" s="17" t="str">
        <f t="shared" si="595"/>
        <v/>
      </c>
      <c r="BE656" s="17" t="str">
        <f t="shared" si="595"/>
        <v/>
      </c>
      <c r="BF656" s="17" t="str">
        <f t="shared" si="592"/>
        <v/>
      </c>
      <c r="BG656" s="17" t="str">
        <f t="shared" si="592"/>
        <v/>
      </c>
      <c r="BH656" s="17" t="str">
        <f t="shared" si="592"/>
        <v/>
      </c>
      <c r="BI656" s="17" t="str">
        <f t="shared" si="592"/>
        <v/>
      </c>
      <c r="BJ656" s="17" t="str">
        <f t="shared" si="592"/>
        <v/>
      </c>
    </row>
    <row r="657" spans="1:62" s="13" customFormat="1" ht="23.25" customHeight="1">
      <c r="A657" s="1">
        <f ca="1">IF(COUNTIF($D657:$M657," ")=10,"",IF(VLOOKUP(MAX($A$1:A656),$A$1:C656,3,FALSE)=0,"",MAX($A$1:A656)+1))</f>
        <v>657</v>
      </c>
      <c r="C657" s="2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5"/>
      <c r="P657" s="16"/>
      <c r="Q657" s="16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2" t="str">
        <f t="shared" si="589"/>
        <v/>
      </c>
      <c r="AP657" s="32" t="str">
        <f t="shared" si="594"/>
        <v/>
      </c>
      <c r="AQ657" s="32" t="str">
        <f t="shared" si="594"/>
        <v/>
      </c>
      <c r="AR657" s="32" t="str">
        <f t="shared" si="594"/>
        <v/>
      </c>
      <c r="AS657" s="32" t="str">
        <f t="shared" si="594"/>
        <v/>
      </c>
      <c r="AT657" s="32" t="str">
        <f t="shared" si="594"/>
        <v/>
      </c>
      <c r="AU657" s="32" t="str">
        <f t="shared" si="591"/>
        <v/>
      </c>
      <c r="AV657" s="32" t="str">
        <f t="shared" si="591"/>
        <v/>
      </c>
      <c r="AW657" s="32" t="str">
        <f t="shared" si="591"/>
        <v/>
      </c>
      <c r="AX657" s="32" t="str">
        <f t="shared" si="591"/>
        <v/>
      </c>
      <c r="AY657" s="32" t="str">
        <f t="shared" si="591"/>
        <v/>
      </c>
      <c r="BA657" s="17" t="str">
        <f t="shared" si="595"/>
        <v/>
      </c>
      <c r="BB657" s="17" t="str">
        <f t="shared" si="595"/>
        <v/>
      </c>
      <c r="BC657" s="17" t="str">
        <f t="shared" si="595"/>
        <v/>
      </c>
      <c r="BD657" s="17" t="str">
        <f t="shared" si="595"/>
        <v/>
      </c>
      <c r="BE657" s="17" t="str">
        <f t="shared" si="595"/>
        <v/>
      </c>
      <c r="BF657" s="17" t="str">
        <f t="shared" si="592"/>
        <v/>
      </c>
      <c r="BG657" s="17" t="str">
        <f t="shared" si="592"/>
        <v/>
      </c>
      <c r="BH657" s="17" t="str">
        <f t="shared" si="592"/>
        <v/>
      </c>
      <c r="BI657" s="17" t="str">
        <f t="shared" si="592"/>
        <v/>
      </c>
      <c r="BJ657" s="17" t="str">
        <f t="shared" si="592"/>
        <v/>
      </c>
    </row>
    <row r="658" spans="1:62" s="13" customFormat="1" ht="23.25" customHeight="1">
      <c r="A658" s="1">
        <f ca="1">IF(COUNTIF($D659:$M665," ")=70,"",MAX($A$1:A657)+1)</f>
        <v>658</v>
      </c>
      <c r="B658" s="2" t="str">
        <f>IF($C658="","",$C658)</f>
        <v/>
      </c>
      <c r="C658" s="3" t="str">
        <f>IF(ISERROR(VLOOKUP((ROW()-1)/9+1,'[1]Преподавательский состав'!$A$2:$B$180,2,FALSE)),"",VLOOKUP((ROW()-1)/9+1,'[1]Преподавательский состав'!$A$2:$B$180,2,FALSE))</f>
        <v/>
      </c>
      <c r="D658" s="3" t="str">
        <f>IF($C658="","",T(" 8.00"))</f>
        <v/>
      </c>
      <c r="E658" s="3" t="str">
        <f>IF($C658="","",T(" 9.40"))</f>
        <v/>
      </c>
      <c r="F658" s="3" t="str">
        <f>IF($C658="","",T("11.50"))</f>
        <v/>
      </c>
      <c r="G658" s="3" t="str">
        <f>IF($C658="","",T(""))</f>
        <v/>
      </c>
      <c r="H658" s="3" t="str">
        <f>IF($C658="","",T("13.30"))</f>
        <v/>
      </c>
      <c r="I658" s="3" t="str">
        <f>IF($C658="","",T("15.10"))</f>
        <v/>
      </c>
      <c r="J658" s="3" t="str">
        <f>IF($C658="","",T("16.50"))</f>
        <v/>
      </c>
      <c r="K658" s="3" t="str">
        <f>IF($C658="","",T("16.50"))</f>
        <v/>
      </c>
      <c r="L658" s="3"/>
      <c r="M658" s="3"/>
      <c r="N658" s="17"/>
      <c r="P658" s="16"/>
      <c r="Q658" s="16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2" t="str">
        <f t="shared" si="589"/>
        <v/>
      </c>
      <c r="AP658" s="32" t="str">
        <f t="shared" si="594"/>
        <v/>
      </c>
      <c r="AQ658" s="32" t="str">
        <f t="shared" si="594"/>
        <v/>
      </c>
      <c r="AR658" s="32" t="str">
        <f t="shared" si="594"/>
        <v/>
      </c>
      <c r="AS658" s="32" t="str">
        <f t="shared" si="594"/>
        <v/>
      </c>
      <c r="AT658" s="32" t="str">
        <f t="shared" si="594"/>
        <v/>
      </c>
      <c r="AU658" s="32" t="str">
        <f t="shared" si="591"/>
        <v/>
      </c>
      <c r="AV658" s="32" t="str">
        <f t="shared" si="591"/>
        <v/>
      </c>
      <c r="AW658" s="32" t="str">
        <f t="shared" si="591"/>
        <v/>
      </c>
      <c r="AX658" s="32" t="str">
        <f t="shared" si="591"/>
        <v/>
      </c>
      <c r="AY658" s="32" t="str">
        <f t="shared" si="591"/>
        <v/>
      </c>
      <c r="BA658" s="17" t="str">
        <f t="shared" si="595"/>
        <v/>
      </c>
      <c r="BB658" s="17" t="str">
        <f t="shared" si="595"/>
        <v/>
      </c>
      <c r="BC658" s="17" t="str">
        <f t="shared" si="595"/>
        <v/>
      </c>
      <c r="BD658" s="17" t="str">
        <f t="shared" si="595"/>
        <v/>
      </c>
      <c r="BE658" s="17" t="str">
        <f t="shared" si="595"/>
        <v/>
      </c>
      <c r="BF658" s="17" t="str">
        <f t="shared" si="592"/>
        <v/>
      </c>
      <c r="BG658" s="17" t="str">
        <f t="shared" si="592"/>
        <v/>
      </c>
      <c r="BH658" s="17" t="str">
        <f t="shared" si="592"/>
        <v/>
      </c>
      <c r="BI658" s="17" t="str">
        <f t="shared" si="592"/>
        <v/>
      </c>
      <c r="BJ658" s="17" t="str">
        <f t="shared" si="592"/>
        <v/>
      </c>
    </row>
    <row r="659" spans="1:62" s="13" customFormat="1" ht="23.25" customHeight="1">
      <c r="A659" s="1">
        <f ca="1">IF(COUNTIF($D659:$M659," ")=10,"",IF(VLOOKUP(MAX($A$1:A658),$A$1:C658,3,FALSE)=0,"",MAX($A$1:A658)+1))</f>
        <v>659</v>
      </c>
      <c r="B659" s="13" t="str">
        <f>$B658</f>
        <v/>
      </c>
      <c r="C659" s="2" t="str">
        <f>IF($B659="","",$S$2)</f>
        <v/>
      </c>
      <c r="D659" s="14" t="str">
        <f t="shared" ref="D659:K659" si="608">IF($B659&gt;"",IF(ISERROR(SEARCH($B659,T$2))," ",MID(T$2,FIND("%курс ",T$2,FIND($B659,T$2))+6,7)&amp;"
("&amp;MID(T$2,FIND("ауд.",T$2,FIND($B659,T$2))+4,FIND("№",T$2,FIND("ауд.",T$2,FIND($B659,T$2)))-(FIND("ауд.",T$2,FIND($B659,T$2))+4))&amp;")"),"")</f>
        <v/>
      </c>
      <c r="E659" s="14" t="str">
        <f t="shared" si="608"/>
        <v/>
      </c>
      <c r="F659" s="14" t="str">
        <f t="shared" si="608"/>
        <v/>
      </c>
      <c r="G659" s="14" t="str">
        <f t="shared" si="608"/>
        <v/>
      </c>
      <c r="H659" s="14" t="str">
        <f t="shared" si="608"/>
        <v/>
      </c>
      <c r="I659" s="14" t="str">
        <f t="shared" si="608"/>
        <v/>
      </c>
      <c r="J659" s="14" t="str">
        <f t="shared" si="608"/>
        <v/>
      </c>
      <c r="K659" s="14" t="str">
        <f t="shared" si="608"/>
        <v/>
      </c>
      <c r="L659" s="14"/>
      <c r="M659" s="14"/>
      <c r="N659" s="25"/>
      <c r="P659" s="16"/>
      <c r="Q659" s="16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E659" s="31" t="str">
        <f t="shared" si="599"/>
        <v/>
      </c>
      <c r="AF659" s="31" t="str">
        <f t="shared" si="597"/>
        <v/>
      </c>
      <c r="AG659" s="31" t="str">
        <f t="shared" si="597"/>
        <v/>
      </c>
      <c r="AH659" s="31" t="str">
        <f t="shared" si="597"/>
        <v/>
      </c>
      <c r="AI659" s="31" t="str">
        <f t="shared" si="597"/>
        <v/>
      </c>
      <c r="AJ659" s="31" t="str">
        <f t="shared" si="597"/>
        <v/>
      </c>
      <c r="AK659" s="31" t="str">
        <f t="shared" si="597"/>
        <v/>
      </c>
      <c r="AL659" s="31" t="str">
        <f t="shared" si="597"/>
        <v/>
      </c>
      <c r="AM659" s="31" t="str">
        <f t="shared" si="597"/>
        <v/>
      </c>
      <c r="AN659" s="31" t="str">
        <f t="shared" si="597"/>
        <v/>
      </c>
      <c r="AO659" s="32" t="str">
        <f t="shared" si="589"/>
        <v/>
      </c>
      <c r="AP659" s="32" t="str">
        <f t="shared" si="594"/>
        <v/>
      </c>
      <c r="AQ659" s="32" t="str">
        <f t="shared" si="594"/>
        <v/>
      </c>
      <c r="AR659" s="32" t="str">
        <f t="shared" si="594"/>
        <v/>
      </c>
      <c r="AS659" s="32" t="str">
        <f t="shared" si="594"/>
        <v/>
      </c>
      <c r="AT659" s="32" t="str">
        <f t="shared" si="594"/>
        <v/>
      </c>
      <c r="AU659" s="32" t="str">
        <f t="shared" si="591"/>
        <v/>
      </c>
      <c r="AV659" s="32" t="str">
        <f t="shared" si="591"/>
        <v/>
      </c>
      <c r="AW659" s="32" t="str">
        <f t="shared" si="591"/>
        <v/>
      </c>
      <c r="AX659" s="32" t="str">
        <f t="shared" si="591"/>
        <v/>
      </c>
      <c r="AY659" s="32" t="str">
        <f t="shared" si="591"/>
        <v/>
      </c>
      <c r="BA659" s="17" t="str">
        <f t="shared" si="595"/>
        <v/>
      </c>
      <c r="BB659" s="17" t="str">
        <f t="shared" si="595"/>
        <v/>
      </c>
      <c r="BC659" s="17" t="str">
        <f t="shared" si="595"/>
        <v/>
      </c>
      <c r="BD659" s="17" t="str">
        <f t="shared" si="595"/>
        <v/>
      </c>
      <c r="BE659" s="17" t="str">
        <f t="shared" si="595"/>
        <v/>
      </c>
      <c r="BF659" s="17" t="str">
        <f t="shared" si="592"/>
        <v/>
      </c>
      <c r="BG659" s="17" t="str">
        <f t="shared" si="592"/>
        <v/>
      </c>
      <c r="BH659" s="17" t="str">
        <f t="shared" si="592"/>
        <v/>
      </c>
      <c r="BI659" s="17" t="str">
        <f t="shared" si="592"/>
        <v/>
      </c>
      <c r="BJ659" s="17" t="str">
        <f t="shared" si="592"/>
        <v/>
      </c>
    </row>
    <row r="660" spans="1:62" s="13" customFormat="1" ht="23.25" customHeight="1">
      <c r="A660" s="1">
        <f ca="1">IF(COUNTIF($D660:$M660," ")=10,"",IF(VLOOKUP(MAX($A$1:A659),$A$1:C659,3,FALSE)=0,"",MAX($A$1:A659)+1))</f>
        <v>660</v>
      </c>
      <c r="B660" s="13" t="str">
        <f>$B658</f>
        <v/>
      </c>
      <c r="C660" s="2" t="str">
        <f>IF($B660="","",$S$3)</f>
        <v/>
      </c>
      <c r="D660" s="14" t="str">
        <f t="shared" ref="D660:K660" si="609">IF($B660&gt;"",IF(ISERROR(SEARCH($B660,T$3))," ",MID(T$3,FIND("%курс ",T$3,FIND($B660,T$3))+6,7)&amp;"
("&amp;MID(T$3,FIND("ауд.",T$3,FIND($B660,T$3))+4,FIND("№",T$3,FIND("ауд.",T$3,FIND($B660,T$3)))-(FIND("ауд.",T$3,FIND($B660,T$3))+4))&amp;")"),"")</f>
        <v/>
      </c>
      <c r="E660" s="14" t="str">
        <f t="shared" si="609"/>
        <v/>
      </c>
      <c r="F660" s="14" t="str">
        <f t="shared" si="609"/>
        <v/>
      </c>
      <c r="G660" s="14" t="str">
        <f t="shared" si="609"/>
        <v/>
      </c>
      <c r="H660" s="14" t="str">
        <f t="shared" si="609"/>
        <v/>
      </c>
      <c r="I660" s="14" t="str">
        <f t="shared" si="609"/>
        <v/>
      </c>
      <c r="J660" s="14" t="str">
        <f t="shared" si="609"/>
        <v/>
      </c>
      <c r="K660" s="14" t="str">
        <f t="shared" si="609"/>
        <v/>
      </c>
      <c r="L660" s="14"/>
      <c r="M660" s="14"/>
      <c r="N660" s="25"/>
      <c r="P660" s="16"/>
      <c r="Q660" s="16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E660" s="31" t="str">
        <f t="shared" si="599"/>
        <v/>
      </c>
      <c r="AF660" s="31" t="str">
        <f t="shared" si="597"/>
        <v/>
      </c>
      <c r="AG660" s="31" t="str">
        <f t="shared" si="597"/>
        <v/>
      </c>
      <c r="AH660" s="31" t="str">
        <f t="shared" si="597"/>
        <v/>
      </c>
      <c r="AI660" s="31" t="str">
        <f t="shared" si="597"/>
        <v/>
      </c>
      <c r="AJ660" s="31" t="str">
        <f t="shared" si="597"/>
        <v/>
      </c>
      <c r="AK660" s="31" t="str">
        <f t="shared" si="597"/>
        <v/>
      </c>
      <c r="AL660" s="31" t="str">
        <f t="shared" si="597"/>
        <v/>
      </c>
      <c r="AM660" s="31" t="str">
        <f t="shared" si="597"/>
        <v/>
      </c>
      <c r="AN660" s="31" t="str">
        <f t="shared" si="597"/>
        <v/>
      </c>
      <c r="AO660" s="32" t="str">
        <f t="shared" si="589"/>
        <v/>
      </c>
      <c r="AP660" s="32" t="str">
        <f t="shared" si="594"/>
        <v/>
      </c>
      <c r="AQ660" s="32" t="str">
        <f t="shared" si="594"/>
        <v/>
      </c>
      <c r="AR660" s="32" t="str">
        <f t="shared" si="594"/>
        <v/>
      </c>
      <c r="AS660" s="32" t="str">
        <f t="shared" si="594"/>
        <v/>
      </c>
      <c r="AT660" s="32" t="str">
        <f t="shared" si="594"/>
        <v/>
      </c>
      <c r="AU660" s="32" t="str">
        <f t="shared" si="591"/>
        <v/>
      </c>
      <c r="AV660" s="32" t="str">
        <f t="shared" si="591"/>
        <v/>
      </c>
      <c r="AW660" s="32" t="str">
        <f t="shared" si="591"/>
        <v/>
      </c>
      <c r="AX660" s="32" t="str">
        <f t="shared" si="591"/>
        <v/>
      </c>
      <c r="AY660" s="32" t="str">
        <f t="shared" si="591"/>
        <v/>
      </c>
      <c r="BA660" s="17" t="str">
        <f t="shared" si="595"/>
        <v/>
      </c>
      <c r="BB660" s="17" t="str">
        <f t="shared" si="595"/>
        <v/>
      </c>
      <c r="BC660" s="17" t="str">
        <f t="shared" si="595"/>
        <v/>
      </c>
      <c r="BD660" s="17" t="str">
        <f t="shared" si="595"/>
        <v/>
      </c>
      <c r="BE660" s="17" t="str">
        <f t="shared" si="595"/>
        <v/>
      </c>
      <c r="BF660" s="17" t="str">
        <f t="shared" si="592"/>
        <v/>
      </c>
      <c r="BG660" s="17" t="str">
        <f t="shared" si="592"/>
        <v/>
      </c>
      <c r="BH660" s="17" t="str">
        <f t="shared" si="592"/>
        <v/>
      </c>
      <c r="BI660" s="17" t="str">
        <f t="shared" si="592"/>
        <v/>
      </c>
      <c r="BJ660" s="17" t="str">
        <f t="shared" si="592"/>
        <v/>
      </c>
    </row>
    <row r="661" spans="1:62" s="13" customFormat="1" ht="23.25" customHeight="1">
      <c r="A661" s="1">
        <f ca="1">IF(COUNTIF($D661:$M661," ")=10,"",IF(VLOOKUP(MAX($A$1:A660),$A$1:C660,3,FALSE)=0,"",MAX($A$1:A660)+1))</f>
        <v>661</v>
      </c>
      <c r="B661" s="13" t="str">
        <f>$B658</f>
        <v/>
      </c>
      <c r="C661" s="2" t="str">
        <f>IF($B661="","",$S$4)</f>
        <v/>
      </c>
      <c r="D661" s="14" t="str">
        <f t="shared" ref="D661:K661" si="610">IF($B661&gt;"",IF(ISERROR(SEARCH($B661,T$4))," ",MID(T$4,FIND("%курс ",T$4,FIND($B661,T$4))+6,7)&amp;"
("&amp;MID(T$4,FIND("ауд.",T$4,FIND($B661,T$4))+4,FIND("№",T$4,FIND("ауд.",T$4,FIND($B661,T$4)))-(FIND("ауд.",T$4,FIND($B661,T$4))+4))&amp;")"),"")</f>
        <v/>
      </c>
      <c r="E661" s="14" t="str">
        <f t="shared" si="610"/>
        <v/>
      </c>
      <c r="F661" s="14" t="str">
        <f t="shared" si="610"/>
        <v/>
      </c>
      <c r="G661" s="14" t="str">
        <f t="shared" si="610"/>
        <v/>
      </c>
      <c r="H661" s="14" t="str">
        <f t="shared" si="610"/>
        <v/>
      </c>
      <c r="I661" s="14" t="str">
        <f t="shared" si="610"/>
        <v/>
      </c>
      <c r="J661" s="14" t="str">
        <f t="shared" si="610"/>
        <v/>
      </c>
      <c r="K661" s="14" t="str">
        <f t="shared" si="610"/>
        <v/>
      </c>
      <c r="L661" s="14"/>
      <c r="M661" s="14"/>
      <c r="N661" s="25"/>
      <c r="P661" s="16"/>
      <c r="Q661" s="16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E661" s="31" t="str">
        <f t="shared" si="599"/>
        <v/>
      </c>
      <c r="AF661" s="31" t="str">
        <f t="shared" si="597"/>
        <v/>
      </c>
      <c r="AG661" s="31" t="str">
        <f t="shared" si="597"/>
        <v/>
      </c>
      <c r="AH661" s="31" t="str">
        <f t="shared" si="597"/>
        <v/>
      </c>
      <c r="AI661" s="31" t="str">
        <f t="shared" si="597"/>
        <v/>
      </c>
      <c r="AJ661" s="31" t="str">
        <f t="shared" si="597"/>
        <v/>
      </c>
      <c r="AK661" s="31" t="str">
        <f t="shared" si="597"/>
        <v/>
      </c>
      <c r="AL661" s="31" t="str">
        <f t="shared" si="597"/>
        <v/>
      </c>
      <c r="AM661" s="31" t="str">
        <f t="shared" si="597"/>
        <v/>
      </c>
      <c r="AN661" s="31" t="str">
        <f t="shared" si="597"/>
        <v/>
      </c>
      <c r="AO661" s="32" t="str">
        <f t="shared" si="589"/>
        <v/>
      </c>
      <c r="AP661" s="32" t="str">
        <f t="shared" si="594"/>
        <v/>
      </c>
      <c r="AQ661" s="32" t="str">
        <f t="shared" si="594"/>
        <v/>
      </c>
      <c r="AR661" s="32" t="str">
        <f t="shared" si="594"/>
        <v/>
      </c>
      <c r="AS661" s="32" t="str">
        <f t="shared" si="594"/>
        <v/>
      </c>
      <c r="AT661" s="32" t="str">
        <f t="shared" si="594"/>
        <v/>
      </c>
      <c r="AU661" s="32" t="str">
        <f t="shared" si="591"/>
        <v/>
      </c>
      <c r="AV661" s="32" t="str">
        <f t="shared" si="591"/>
        <v/>
      </c>
      <c r="AW661" s="32" t="str">
        <f t="shared" si="591"/>
        <v/>
      </c>
      <c r="AX661" s="32" t="str">
        <f t="shared" si="591"/>
        <v/>
      </c>
      <c r="AY661" s="32" t="str">
        <f t="shared" si="591"/>
        <v/>
      </c>
      <c r="BA661" s="17" t="str">
        <f t="shared" si="595"/>
        <v/>
      </c>
      <c r="BB661" s="17" t="str">
        <f t="shared" si="595"/>
        <v/>
      </c>
      <c r="BC661" s="17" t="str">
        <f t="shared" si="595"/>
        <v/>
      </c>
      <c r="BD661" s="17" t="str">
        <f t="shared" si="595"/>
        <v/>
      </c>
      <c r="BE661" s="17" t="str">
        <f t="shared" si="595"/>
        <v/>
      </c>
      <c r="BF661" s="17" t="str">
        <f t="shared" si="592"/>
        <v/>
      </c>
      <c r="BG661" s="17" t="str">
        <f t="shared" si="592"/>
        <v/>
      </c>
      <c r="BH661" s="17" t="str">
        <f t="shared" si="592"/>
        <v/>
      </c>
      <c r="BI661" s="17" t="str">
        <f t="shared" si="592"/>
        <v/>
      </c>
      <c r="BJ661" s="17" t="str">
        <f t="shared" si="592"/>
        <v/>
      </c>
    </row>
    <row r="662" spans="1:62" s="13" customFormat="1" ht="23.25" customHeight="1">
      <c r="A662" s="1">
        <f ca="1">IF(COUNTIF($D662:$M662," ")=10,"",IF(VLOOKUP(MAX($A$1:A661),$A$1:C661,3,FALSE)=0,"",MAX($A$1:A661)+1))</f>
        <v>662</v>
      </c>
      <c r="B662" s="13" t="str">
        <f>$B658</f>
        <v/>
      </c>
      <c r="C662" s="2" t="str">
        <f>IF($B662="","",$S$5)</f>
        <v/>
      </c>
      <c r="D662" s="23" t="str">
        <f t="shared" ref="D662:K662" si="611">IF($B662&gt;"",IF(ISERROR(SEARCH($B662,T$5))," ",MID(T$5,FIND("%курс ",T$5,FIND($B662,T$5))+6,7)&amp;"
("&amp;MID(T$5,FIND("ауд.",T$5,FIND($B662,T$5))+4,FIND("№",T$5,FIND("ауд.",T$5,FIND($B662,T$5)))-(FIND("ауд.",T$5,FIND($B662,T$5))+4))&amp;")"),"")</f>
        <v/>
      </c>
      <c r="E662" s="23" t="str">
        <f t="shared" si="611"/>
        <v/>
      </c>
      <c r="F662" s="23" t="str">
        <f t="shared" si="611"/>
        <v/>
      </c>
      <c r="G662" s="23" t="str">
        <f t="shared" si="611"/>
        <v/>
      </c>
      <c r="H662" s="23" t="str">
        <f t="shared" si="611"/>
        <v/>
      </c>
      <c r="I662" s="23" t="str">
        <f t="shared" si="611"/>
        <v/>
      </c>
      <c r="J662" s="23" t="str">
        <f t="shared" si="611"/>
        <v/>
      </c>
      <c r="K662" s="23" t="str">
        <f t="shared" si="611"/>
        <v/>
      </c>
      <c r="L662" s="23"/>
      <c r="M662" s="23"/>
      <c r="N662" s="25"/>
      <c r="P662" s="16"/>
      <c r="Q662" s="16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E662" s="31" t="str">
        <f t="shared" si="599"/>
        <v/>
      </c>
      <c r="AF662" s="31" t="str">
        <f t="shared" si="597"/>
        <v/>
      </c>
      <c r="AG662" s="31" t="str">
        <f t="shared" si="597"/>
        <v/>
      </c>
      <c r="AH662" s="31" t="str">
        <f t="shared" si="597"/>
        <v/>
      </c>
      <c r="AI662" s="31" t="str">
        <f t="shared" si="597"/>
        <v/>
      </c>
      <c r="AJ662" s="31" t="str">
        <f t="shared" si="597"/>
        <v/>
      </c>
      <c r="AK662" s="31" t="str">
        <f t="shared" si="597"/>
        <v/>
      </c>
      <c r="AL662" s="31" t="str">
        <f t="shared" si="597"/>
        <v/>
      </c>
      <c r="AM662" s="31" t="str">
        <f t="shared" si="597"/>
        <v/>
      </c>
      <c r="AN662" s="31" t="str">
        <f t="shared" si="597"/>
        <v/>
      </c>
      <c r="AO662" s="32" t="str">
        <f t="shared" si="589"/>
        <v/>
      </c>
      <c r="AP662" s="32" t="str">
        <f t="shared" si="594"/>
        <v/>
      </c>
      <c r="AQ662" s="32" t="str">
        <f t="shared" si="594"/>
        <v/>
      </c>
      <c r="AR662" s="32" t="str">
        <f t="shared" si="594"/>
        <v/>
      </c>
      <c r="AS662" s="32" t="str">
        <f t="shared" si="594"/>
        <v/>
      </c>
      <c r="AT662" s="32" t="str">
        <f t="shared" si="594"/>
        <v/>
      </c>
      <c r="AU662" s="32" t="str">
        <f t="shared" si="591"/>
        <v/>
      </c>
      <c r="AV662" s="32" t="str">
        <f t="shared" si="591"/>
        <v/>
      </c>
      <c r="AW662" s="32" t="str">
        <f t="shared" si="591"/>
        <v/>
      </c>
      <c r="AX662" s="32" t="str">
        <f t="shared" si="591"/>
        <v/>
      </c>
      <c r="AY662" s="32" t="str">
        <f t="shared" si="591"/>
        <v/>
      </c>
      <c r="BA662" s="17" t="str">
        <f t="shared" si="595"/>
        <v/>
      </c>
      <c r="BB662" s="17" t="str">
        <f t="shared" si="595"/>
        <v/>
      </c>
      <c r="BC662" s="17" t="str">
        <f t="shared" si="595"/>
        <v/>
      </c>
      <c r="BD662" s="17" t="str">
        <f t="shared" si="595"/>
        <v/>
      </c>
      <c r="BE662" s="17" t="str">
        <f t="shared" si="595"/>
        <v/>
      </c>
      <c r="BF662" s="17" t="str">
        <f t="shared" si="592"/>
        <v/>
      </c>
      <c r="BG662" s="17" t="str">
        <f t="shared" si="592"/>
        <v/>
      </c>
      <c r="BH662" s="17" t="str">
        <f t="shared" si="592"/>
        <v/>
      </c>
      <c r="BI662" s="17" t="str">
        <f t="shared" si="592"/>
        <v/>
      </c>
      <c r="BJ662" s="17" t="str">
        <f t="shared" si="592"/>
        <v/>
      </c>
    </row>
    <row r="663" spans="1:62" s="13" customFormat="1" ht="23.25" customHeight="1">
      <c r="A663" s="1">
        <f ca="1">IF(COUNTIF($D663:$M663," ")=10,"",IF(VLOOKUP(MAX($A$1:A662),$A$1:C662,3,FALSE)=0,"",MAX($A$1:A662)+1))</f>
        <v>663</v>
      </c>
      <c r="B663" s="13" t="str">
        <f>$B658</f>
        <v/>
      </c>
      <c r="C663" s="2" t="str">
        <f>IF($B663="","",$S$6)</f>
        <v/>
      </c>
      <c r="D663" s="23" t="str">
        <f t="shared" ref="D663:K663" si="612">IF($B663&gt;"",IF(ISERROR(SEARCH($B663,T$6))," ",MID(T$6,FIND("%курс ",T$6,FIND($B663,T$6))+6,7)&amp;"
("&amp;MID(T$6,FIND("ауд.",T$6,FIND($B663,T$6))+4,FIND("№",T$6,FIND("ауд.",T$6,FIND($B663,T$6)))-(FIND("ауд.",T$6,FIND($B663,T$6))+4))&amp;")"),"")</f>
        <v/>
      </c>
      <c r="E663" s="23" t="str">
        <f t="shared" si="612"/>
        <v/>
      </c>
      <c r="F663" s="23" t="str">
        <f t="shared" si="612"/>
        <v/>
      </c>
      <c r="G663" s="23" t="str">
        <f t="shared" si="612"/>
        <v/>
      </c>
      <c r="H663" s="23" t="str">
        <f t="shared" si="612"/>
        <v/>
      </c>
      <c r="I663" s="23" t="str">
        <f t="shared" si="612"/>
        <v/>
      </c>
      <c r="J663" s="23" t="str">
        <f t="shared" si="612"/>
        <v/>
      </c>
      <c r="K663" s="23" t="str">
        <f t="shared" si="612"/>
        <v/>
      </c>
      <c r="L663" s="23"/>
      <c r="M663" s="23"/>
      <c r="N663" s="25"/>
      <c r="P663" s="16"/>
      <c r="Q663" s="16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E663" s="31" t="str">
        <f t="shared" si="599"/>
        <v/>
      </c>
      <c r="AF663" s="31" t="str">
        <f t="shared" si="597"/>
        <v/>
      </c>
      <c r="AG663" s="31" t="str">
        <f t="shared" si="597"/>
        <v/>
      </c>
      <c r="AH663" s="31" t="str">
        <f t="shared" si="597"/>
        <v/>
      </c>
      <c r="AI663" s="31" t="str">
        <f t="shared" si="597"/>
        <v/>
      </c>
      <c r="AJ663" s="31" t="str">
        <f t="shared" si="597"/>
        <v/>
      </c>
      <c r="AK663" s="31" t="str">
        <f t="shared" si="597"/>
        <v/>
      </c>
      <c r="AL663" s="31" t="str">
        <f t="shared" si="597"/>
        <v/>
      </c>
      <c r="AM663" s="31" t="str">
        <f t="shared" si="597"/>
        <v/>
      </c>
      <c r="AN663" s="31" t="str">
        <f t="shared" si="597"/>
        <v/>
      </c>
      <c r="AO663" s="32" t="str">
        <f t="shared" si="589"/>
        <v/>
      </c>
      <c r="AP663" s="32" t="str">
        <f t="shared" si="594"/>
        <v/>
      </c>
      <c r="AQ663" s="32" t="str">
        <f t="shared" si="594"/>
        <v/>
      </c>
      <c r="AR663" s="32" t="str">
        <f t="shared" si="594"/>
        <v/>
      </c>
      <c r="AS663" s="32" t="str">
        <f t="shared" si="594"/>
        <v/>
      </c>
      <c r="AT663" s="32" t="str">
        <f t="shared" si="594"/>
        <v/>
      </c>
      <c r="AU663" s="32" t="str">
        <f t="shared" si="591"/>
        <v/>
      </c>
      <c r="AV663" s="32" t="str">
        <f t="shared" si="591"/>
        <v/>
      </c>
      <c r="AW663" s="32" t="str">
        <f t="shared" si="591"/>
        <v/>
      </c>
      <c r="AX663" s="32" t="str">
        <f t="shared" si="591"/>
        <v/>
      </c>
      <c r="AY663" s="32" t="str">
        <f t="shared" si="591"/>
        <v/>
      </c>
      <c r="BA663" s="17" t="str">
        <f t="shared" si="595"/>
        <v/>
      </c>
      <c r="BB663" s="17" t="str">
        <f t="shared" si="595"/>
        <v/>
      </c>
      <c r="BC663" s="17" t="str">
        <f t="shared" si="595"/>
        <v/>
      </c>
      <c r="BD663" s="17" t="str">
        <f t="shared" si="595"/>
        <v/>
      </c>
      <c r="BE663" s="17" t="str">
        <f t="shared" si="595"/>
        <v/>
      </c>
      <c r="BF663" s="17" t="str">
        <f t="shared" si="592"/>
        <v/>
      </c>
      <c r="BG663" s="17" t="str">
        <f t="shared" si="592"/>
        <v/>
      </c>
      <c r="BH663" s="17" t="str">
        <f t="shared" si="592"/>
        <v/>
      </c>
      <c r="BI663" s="17" t="str">
        <f t="shared" si="592"/>
        <v/>
      </c>
      <c r="BJ663" s="17" t="str">
        <f t="shared" si="592"/>
        <v/>
      </c>
    </row>
    <row r="664" spans="1:62" s="13" customFormat="1" ht="23.25" customHeight="1">
      <c r="A664" s="1">
        <f ca="1">IF(COUNTIF($D664:$M664," ")=10,"",IF(VLOOKUP(MAX($A$1:A663),$A$1:C663,3,FALSE)=0,"",MAX($A$1:A663)+1))</f>
        <v>664</v>
      </c>
      <c r="B664" s="13" t="str">
        <f>$B658</f>
        <v/>
      </c>
      <c r="C664" s="2" t="str">
        <f>IF($B664="","",$S$7)</f>
        <v/>
      </c>
      <c r="D664" s="23" t="str">
        <f t="shared" ref="D664:K664" si="613">IF($B664&gt;"",IF(ISERROR(SEARCH($B664,T$7))," ",MID(T$7,FIND("%курс ",T$7,FIND($B664,T$7))+6,7)&amp;"
("&amp;MID(T$7,FIND("ауд.",T$7,FIND($B664,T$7))+4,FIND("№",T$7,FIND("ауд.",T$7,FIND($B664,T$7)))-(FIND("ауд.",T$7,FIND($B664,T$7))+4))&amp;")"),"")</f>
        <v/>
      </c>
      <c r="E664" s="23" t="str">
        <f t="shared" si="613"/>
        <v/>
      </c>
      <c r="F664" s="23" t="str">
        <f t="shared" si="613"/>
        <v/>
      </c>
      <c r="G664" s="23" t="str">
        <f t="shared" si="613"/>
        <v/>
      </c>
      <c r="H664" s="23" t="str">
        <f t="shared" si="613"/>
        <v/>
      </c>
      <c r="I664" s="23" t="str">
        <f t="shared" si="613"/>
        <v/>
      </c>
      <c r="J664" s="23" t="str">
        <f t="shared" si="613"/>
        <v/>
      </c>
      <c r="K664" s="23" t="str">
        <f t="shared" si="613"/>
        <v/>
      </c>
      <c r="L664" s="23"/>
      <c r="M664" s="23"/>
      <c r="N664" s="25"/>
      <c r="P664" s="16"/>
      <c r="Q664" s="16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E664" s="31" t="str">
        <f t="shared" si="599"/>
        <v/>
      </c>
      <c r="AF664" s="31" t="str">
        <f t="shared" si="597"/>
        <v/>
      </c>
      <c r="AG664" s="31" t="str">
        <f t="shared" si="597"/>
        <v/>
      </c>
      <c r="AH664" s="31" t="str">
        <f t="shared" si="597"/>
        <v/>
      </c>
      <c r="AI664" s="31" t="str">
        <f t="shared" si="597"/>
        <v/>
      </c>
      <c r="AJ664" s="31" t="str">
        <f t="shared" si="597"/>
        <v/>
      </c>
      <c r="AK664" s="31" t="str">
        <f t="shared" si="597"/>
        <v/>
      </c>
      <c r="AL664" s="31" t="str">
        <f t="shared" si="597"/>
        <v/>
      </c>
      <c r="AM664" s="31" t="str">
        <f t="shared" si="597"/>
        <v/>
      </c>
      <c r="AN664" s="31" t="str">
        <f t="shared" si="597"/>
        <v/>
      </c>
      <c r="AO664" s="32" t="str">
        <f t="shared" si="589"/>
        <v/>
      </c>
      <c r="AP664" s="32" t="str">
        <f t="shared" si="594"/>
        <v/>
      </c>
      <c r="AQ664" s="32" t="str">
        <f t="shared" si="594"/>
        <v/>
      </c>
      <c r="AR664" s="32" t="str">
        <f t="shared" si="594"/>
        <v/>
      </c>
      <c r="AS664" s="32" t="str">
        <f t="shared" si="594"/>
        <v/>
      </c>
      <c r="AT664" s="32" t="str">
        <f t="shared" si="594"/>
        <v/>
      </c>
      <c r="AU664" s="32" t="str">
        <f t="shared" si="591"/>
        <v/>
      </c>
      <c r="AV664" s="32" t="str">
        <f t="shared" si="591"/>
        <v/>
      </c>
      <c r="AW664" s="32" t="str">
        <f t="shared" si="591"/>
        <v/>
      </c>
      <c r="AX664" s="32" t="str">
        <f t="shared" si="591"/>
        <v/>
      </c>
      <c r="AY664" s="32" t="str">
        <f t="shared" si="591"/>
        <v/>
      </c>
      <c r="BA664" s="17" t="str">
        <f t="shared" si="595"/>
        <v/>
      </c>
      <c r="BB664" s="17" t="str">
        <f t="shared" si="595"/>
        <v/>
      </c>
      <c r="BC664" s="17" t="str">
        <f t="shared" si="595"/>
        <v/>
      </c>
      <c r="BD664" s="17" t="str">
        <f t="shared" si="595"/>
        <v/>
      </c>
      <c r="BE664" s="17" t="str">
        <f t="shared" si="595"/>
        <v/>
      </c>
      <c r="BF664" s="17" t="str">
        <f t="shared" si="592"/>
        <v/>
      </c>
      <c r="BG664" s="17" t="str">
        <f t="shared" si="592"/>
        <v/>
      </c>
      <c r="BH664" s="17" t="str">
        <f t="shared" si="592"/>
        <v/>
      </c>
      <c r="BI664" s="17" t="str">
        <f t="shared" si="592"/>
        <v/>
      </c>
      <c r="BJ664" s="17" t="str">
        <f t="shared" si="592"/>
        <v/>
      </c>
    </row>
    <row r="665" spans="1:62" s="13" customFormat="1" ht="23.25" customHeight="1">
      <c r="A665" s="1">
        <f ca="1">IF(COUNTIF($D665:$M665," ")=10,"",IF(VLOOKUP(MAX($A$1:A664),$A$1:C664,3,FALSE)=0,"",MAX($A$1:A664)+1))</f>
        <v>665</v>
      </c>
      <c r="B665" s="13" t="str">
        <f>$B658</f>
        <v/>
      </c>
      <c r="C665" s="2" t="str">
        <f>IF($B665="","",$S$8)</f>
        <v/>
      </c>
      <c r="D665" s="23" t="str">
        <f t="shared" ref="D665:K665" si="614">IF($B665&gt;"",IF(ISERROR(SEARCH($B665,T$8))," ",MID(T$8,FIND("%курс ",T$8,FIND($B665,T$8))+6,7)&amp;"
("&amp;MID(T$8,FIND("ауд.",T$8,FIND($B665,T$8))+4,FIND("№",T$8,FIND("ауд.",T$8,FIND($B665,T$8)))-(FIND("ауд.",T$8,FIND($B665,T$8))+4))&amp;")"),"")</f>
        <v/>
      </c>
      <c r="E665" s="23" t="str">
        <f t="shared" si="614"/>
        <v/>
      </c>
      <c r="F665" s="23" t="str">
        <f t="shared" si="614"/>
        <v/>
      </c>
      <c r="G665" s="23" t="str">
        <f t="shared" si="614"/>
        <v/>
      </c>
      <c r="H665" s="23" t="str">
        <f t="shared" si="614"/>
        <v/>
      </c>
      <c r="I665" s="23" t="str">
        <f t="shared" si="614"/>
        <v/>
      </c>
      <c r="J665" s="23" t="str">
        <f t="shared" si="614"/>
        <v/>
      </c>
      <c r="K665" s="23" t="str">
        <f t="shared" si="614"/>
        <v/>
      </c>
      <c r="L665" s="23"/>
      <c r="M665" s="23"/>
      <c r="N665" s="25"/>
      <c r="P665" s="16"/>
      <c r="Q665" s="16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E665" s="31" t="str">
        <f t="shared" si="599"/>
        <v/>
      </c>
      <c r="AF665" s="31" t="str">
        <f t="shared" si="597"/>
        <v/>
      </c>
      <c r="AG665" s="31" t="str">
        <f t="shared" si="597"/>
        <v/>
      </c>
      <c r="AH665" s="31" t="str">
        <f t="shared" si="597"/>
        <v/>
      </c>
      <c r="AI665" s="31" t="str">
        <f t="shared" si="597"/>
        <v/>
      </c>
      <c r="AJ665" s="31" t="str">
        <f t="shared" si="597"/>
        <v/>
      </c>
      <c r="AK665" s="31" t="str">
        <f t="shared" si="597"/>
        <v/>
      </c>
      <c r="AL665" s="31" t="str">
        <f t="shared" si="597"/>
        <v/>
      </c>
      <c r="AM665" s="31" t="str">
        <f t="shared" si="597"/>
        <v/>
      </c>
      <c r="AN665" s="31" t="str">
        <f t="shared" si="597"/>
        <v/>
      </c>
      <c r="AO665" s="32" t="str">
        <f t="shared" si="589"/>
        <v/>
      </c>
      <c r="AP665" s="32" t="str">
        <f t="shared" si="594"/>
        <v/>
      </c>
      <c r="AQ665" s="32" t="str">
        <f t="shared" si="594"/>
        <v/>
      </c>
      <c r="AR665" s="32" t="str">
        <f t="shared" si="594"/>
        <v/>
      </c>
      <c r="AS665" s="32" t="str">
        <f t="shared" si="594"/>
        <v/>
      </c>
      <c r="AT665" s="32" t="str">
        <f t="shared" si="594"/>
        <v/>
      </c>
      <c r="AU665" s="32" t="str">
        <f t="shared" si="591"/>
        <v/>
      </c>
      <c r="AV665" s="32" t="str">
        <f t="shared" si="591"/>
        <v/>
      </c>
      <c r="AW665" s="32" t="str">
        <f t="shared" si="591"/>
        <v/>
      </c>
      <c r="AX665" s="32" t="str">
        <f t="shared" si="591"/>
        <v/>
      </c>
      <c r="AY665" s="32" t="str">
        <f t="shared" si="591"/>
        <v/>
      </c>
      <c r="BA665" s="17" t="str">
        <f t="shared" si="595"/>
        <v/>
      </c>
      <c r="BB665" s="17" t="str">
        <f t="shared" si="595"/>
        <v/>
      </c>
      <c r="BC665" s="17" t="str">
        <f t="shared" si="595"/>
        <v/>
      </c>
      <c r="BD665" s="17" t="str">
        <f t="shared" si="595"/>
        <v/>
      </c>
      <c r="BE665" s="17" t="str">
        <f t="shared" si="595"/>
        <v/>
      </c>
      <c r="BF665" s="17" t="str">
        <f t="shared" si="592"/>
        <v/>
      </c>
      <c r="BG665" s="17" t="str">
        <f t="shared" si="592"/>
        <v/>
      </c>
      <c r="BH665" s="17" t="str">
        <f t="shared" si="592"/>
        <v/>
      </c>
      <c r="BI665" s="17" t="str">
        <f t="shared" si="592"/>
        <v/>
      </c>
      <c r="BJ665" s="17" t="str">
        <f t="shared" si="592"/>
        <v/>
      </c>
    </row>
    <row r="666" spans="1:62" s="13" customFormat="1" ht="23.25" customHeight="1">
      <c r="A666" s="1">
        <f ca="1">IF(COUNTIF($D666:$M666," ")=10,"",IF(VLOOKUP(MAX($A$1:A665),$A$1:C665,3,FALSE)=0,"",MAX($A$1:A665)+1))</f>
        <v>666</v>
      </c>
      <c r="C666" s="2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17"/>
      <c r="P666" s="16"/>
      <c r="Q666" s="16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2" t="str">
        <f t="shared" si="589"/>
        <v/>
      </c>
      <c r="AP666" s="32" t="str">
        <f t="shared" si="594"/>
        <v/>
      </c>
      <c r="AQ666" s="32" t="str">
        <f t="shared" si="594"/>
        <v/>
      </c>
      <c r="AR666" s="32" t="str">
        <f t="shared" si="594"/>
        <v/>
      </c>
      <c r="AS666" s="32" t="str">
        <f t="shared" si="594"/>
        <v/>
      </c>
      <c r="AT666" s="32" t="str">
        <f t="shared" si="594"/>
        <v/>
      </c>
      <c r="AU666" s="32" t="str">
        <f t="shared" si="591"/>
        <v/>
      </c>
      <c r="AV666" s="32" t="str">
        <f t="shared" si="591"/>
        <v/>
      </c>
      <c r="AW666" s="32" t="str">
        <f t="shared" si="591"/>
        <v/>
      </c>
      <c r="AX666" s="32" t="str">
        <f t="shared" si="591"/>
        <v/>
      </c>
      <c r="AY666" s="32" t="str">
        <f t="shared" si="591"/>
        <v/>
      </c>
      <c r="BA666" s="17" t="str">
        <f t="shared" si="595"/>
        <v/>
      </c>
      <c r="BB666" s="17" t="str">
        <f t="shared" si="595"/>
        <v/>
      </c>
      <c r="BC666" s="17" t="str">
        <f t="shared" si="595"/>
        <v/>
      </c>
      <c r="BD666" s="17" t="str">
        <f t="shared" si="595"/>
        <v/>
      </c>
      <c r="BE666" s="17" t="str">
        <f t="shared" si="595"/>
        <v/>
      </c>
      <c r="BF666" s="17" t="str">
        <f t="shared" si="592"/>
        <v/>
      </c>
      <c r="BG666" s="17" t="str">
        <f t="shared" si="592"/>
        <v/>
      </c>
      <c r="BH666" s="17" t="str">
        <f t="shared" si="592"/>
        <v/>
      </c>
      <c r="BI666" s="17" t="str">
        <f t="shared" si="592"/>
        <v/>
      </c>
      <c r="BJ666" s="17" t="str">
        <f t="shared" si="592"/>
        <v/>
      </c>
    </row>
    <row r="667" spans="1:62" s="13" customFormat="1" ht="23.25" customHeight="1">
      <c r="A667" s="1">
        <f ca="1">IF(COUNTIF($D668:$M674," ")=70,"",MAX($A$1:A666)+1)</f>
        <v>667</v>
      </c>
      <c r="B667" s="2" t="str">
        <f>IF($C667="","",$C667)</f>
        <v/>
      </c>
      <c r="C667" s="3" t="str">
        <f>IF(ISERROR(VLOOKUP((ROW()-1)/9+1,'[1]Преподавательский состав'!$A$2:$B$180,2,FALSE)),"",VLOOKUP((ROW()-1)/9+1,'[1]Преподавательский состав'!$A$2:$B$180,2,FALSE))</f>
        <v/>
      </c>
      <c r="D667" s="3" t="str">
        <f>IF($C667="","",T(" 8.00"))</f>
        <v/>
      </c>
      <c r="E667" s="3" t="str">
        <f>IF($C667="","",T(" 9.40"))</f>
        <v/>
      </c>
      <c r="F667" s="3" t="str">
        <f>IF($C667="","",T("11.50"))</f>
        <v/>
      </c>
      <c r="G667" s="3" t="str">
        <f>IF($C667="","",T(""))</f>
        <v/>
      </c>
      <c r="H667" s="3" t="str">
        <f>IF($C667="","",T("13.30"))</f>
        <v/>
      </c>
      <c r="I667" s="3" t="str">
        <f>IF($C667="","",T("15.10"))</f>
        <v/>
      </c>
      <c r="J667" s="3" t="str">
        <f>IF($C667="","",T("16.50"))</f>
        <v/>
      </c>
      <c r="K667" s="3" t="str">
        <f>IF($C667="","",T("16.50"))</f>
        <v/>
      </c>
      <c r="L667" s="3"/>
      <c r="M667" s="3"/>
      <c r="N667" s="25"/>
      <c r="P667" s="16"/>
      <c r="Q667" s="16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2" t="str">
        <f t="shared" si="589"/>
        <v/>
      </c>
      <c r="AP667" s="32" t="str">
        <f t="shared" si="594"/>
        <v/>
      </c>
      <c r="AQ667" s="32" t="str">
        <f t="shared" si="594"/>
        <v/>
      </c>
      <c r="AR667" s="32" t="str">
        <f t="shared" si="594"/>
        <v/>
      </c>
      <c r="AS667" s="32" t="str">
        <f t="shared" si="594"/>
        <v/>
      </c>
      <c r="AT667" s="32" t="str">
        <f t="shared" si="594"/>
        <v/>
      </c>
      <c r="AU667" s="32" t="str">
        <f t="shared" si="591"/>
        <v/>
      </c>
      <c r="AV667" s="32" t="str">
        <f t="shared" si="591"/>
        <v/>
      </c>
      <c r="AW667" s="32" t="str">
        <f t="shared" si="591"/>
        <v/>
      </c>
      <c r="AX667" s="32" t="str">
        <f t="shared" si="591"/>
        <v/>
      </c>
      <c r="AY667" s="32" t="str">
        <f t="shared" si="591"/>
        <v/>
      </c>
      <c r="BA667" s="17" t="str">
        <f t="shared" si="595"/>
        <v/>
      </c>
      <c r="BB667" s="17" t="str">
        <f t="shared" si="595"/>
        <v/>
      </c>
      <c r="BC667" s="17" t="str">
        <f t="shared" si="595"/>
        <v/>
      </c>
      <c r="BD667" s="17" t="str">
        <f t="shared" si="595"/>
        <v/>
      </c>
      <c r="BE667" s="17" t="str">
        <f t="shared" si="595"/>
        <v/>
      </c>
      <c r="BF667" s="17" t="str">
        <f t="shared" si="592"/>
        <v/>
      </c>
      <c r="BG667" s="17" t="str">
        <f t="shared" si="592"/>
        <v/>
      </c>
      <c r="BH667" s="17" t="str">
        <f t="shared" si="592"/>
        <v/>
      </c>
      <c r="BI667" s="17" t="str">
        <f t="shared" si="592"/>
        <v/>
      </c>
      <c r="BJ667" s="17" t="str">
        <f t="shared" si="592"/>
        <v/>
      </c>
    </row>
    <row r="668" spans="1:62" s="13" customFormat="1" ht="23.25" customHeight="1">
      <c r="A668" s="1">
        <f ca="1">IF(COUNTIF($D668:$M668," ")=10,"",IF(VLOOKUP(MAX($A$1:A667),$A$1:C667,3,FALSE)=0,"",MAX($A$1:A667)+1))</f>
        <v>668</v>
      </c>
      <c r="B668" s="13" t="str">
        <f>$B667</f>
        <v/>
      </c>
      <c r="C668" s="2" t="str">
        <f>IF($B668="","",$S$2)</f>
        <v/>
      </c>
      <c r="D668" s="14" t="str">
        <f t="shared" ref="D668:K668" si="615">IF($B668&gt;"",IF(ISERROR(SEARCH($B668,T$2))," ",MID(T$2,FIND("%курс ",T$2,FIND($B668,T$2))+6,7)&amp;"
("&amp;MID(T$2,FIND("ауд.",T$2,FIND($B668,T$2))+4,FIND("№",T$2,FIND("ауд.",T$2,FIND($B668,T$2)))-(FIND("ауд.",T$2,FIND($B668,T$2))+4))&amp;")"),"")</f>
        <v/>
      </c>
      <c r="E668" s="14" t="str">
        <f t="shared" si="615"/>
        <v/>
      </c>
      <c r="F668" s="14" t="str">
        <f t="shared" si="615"/>
        <v/>
      </c>
      <c r="G668" s="14" t="str">
        <f t="shared" si="615"/>
        <v/>
      </c>
      <c r="H668" s="14" t="str">
        <f t="shared" si="615"/>
        <v/>
      </c>
      <c r="I668" s="14" t="str">
        <f t="shared" si="615"/>
        <v/>
      </c>
      <c r="J668" s="14" t="str">
        <f t="shared" si="615"/>
        <v/>
      </c>
      <c r="K668" s="14" t="str">
        <f t="shared" si="615"/>
        <v/>
      </c>
      <c r="L668" s="14"/>
      <c r="M668" s="14"/>
      <c r="N668" s="25"/>
      <c r="P668" s="16"/>
      <c r="Q668" s="16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E668" s="31" t="str">
        <f t="shared" si="599"/>
        <v/>
      </c>
      <c r="AF668" s="31" t="str">
        <f t="shared" si="597"/>
        <v/>
      </c>
      <c r="AG668" s="31" t="str">
        <f t="shared" si="597"/>
        <v/>
      </c>
      <c r="AH668" s="31" t="str">
        <f t="shared" si="597"/>
        <v/>
      </c>
      <c r="AI668" s="31" t="str">
        <f t="shared" si="597"/>
        <v/>
      </c>
      <c r="AJ668" s="31" t="str">
        <f t="shared" si="597"/>
        <v/>
      </c>
      <c r="AK668" s="31" t="str">
        <f t="shared" si="597"/>
        <v/>
      </c>
      <c r="AL668" s="31" t="str">
        <f t="shared" si="597"/>
        <v/>
      </c>
      <c r="AM668" s="31" t="str">
        <f t="shared" si="597"/>
        <v/>
      </c>
      <c r="AN668" s="31" t="str">
        <f t="shared" si="597"/>
        <v/>
      </c>
      <c r="AO668" s="32" t="str">
        <f t="shared" si="589"/>
        <v/>
      </c>
      <c r="AP668" s="32" t="str">
        <f t="shared" si="594"/>
        <v/>
      </c>
      <c r="AQ668" s="32" t="str">
        <f t="shared" si="594"/>
        <v/>
      </c>
      <c r="AR668" s="32" t="str">
        <f t="shared" si="594"/>
        <v/>
      </c>
      <c r="AS668" s="32" t="str">
        <f t="shared" si="594"/>
        <v/>
      </c>
      <c r="AT668" s="32" t="str">
        <f t="shared" si="594"/>
        <v/>
      </c>
      <c r="AU668" s="32" t="str">
        <f t="shared" si="591"/>
        <v/>
      </c>
      <c r="AV668" s="32" t="str">
        <f t="shared" si="591"/>
        <v/>
      </c>
      <c r="AW668" s="32" t="str">
        <f t="shared" si="591"/>
        <v/>
      </c>
      <c r="AX668" s="32" t="str">
        <f t="shared" si="591"/>
        <v/>
      </c>
      <c r="AY668" s="32" t="str">
        <f t="shared" si="591"/>
        <v/>
      </c>
      <c r="BA668" s="17" t="str">
        <f t="shared" si="595"/>
        <v/>
      </c>
      <c r="BB668" s="17" t="str">
        <f t="shared" si="595"/>
        <v/>
      </c>
      <c r="BC668" s="17" t="str">
        <f t="shared" si="595"/>
        <v/>
      </c>
      <c r="BD668" s="17" t="str">
        <f t="shared" si="595"/>
        <v/>
      </c>
      <c r="BE668" s="17" t="str">
        <f t="shared" si="595"/>
        <v/>
      </c>
      <c r="BF668" s="17" t="str">
        <f t="shared" si="592"/>
        <v/>
      </c>
      <c r="BG668" s="17" t="str">
        <f t="shared" si="592"/>
        <v/>
      </c>
      <c r="BH668" s="17" t="str">
        <f t="shared" si="592"/>
        <v/>
      </c>
      <c r="BI668" s="17" t="str">
        <f t="shared" si="592"/>
        <v/>
      </c>
      <c r="BJ668" s="17" t="str">
        <f t="shared" si="592"/>
        <v/>
      </c>
    </row>
    <row r="669" spans="1:62" s="13" customFormat="1" ht="23.25" customHeight="1">
      <c r="A669" s="1">
        <f ca="1">IF(COUNTIF($D669:$M669," ")=10,"",IF(VLOOKUP(MAX($A$1:A668),$A$1:C668,3,FALSE)=0,"",MAX($A$1:A668)+1))</f>
        <v>669</v>
      </c>
      <c r="B669" s="13" t="str">
        <f>$B667</f>
        <v/>
      </c>
      <c r="C669" s="2" t="str">
        <f>IF($B669="","",$S$3)</f>
        <v/>
      </c>
      <c r="D669" s="14" t="str">
        <f t="shared" ref="D669:K669" si="616">IF($B669&gt;"",IF(ISERROR(SEARCH($B669,T$3))," ",MID(T$3,FIND("%курс ",T$3,FIND($B669,T$3))+6,7)&amp;"
("&amp;MID(T$3,FIND("ауд.",T$3,FIND($B669,T$3))+4,FIND("№",T$3,FIND("ауд.",T$3,FIND($B669,T$3)))-(FIND("ауд.",T$3,FIND($B669,T$3))+4))&amp;")"),"")</f>
        <v/>
      </c>
      <c r="E669" s="14" t="str">
        <f t="shared" si="616"/>
        <v/>
      </c>
      <c r="F669" s="14" t="str">
        <f t="shared" si="616"/>
        <v/>
      </c>
      <c r="G669" s="14" t="str">
        <f t="shared" si="616"/>
        <v/>
      </c>
      <c r="H669" s="14" t="str">
        <f t="shared" si="616"/>
        <v/>
      </c>
      <c r="I669" s="14" t="str">
        <f t="shared" si="616"/>
        <v/>
      </c>
      <c r="J669" s="14" t="str">
        <f t="shared" si="616"/>
        <v/>
      </c>
      <c r="K669" s="14" t="str">
        <f t="shared" si="616"/>
        <v/>
      </c>
      <c r="L669" s="14"/>
      <c r="M669" s="14"/>
      <c r="N669" s="25"/>
      <c r="P669" s="16"/>
      <c r="Q669" s="16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E669" s="31" t="str">
        <f t="shared" si="599"/>
        <v/>
      </c>
      <c r="AF669" s="31" t="str">
        <f t="shared" si="597"/>
        <v/>
      </c>
      <c r="AG669" s="31" t="str">
        <f t="shared" si="597"/>
        <v/>
      </c>
      <c r="AH669" s="31" t="str">
        <f t="shared" si="597"/>
        <v/>
      </c>
      <c r="AI669" s="31" t="str">
        <f t="shared" si="597"/>
        <v/>
      </c>
      <c r="AJ669" s="31" t="str">
        <f t="shared" si="597"/>
        <v/>
      </c>
      <c r="AK669" s="31" t="str">
        <f t="shared" si="597"/>
        <v/>
      </c>
      <c r="AL669" s="31" t="str">
        <f t="shared" si="597"/>
        <v/>
      </c>
      <c r="AM669" s="31" t="str">
        <f t="shared" si="597"/>
        <v/>
      </c>
      <c r="AN669" s="31" t="str">
        <f t="shared" si="597"/>
        <v/>
      </c>
      <c r="AO669" s="32" t="str">
        <f t="shared" si="589"/>
        <v/>
      </c>
      <c r="AP669" s="32" t="str">
        <f t="shared" si="594"/>
        <v/>
      </c>
      <c r="AQ669" s="32" t="str">
        <f t="shared" si="594"/>
        <v/>
      </c>
      <c r="AR669" s="32" t="str">
        <f t="shared" si="594"/>
        <v/>
      </c>
      <c r="AS669" s="32" t="str">
        <f t="shared" si="594"/>
        <v/>
      </c>
      <c r="AT669" s="32" t="str">
        <f t="shared" si="594"/>
        <v/>
      </c>
      <c r="AU669" s="32" t="str">
        <f t="shared" si="591"/>
        <v/>
      </c>
      <c r="AV669" s="32" t="str">
        <f t="shared" si="591"/>
        <v/>
      </c>
      <c r="AW669" s="32" t="str">
        <f t="shared" si="591"/>
        <v/>
      </c>
      <c r="AX669" s="32" t="str">
        <f t="shared" si="591"/>
        <v/>
      </c>
      <c r="AY669" s="32" t="str">
        <f t="shared" si="591"/>
        <v/>
      </c>
      <c r="BA669" s="17" t="str">
        <f t="shared" si="595"/>
        <v/>
      </c>
      <c r="BB669" s="17" t="str">
        <f t="shared" si="595"/>
        <v/>
      </c>
      <c r="BC669" s="17" t="str">
        <f t="shared" si="595"/>
        <v/>
      </c>
      <c r="BD669" s="17" t="str">
        <f t="shared" si="595"/>
        <v/>
      </c>
      <c r="BE669" s="17" t="str">
        <f t="shared" si="595"/>
        <v/>
      </c>
      <c r="BF669" s="17" t="str">
        <f t="shared" si="592"/>
        <v/>
      </c>
      <c r="BG669" s="17" t="str">
        <f t="shared" si="592"/>
        <v/>
      </c>
      <c r="BH669" s="17" t="str">
        <f t="shared" si="592"/>
        <v/>
      </c>
      <c r="BI669" s="17" t="str">
        <f t="shared" si="592"/>
        <v/>
      </c>
      <c r="BJ669" s="17" t="str">
        <f t="shared" si="592"/>
        <v/>
      </c>
    </row>
    <row r="670" spans="1:62" s="13" customFormat="1" ht="23.25" customHeight="1">
      <c r="A670" s="1">
        <f ca="1">IF(COUNTIF($D670:$M670," ")=10,"",IF(VLOOKUP(MAX($A$1:A669),$A$1:C669,3,FALSE)=0,"",MAX($A$1:A669)+1))</f>
        <v>670</v>
      </c>
      <c r="B670" s="13" t="str">
        <f>$B667</f>
        <v/>
      </c>
      <c r="C670" s="2" t="str">
        <f>IF($B670="","",$S$4)</f>
        <v/>
      </c>
      <c r="D670" s="14" t="str">
        <f t="shared" ref="D670:K670" si="617">IF($B670&gt;"",IF(ISERROR(SEARCH($B670,T$4))," ",MID(T$4,FIND("%курс ",T$4,FIND($B670,T$4))+6,7)&amp;"
("&amp;MID(T$4,FIND("ауд.",T$4,FIND($B670,T$4))+4,FIND("№",T$4,FIND("ауд.",T$4,FIND($B670,T$4)))-(FIND("ауд.",T$4,FIND($B670,T$4))+4))&amp;")"),"")</f>
        <v/>
      </c>
      <c r="E670" s="14" t="str">
        <f t="shared" si="617"/>
        <v/>
      </c>
      <c r="F670" s="14" t="str">
        <f t="shared" si="617"/>
        <v/>
      </c>
      <c r="G670" s="14" t="str">
        <f t="shared" si="617"/>
        <v/>
      </c>
      <c r="H670" s="14" t="str">
        <f t="shared" si="617"/>
        <v/>
      </c>
      <c r="I670" s="14" t="str">
        <f t="shared" si="617"/>
        <v/>
      </c>
      <c r="J670" s="14" t="str">
        <f t="shared" si="617"/>
        <v/>
      </c>
      <c r="K670" s="14" t="str">
        <f t="shared" si="617"/>
        <v/>
      </c>
      <c r="L670" s="14"/>
      <c r="M670" s="14"/>
      <c r="N670" s="25"/>
      <c r="P670" s="16"/>
      <c r="Q670" s="16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E670" s="31" t="str">
        <f t="shared" si="599"/>
        <v/>
      </c>
      <c r="AF670" s="31" t="str">
        <f t="shared" si="597"/>
        <v/>
      </c>
      <c r="AG670" s="31" t="str">
        <f t="shared" si="597"/>
        <v/>
      </c>
      <c r="AH670" s="31" t="str">
        <f t="shared" si="597"/>
        <v/>
      </c>
      <c r="AI670" s="31" t="str">
        <f t="shared" si="597"/>
        <v/>
      </c>
      <c r="AJ670" s="31" t="str">
        <f t="shared" si="597"/>
        <v/>
      </c>
      <c r="AK670" s="31" t="str">
        <f t="shared" si="597"/>
        <v/>
      </c>
      <c r="AL670" s="31" t="str">
        <f t="shared" si="597"/>
        <v/>
      </c>
      <c r="AM670" s="31" t="str">
        <f t="shared" si="597"/>
        <v/>
      </c>
      <c r="AN670" s="31" t="str">
        <f t="shared" si="597"/>
        <v/>
      </c>
      <c r="AO670" s="32" t="str">
        <f t="shared" si="589"/>
        <v/>
      </c>
      <c r="AP670" s="32" t="str">
        <f t="shared" si="594"/>
        <v/>
      </c>
      <c r="AQ670" s="32" t="str">
        <f t="shared" si="594"/>
        <v/>
      </c>
      <c r="AR670" s="32" t="str">
        <f t="shared" si="594"/>
        <v/>
      </c>
      <c r="AS670" s="32" t="str">
        <f t="shared" si="594"/>
        <v/>
      </c>
      <c r="AT670" s="32" t="str">
        <f t="shared" si="594"/>
        <v/>
      </c>
      <c r="AU670" s="32" t="str">
        <f t="shared" si="591"/>
        <v/>
      </c>
      <c r="AV670" s="32" t="str">
        <f t="shared" si="591"/>
        <v/>
      </c>
      <c r="AW670" s="32" t="str">
        <f t="shared" si="591"/>
        <v/>
      </c>
      <c r="AX670" s="32" t="str">
        <f t="shared" si="591"/>
        <v/>
      </c>
      <c r="AY670" s="32" t="str">
        <f t="shared" si="591"/>
        <v/>
      </c>
      <c r="BA670" s="17" t="str">
        <f t="shared" si="595"/>
        <v/>
      </c>
      <c r="BB670" s="17" t="str">
        <f t="shared" si="595"/>
        <v/>
      </c>
      <c r="BC670" s="17" t="str">
        <f t="shared" si="595"/>
        <v/>
      </c>
      <c r="BD670" s="17" t="str">
        <f t="shared" si="595"/>
        <v/>
      </c>
      <c r="BE670" s="17" t="str">
        <f t="shared" si="595"/>
        <v/>
      </c>
      <c r="BF670" s="17" t="str">
        <f t="shared" si="592"/>
        <v/>
      </c>
      <c r="BG670" s="17" t="str">
        <f t="shared" si="592"/>
        <v/>
      </c>
      <c r="BH670" s="17" t="str">
        <f t="shared" si="592"/>
        <v/>
      </c>
      <c r="BI670" s="17" t="str">
        <f t="shared" si="592"/>
        <v/>
      </c>
      <c r="BJ670" s="17" t="str">
        <f t="shared" si="592"/>
        <v/>
      </c>
    </row>
    <row r="671" spans="1:62" s="13" customFormat="1" ht="23.25" customHeight="1">
      <c r="A671" s="1">
        <f ca="1">IF(COUNTIF($D671:$M671," ")=10,"",IF(VLOOKUP(MAX($A$1:A670),$A$1:C670,3,FALSE)=0,"",MAX($A$1:A670)+1))</f>
        <v>671</v>
      </c>
      <c r="B671" s="13" t="str">
        <f>$B667</f>
        <v/>
      </c>
      <c r="C671" s="2" t="str">
        <f>IF($B671="","",$S$5)</f>
        <v/>
      </c>
      <c r="D671" s="23" t="str">
        <f t="shared" ref="D671:K671" si="618">IF($B671&gt;"",IF(ISERROR(SEARCH($B671,T$5))," ",MID(T$5,FIND("%курс ",T$5,FIND($B671,T$5))+6,7)&amp;"
("&amp;MID(T$5,FIND("ауд.",T$5,FIND($B671,T$5))+4,FIND("№",T$5,FIND("ауд.",T$5,FIND($B671,T$5)))-(FIND("ауд.",T$5,FIND($B671,T$5))+4))&amp;")"),"")</f>
        <v/>
      </c>
      <c r="E671" s="23" t="str">
        <f t="shared" si="618"/>
        <v/>
      </c>
      <c r="F671" s="23" t="str">
        <f t="shared" si="618"/>
        <v/>
      </c>
      <c r="G671" s="23" t="str">
        <f t="shared" si="618"/>
        <v/>
      </c>
      <c r="H671" s="23" t="str">
        <f t="shared" si="618"/>
        <v/>
      </c>
      <c r="I671" s="23" t="str">
        <f t="shared" si="618"/>
        <v/>
      </c>
      <c r="J671" s="23" t="str">
        <f t="shared" si="618"/>
        <v/>
      </c>
      <c r="K671" s="23" t="str">
        <f t="shared" si="618"/>
        <v/>
      </c>
      <c r="L671" s="23"/>
      <c r="M671" s="23"/>
      <c r="N671" s="25"/>
      <c r="P671" s="16"/>
      <c r="Q671" s="16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E671" s="31" t="str">
        <f t="shared" si="599"/>
        <v/>
      </c>
      <c r="AF671" s="31" t="str">
        <f t="shared" si="597"/>
        <v/>
      </c>
      <c r="AG671" s="31" t="str">
        <f t="shared" si="597"/>
        <v/>
      </c>
      <c r="AH671" s="31" t="str">
        <f t="shared" si="597"/>
        <v/>
      </c>
      <c r="AI671" s="31" t="str">
        <f t="shared" si="597"/>
        <v/>
      </c>
      <c r="AJ671" s="31" t="str">
        <f t="shared" si="597"/>
        <v/>
      </c>
      <c r="AK671" s="31" t="str">
        <f t="shared" si="597"/>
        <v/>
      </c>
      <c r="AL671" s="31" t="str">
        <f t="shared" si="597"/>
        <v/>
      </c>
      <c r="AM671" s="31" t="str">
        <f t="shared" si="597"/>
        <v/>
      </c>
      <c r="AN671" s="31" t="str">
        <f t="shared" si="597"/>
        <v/>
      </c>
      <c r="AO671" s="32" t="str">
        <f t="shared" si="589"/>
        <v/>
      </c>
      <c r="AP671" s="32" t="str">
        <f t="shared" si="594"/>
        <v/>
      </c>
      <c r="AQ671" s="32" t="str">
        <f t="shared" si="594"/>
        <v/>
      </c>
      <c r="AR671" s="32" t="str">
        <f t="shared" si="594"/>
        <v/>
      </c>
      <c r="AS671" s="32" t="str">
        <f t="shared" si="594"/>
        <v/>
      </c>
      <c r="AT671" s="32" t="str">
        <f t="shared" si="594"/>
        <v/>
      </c>
      <c r="AU671" s="32" t="str">
        <f t="shared" si="591"/>
        <v/>
      </c>
      <c r="AV671" s="32" t="str">
        <f t="shared" si="591"/>
        <v/>
      </c>
      <c r="AW671" s="32" t="str">
        <f t="shared" si="591"/>
        <v/>
      </c>
      <c r="AX671" s="32" t="str">
        <f t="shared" si="591"/>
        <v/>
      </c>
      <c r="AY671" s="32" t="str">
        <f t="shared" si="591"/>
        <v/>
      </c>
      <c r="BA671" s="17" t="str">
        <f t="shared" si="595"/>
        <v/>
      </c>
      <c r="BB671" s="17" t="str">
        <f t="shared" si="595"/>
        <v/>
      </c>
      <c r="BC671" s="17" t="str">
        <f t="shared" si="595"/>
        <v/>
      </c>
      <c r="BD671" s="17" t="str">
        <f t="shared" si="595"/>
        <v/>
      </c>
      <c r="BE671" s="17" t="str">
        <f t="shared" si="595"/>
        <v/>
      </c>
      <c r="BF671" s="17" t="str">
        <f t="shared" si="592"/>
        <v/>
      </c>
      <c r="BG671" s="17" t="str">
        <f t="shared" si="592"/>
        <v/>
      </c>
      <c r="BH671" s="17" t="str">
        <f t="shared" si="592"/>
        <v/>
      </c>
      <c r="BI671" s="17" t="str">
        <f t="shared" si="592"/>
        <v/>
      </c>
      <c r="BJ671" s="17" t="str">
        <f t="shared" si="592"/>
        <v/>
      </c>
    </row>
    <row r="672" spans="1:62" s="13" customFormat="1" ht="23.25" customHeight="1">
      <c r="A672" s="1">
        <f ca="1">IF(COUNTIF($D672:$M672," ")=10,"",IF(VLOOKUP(MAX($A$1:A671),$A$1:C671,3,FALSE)=0,"",MAX($A$1:A671)+1))</f>
        <v>672</v>
      </c>
      <c r="B672" s="13" t="str">
        <f>$B667</f>
        <v/>
      </c>
      <c r="C672" s="2" t="str">
        <f>IF($B672="","",$S$6)</f>
        <v/>
      </c>
      <c r="D672" s="23" t="str">
        <f t="shared" ref="D672:K672" si="619">IF($B672&gt;"",IF(ISERROR(SEARCH($B672,T$6))," ",MID(T$6,FIND("%курс ",T$6,FIND($B672,T$6))+6,7)&amp;"
("&amp;MID(T$6,FIND("ауд.",T$6,FIND($B672,T$6))+4,FIND("№",T$6,FIND("ауд.",T$6,FIND($B672,T$6)))-(FIND("ауд.",T$6,FIND($B672,T$6))+4))&amp;")"),"")</f>
        <v/>
      </c>
      <c r="E672" s="23" t="str">
        <f t="shared" si="619"/>
        <v/>
      </c>
      <c r="F672" s="23" t="str">
        <f t="shared" si="619"/>
        <v/>
      </c>
      <c r="G672" s="23" t="str">
        <f t="shared" si="619"/>
        <v/>
      </c>
      <c r="H672" s="23" t="str">
        <f t="shared" si="619"/>
        <v/>
      </c>
      <c r="I672" s="23" t="str">
        <f t="shared" si="619"/>
        <v/>
      </c>
      <c r="J672" s="23" t="str">
        <f t="shared" si="619"/>
        <v/>
      </c>
      <c r="K672" s="23" t="str">
        <f t="shared" si="619"/>
        <v/>
      </c>
      <c r="L672" s="23"/>
      <c r="M672" s="23"/>
      <c r="N672" s="25"/>
      <c r="P672" s="16"/>
      <c r="Q672" s="16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E672" s="31" t="str">
        <f t="shared" si="599"/>
        <v/>
      </c>
      <c r="AF672" s="31" t="str">
        <f t="shared" si="597"/>
        <v/>
      </c>
      <c r="AG672" s="31" t="str">
        <f t="shared" si="597"/>
        <v/>
      </c>
      <c r="AH672" s="31" t="str">
        <f t="shared" si="597"/>
        <v/>
      </c>
      <c r="AI672" s="31" t="str">
        <f t="shared" si="597"/>
        <v/>
      </c>
      <c r="AJ672" s="31" t="str">
        <f t="shared" si="597"/>
        <v/>
      </c>
      <c r="AK672" s="31" t="str">
        <f t="shared" si="597"/>
        <v/>
      </c>
      <c r="AL672" s="31" t="str">
        <f t="shared" si="597"/>
        <v/>
      </c>
      <c r="AM672" s="31" t="str">
        <f t="shared" si="597"/>
        <v/>
      </c>
      <c r="AN672" s="31" t="str">
        <f t="shared" si="597"/>
        <v/>
      </c>
      <c r="AO672" s="32" t="str">
        <f t="shared" si="589"/>
        <v/>
      </c>
      <c r="AP672" s="32" t="str">
        <f t="shared" si="594"/>
        <v/>
      </c>
      <c r="AQ672" s="32" t="str">
        <f t="shared" si="594"/>
        <v/>
      </c>
      <c r="AR672" s="32" t="str">
        <f t="shared" si="594"/>
        <v/>
      </c>
      <c r="AS672" s="32" t="str">
        <f t="shared" si="594"/>
        <v/>
      </c>
      <c r="AT672" s="32" t="str">
        <f t="shared" si="594"/>
        <v/>
      </c>
      <c r="AU672" s="32" t="str">
        <f t="shared" si="591"/>
        <v/>
      </c>
      <c r="AV672" s="32" t="str">
        <f t="shared" si="591"/>
        <v/>
      </c>
      <c r="AW672" s="32" t="str">
        <f t="shared" si="591"/>
        <v/>
      </c>
      <c r="AX672" s="32" t="str">
        <f t="shared" si="591"/>
        <v/>
      </c>
      <c r="AY672" s="32" t="str">
        <f t="shared" si="591"/>
        <v/>
      </c>
      <c r="BA672" s="17" t="str">
        <f t="shared" si="595"/>
        <v/>
      </c>
      <c r="BB672" s="17" t="str">
        <f t="shared" si="595"/>
        <v/>
      </c>
      <c r="BC672" s="17" t="str">
        <f t="shared" si="595"/>
        <v/>
      </c>
      <c r="BD672" s="17" t="str">
        <f t="shared" si="595"/>
        <v/>
      </c>
      <c r="BE672" s="17" t="str">
        <f t="shared" si="595"/>
        <v/>
      </c>
      <c r="BF672" s="17" t="str">
        <f t="shared" si="592"/>
        <v/>
      </c>
      <c r="BG672" s="17" t="str">
        <f t="shared" si="592"/>
        <v/>
      </c>
      <c r="BH672" s="17" t="str">
        <f t="shared" si="592"/>
        <v/>
      </c>
      <c r="BI672" s="17" t="str">
        <f t="shared" si="592"/>
        <v/>
      </c>
      <c r="BJ672" s="17" t="str">
        <f t="shared" si="592"/>
        <v/>
      </c>
    </row>
    <row r="673" spans="1:62" s="13" customFormat="1" ht="23.25" customHeight="1">
      <c r="A673" s="1">
        <f ca="1">IF(COUNTIF($D673:$M673," ")=10,"",IF(VLOOKUP(MAX($A$1:A672),$A$1:C672,3,FALSE)=0,"",MAX($A$1:A672)+1))</f>
        <v>673</v>
      </c>
      <c r="B673" s="13" t="str">
        <f>$B667</f>
        <v/>
      </c>
      <c r="C673" s="2" t="str">
        <f>IF($B673="","",$S$7)</f>
        <v/>
      </c>
      <c r="D673" s="23" t="str">
        <f t="shared" ref="D673:K673" si="620">IF($B673&gt;"",IF(ISERROR(SEARCH($B673,T$7))," ",MID(T$7,FIND("%курс ",T$7,FIND($B673,T$7))+6,7)&amp;"
("&amp;MID(T$7,FIND("ауд.",T$7,FIND($B673,T$7))+4,FIND("№",T$7,FIND("ауд.",T$7,FIND($B673,T$7)))-(FIND("ауд.",T$7,FIND($B673,T$7))+4))&amp;")"),"")</f>
        <v/>
      </c>
      <c r="E673" s="23" t="str">
        <f t="shared" si="620"/>
        <v/>
      </c>
      <c r="F673" s="23" t="str">
        <f t="shared" si="620"/>
        <v/>
      </c>
      <c r="G673" s="23" t="str">
        <f t="shared" si="620"/>
        <v/>
      </c>
      <c r="H673" s="23" t="str">
        <f t="shared" si="620"/>
        <v/>
      </c>
      <c r="I673" s="23" t="str">
        <f t="shared" si="620"/>
        <v/>
      </c>
      <c r="J673" s="23" t="str">
        <f t="shared" si="620"/>
        <v/>
      </c>
      <c r="K673" s="23" t="str">
        <f t="shared" si="620"/>
        <v/>
      </c>
      <c r="L673" s="23"/>
      <c r="M673" s="23"/>
      <c r="N673" s="25"/>
      <c r="P673" s="16"/>
      <c r="Q673" s="16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E673" s="31" t="str">
        <f t="shared" si="599"/>
        <v/>
      </c>
      <c r="AF673" s="31" t="str">
        <f t="shared" si="597"/>
        <v/>
      </c>
      <c r="AG673" s="31" t="str">
        <f t="shared" si="597"/>
        <v/>
      </c>
      <c r="AH673" s="31" t="str">
        <f t="shared" si="597"/>
        <v/>
      </c>
      <c r="AI673" s="31" t="str">
        <f t="shared" si="597"/>
        <v/>
      </c>
      <c r="AJ673" s="31" t="str">
        <f t="shared" si="597"/>
        <v/>
      </c>
      <c r="AK673" s="31" t="str">
        <f t="shared" si="597"/>
        <v/>
      </c>
      <c r="AL673" s="31" t="str">
        <f t="shared" si="597"/>
        <v/>
      </c>
      <c r="AM673" s="31" t="str">
        <f t="shared" si="597"/>
        <v/>
      </c>
      <c r="AN673" s="31" t="str">
        <f t="shared" si="597"/>
        <v/>
      </c>
      <c r="AO673" s="32" t="str">
        <f t="shared" si="589"/>
        <v/>
      </c>
      <c r="AP673" s="32" t="str">
        <f t="shared" si="594"/>
        <v/>
      </c>
      <c r="AQ673" s="32" t="str">
        <f t="shared" si="594"/>
        <v/>
      </c>
      <c r="AR673" s="32" t="str">
        <f t="shared" si="594"/>
        <v/>
      </c>
      <c r="AS673" s="32" t="str">
        <f t="shared" si="594"/>
        <v/>
      </c>
      <c r="AT673" s="32" t="str">
        <f t="shared" si="594"/>
        <v/>
      </c>
      <c r="AU673" s="32" t="str">
        <f t="shared" si="591"/>
        <v/>
      </c>
      <c r="AV673" s="32" t="str">
        <f t="shared" si="591"/>
        <v/>
      </c>
      <c r="AW673" s="32" t="str">
        <f t="shared" si="591"/>
        <v/>
      </c>
      <c r="AX673" s="32" t="str">
        <f t="shared" si="591"/>
        <v/>
      </c>
      <c r="AY673" s="32" t="str">
        <f t="shared" si="591"/>
        <v/>
      </c>
      <c r="BA673" s="17" t="str">
        <f t="shared" si="595"/>
        <v/>
      </c>
      <c r="BB673" s="17" t="str">
        <f t="shared" si="595"/>
        <v/>
      </c>
      <c r="BC673" s="17" t="str">
        <f t="shared" si="595"/>
        <v/>
      </c>
      <c r="BD673" s="17" t="str">
        <f t="shared" si="595"/>
        <v/>
      </c>
      <c r="BE673" s="17" t="str">
        <f t="shared" si="595"/>
        <v/>
      </c>
      <c r="BF673" s="17" t="str">
        <f t="shared" si="592"/>
        <v/>
      </c>
      <c r="BG673" s="17" t="str">
        <f t="shared" si="592"/>
        <v/>
      </c>
      <c r="BH673" s="17" t="str">
        <f t="shared" si="592"/>
        <v/>
      </c>
      <c r="BI673" s="17" t="str">
        <f t="shared" si="592"/>
        <v/>
      </c>
      <c r="BJ673" s="17" t="str">
        <f t="shared" si="592"/>
        <v/>
      </c>
    </row>
    <row r="674" spans="1:62" s="13" customFormat="1" ht="23.25" customHeight="1">
      <c r="A674" s="1">
        <f ca="1">IF(COUNTIF($D674:$M674," ")=10,"",IF(VLOOKUP(MAX($A$1:A673),$A$1:C673,3,FALSE)=0,"",MAX($A$1:A673)+1))</f>
        <v>674</v>
      </c>
      <c r="B674" s="13" t="str">
        <f>$B667</f>
        <v/>
      </c>
      <c r="C674" s="2" t="str">
        <f>IF($B674="","",$S$8)</f>
        <v/>
      </c>
      <c r="D674" s="23" t="str">
        <f t="shared" ref="D674:K674" si="621">IF($B674&gt;"",IF(ISERROR(SEARCH($B674,T$8))," ",MID(T$8,FIND("%курс ",T$8,FIND($B674,T$8))+6,7)&amp;"
("&amp;MID(T$8,FIND("ауд.",T$8,FIND($B674,T$8))+4,FIND("№",T$8,FIND("ауд.",T$8,FIND($B674,T$8)))-(FIND("ауд.",T$8,FIND($B674,T$8))+4))&amp;")"),"")</f>
        <v/>
      </c>
      <c r="E674" s="23" t="str">
        <f t="shared" si="621"/>
        <v/>
      </c>
      <c r="F674" s="23" t="str">
        <f t="shared" si="621"/>
        <v/>
      </c>
      <c r="G674" s="23" t="str">
        <f t="shared" si="621"/>
        <v/>
      </c>
      <c r="H674" s="23" t="str">
        <f t="shared" si="621"/>
        <v/>
      </c>
      <c r="I674" s="23" t="str">
        <f t="shared" si="621"/>
        <v/>
      </c>
      <c r="J674" s="23" t="str">
        <f t="shared" si="621"/>
        <v/>
      </c>
      <c r="K674" s="23" t="str">
        <f t="shared" si="621"/>
        <v/>
      </c>
      <c r="L674" s="23"/>
      <c r="M674" s="23"/>
      <c r="N674" s="17"/>
      <c r="P674" s="16"/>
      <c r="Q674" s="16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E674" s="31" t="str">
        <f t="shared" si="599"/>
        <v/>
      </c>
      <c r="AF674" s="31" t="str">
        <f t="shared" si="597"/>
        <v/>
      </c>
      <c r="AG674" s="31" t="str">
        <f t="shared" si="597"/>
        <v/>
      </c>
      <c r="AH674" s="31" t="str">
        <f t="shared" si="597"/>
        <v/>
      </c>
      <c r="AI674" s="31" t="str">
        <f t="shared" si="597"/>
        <v/>
      </c>
      <c r="AJ674" s="31" t="str">
        <f t="shared" si="597"/>
        <v/>
      </c>
      <c r="AK674" s="31" t="str">
        <f t="shared" si="597"/>
        <v/>
      </c>
      <c r="AL674" s="31" t="str">
        <f t="shared" si="597"/>
        <v/>
      </c>
      <c r="AM674" s="31" t="str">
        <f t="shared" si="597"/>
        <v/>
      </c>
      <c r="AN674" s="31" t="str">
        <f t="shared" si="597"/>
        <v/>
      </c>
      <c r="AO674" s="32" t="str">
        <f t="shared" si="589"/>
        <v/>
      </c>
      <c r="AP674" s="32" t="str">
        <f t="shared" si="594"/>
        <v/>
      </c>
      <c r="AQ674" s="32" t="str">
        <f t="shared" si="594"/>
        <v/>
      </c>
      <c r="AR674" s="32" t="str">
        <f t="shared" si="594"/>
        <v/>
      </c>
      <c r="AS674" s="32" t="str">
        <f t="shared" si="594"/>
        <v/>
      </c>
      <c r="AT674" s="32" t="str">
        <f t="shared" si="594"/>
        <v/>
      </c>
      <c r="AU674" s="32" t="str">
        <f t="shared" si="591"/>
        <v/>
      </c>
      <c r="AV674" s="32" t="str">
        <f t="shared" si="591"/>
        <v/>
      </c>
      <c r="AW674" s="32" t="str">
        <f t="shared" si="591"/>
        <v/>
      </c>
      <c r="AX674" s="32" t="str">
        <f t="shared" si="591"/>
        <v/>
      </c>
      <c r="AY674" s="32" t="str">
        <f t="shared" si="591"/>
        <v/>
      </c>
      <c r="BA674" s="17" t="str">
        <f t="shared" si="595"/>
        <v/>
      </c>
      <c r="BB674" s="17" t="str">
        <f t="shared" si="595"/>
        <v/>
      </c>
      <c r="BC674" s="17" t="str">
        <f t="shared" si="595"/>
        <v/>
      </c>
      <c r="BD674" s="17" t="str">
        <f t="shared" si="595"/>
        <v/>
      </c>
      <c r="BE674" s="17" t="str">
        <f t="shared" si="595"/>
        <v/>
      </c>
      <c r="BF674" s="17" t="str">
        <f t="shared" si="592"/>
        <v/>
      </c>
      <c r="BG674" s="17" t="str">
        <f t="shared" si="592"/>
        <v/>
      </c>
      <c r="BH674" s="17" t="str">
        <f t="shared" si="592"/>
        <v/>
      </c>
      <c r="BI674" s="17" t="str">
        <f t="shared" si="592"/>
        <v/>
      </c>
      <c r="BJ674" s="17" t="str">
        <f t="shared" si="592"/>
        <v/>
      </c>
    </row>
    <row r="675" spans="1:62" s="13" customFormat="1" ht="23.25" customHeight="1">
      <c r="A675" s="1">
        <f ca="1">IF(COUNTIF($D675:$M675," ")=10,"",IF(VLOOKUP(MAX($A$1:A674),$A$1:C674,3,FALSE)=0,"",MAX($A$1:A674)+1))</f>
        <v>675</v>
      </c>
      <c r="C675" s="2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5"/>
      <c r="P675" s="16"/>
      <c r="Q675" s="16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2" t="str">
        <f t="shared" si="589"/>
        <v/>
      </c>
      <c r="AP675" s="32" t="str">
        <f t="shared" si="594"/>
        <v/>
      </c>
      <c r="AQ675" s="32" t="str">
        <f t="shared" si="594"/>
        <v/>
      </c>
      <c r="AR675" s="32" t="str">
        <f t="shared" si="594"/>
        <v/>
      </c>
      <c r="AS675" s="32" t="str">
        <f t="shared" si="594"/>
        <v/>
      </c>
      <c r="AT675" s="32" t="str">
        <f t="shared" si="594"/>
        <v/>
      </c>
      <c r="AU675" s="32" t="str">
        <f t="shared" si="591"/>
        <v/>
      </c>
      <c r="AV675" s="32" t="str">
        <f t="shared" si="591"/>
        <v/>
      </c>
      <c r="AW675" s="32" t="str">
        <f t="shared" si="591"/>
        <v/>
      </c>
      <c r="AX675" s="32" t="str">
        <f t="shared" si="591"/>
        <v/>
      </c>
      <c r="AY675" s="32" t="str">
        <f t="shared" si="591"/>
        <v/>
      </c>
      <c r="BA675" s="17" t="str">
        <f t="shared" si="595"/>
        <v/>
      </c>
      <c r="BB675" s="17" t="str">
        <f t="shared" si="595"/>
        <v/>
      </c>
      <c r="BC675" s="17" t="str">
        <f t="shared" si="595"/>
        <v/>
      </c>
      <c r="BD675" s="17" t="str">
        <f t="shared" si="595"/>
        <v/>
      </c>
      <c r="BE675" s="17" t="str">
        <f t="shared" si="595"/>
        <v/>
      </c>
      <c r="BF675" s="17" t="str">
        <f t="shared" si="592"/>
        <v/>
      </c>
      <c r="BG675" s="17" t="str">
        <f t="shared" si="592"/>
        <v/>
      </c>
      <c r="BH675" s="17" t="str">
        <f t="shared" si="592"/>
        <v/>
      </c>
      <c r="BI675" s="17" t="str">
        <f t="shared" si="592"/>
        <v/>
      </c>
      <c r="BJ675" s="17" t="str">
        <f t="shared" si="592"/>
        <v/>
      </c>
    </row>
    <row r="676" spans="1:62" s="13" customFormat="1" ht="23.25" customHeight="1">
      <c r="A676" s="1">
        <f ca="1">IF(COUNTIF($D677:$M683," ")=70,"",MAX($A$1:A675)+1)</f>
        <v>676</v>
      </c>
      <c r="B676" s="2" t="str">
        <f>IF($C676="","",$C676)</f>
        <v/>
      </c>
      <c r="C676" s="3" t="str">
        <f>IF(ISERROR(VLOOKUP((ROW()-1)/9+1,'[1]Преподавательский состав'!$A$2:$B$180,2,FALSE)),"",VLOOKUP((ROW()-1)/9+1,'[1]Преподавательский состав'!$A$2:$B$180,2,FALSE))</f>
        <v/>
      </c>
      <c r="D676" s="3" t="str">
        <f>IF($C676="","",T(" 8.00"))</f>
        <v/>
      </c>
      <c r="E676" s="3" t="str">
        <f>IF($C676="","",T(" 9.40"))</f>
        <v/>
      </c>
      <c r="F676" s="3" t="str">
        <f>IF($C676="","",T("11.50"))</f>
        <v/>
      </c>
      <c r="G676" s="3" t="str">
        <f>IF($C676="","",T(""))</f>
        <v/>
      </c>
      <c r="H676" s="3" t="str">
        <f>IF($C676="","",T("13.30"))</f>
        <v/>
      </c>
      <c r="I676" s="3" t="str">
        <f>IF($C676="","",T("15.10"))</f>
        <v/>
      </c>
      <c r="J676" s="3" t="str">
        <f>IF($C676="","",T("16.50"))</f>
        <v/>
      </c>
      <c r="K676" s="3" t="str">
        <f>IF($C676="","",T("16.50"))</f>
        <v/>
      </c>
      <c r="L676" s="3"/>
      <c r="M676" s="3"/>
      <c r="N676" s="25"/>
      <c r="P676" s="16"/>
      <c r="Q676" s="16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2" t="str">
        <f t="shared" si="589"/>
        <v/>
      </c>
      <c r="AP676" s="32" t="str">
        <f t="shared" si="594"/>
        <v/>
      </c>
      <c r="AQ676" s="32" t="str">
        <f t="shared" si="594"/>
        <v/>
      </c>
      <c r="AR676" s="32" t="str">
        <f t="shared" si="594"/>
        <v/>
      </c>
      <c r="AS676" s="32" t="str">
        <f t="shared" si="594"/>
        <v/>
      </c>
      <c r="AT676" s="32" t="str">
        <f t="shared" si="594"/>
        <v/>
      </c>
      <c r="AU676" s="32" t="str">
        <f t="shared" si="591"/>
        <v/>
      </c>
      <c r="AV676" s="32" t="str">
        <f t="shared" si="591"/>
        <v/>
      </c>
      <c r="AW676" s="32" t="str">
        <f t="shared" si="591"/>
        <v/>
      </c>
      <c r="AX676" s="32" t="str">
        <f t="shared" si="591"/>
        <v/>
      </c>
      <c r="AY676" s="32" t="str">
        <f t="shared" si="591"/>
        <v/>
      </c>
      <c r="BA676" s="17" t="str">
        <f t="shared" si="595"/>
        <v/>
      </c>
      <c r="BB676" s="17" t="str">
        <f t="shared" si="595"/>
        <v/>
      </c>
      <c r="BC676" s="17" t="str">
        <f t="shared" si="595"/>
        <v/>
      </c>
      <c r="BD676" s="17" t="str">
        <f t="shared" si="595"/>
        <v/>
      </c>
      <c r="BE676" s="17" t="str">
        <f t="shared" si="595"/>
        <v/>
      </c>
      <c r="BF676" s="17" t="str">
        <f t="shared" si="592"/>
        <v/>
      </c>
      <c r="BG676" s="17" t="str">
        <f t="shared" si="592"/>
        <v/>
      </c>
      <c r="BH676" s="17" t="str">
        <f t="shared" si="592"/>
        <v/>
      </c>
      <c r="BI676" s="17" t="str">
        <f t="shared" si="592"/>
        <v/>
      </c>
      <c r="BJ676" s="17" t="str">
        <f t="shared" si="592"/>
        <v/>
      </c>
    </row>
    <row r="677" spans="1:62" s="13" customFormat="1" ht="23.25" customHeight="1">
      <c r="A677" s="1">
        <f ca="1">IF(COUNTIF($D677:$M677," ")=10,"",IF(VLOOKUP(MAX($A$1:A676),$A$1:C676,3,FALSE)=0,"",MAX($A$1:A676)+1))</f>
        <v>677</v>
      </c>
      <c r="B677" s="13" t="str">
        <f>$B676</f>
        <v/>
      </c>
      <c r="C677" s="2" t="str">
        <f>IF($B677="","",$S$2)</f>
        <v/>
      </c>
      <c r="D677" s="14" t="str">
        <f t="shared" ref="D677:K677" si="622">IF($B677&gt;"",IF(ISERROR(SEARCH($B677,T$2))," ",MID(T$2,FIND("%курс ",T$2,FIND($B677,T$2))+6,7)&amp;"
("&amp;MID(T$2,FIND("ауд.",T$2,FIND($B677,T$2))+4,FIND("№",T$2,FIND("ауд.",T$2,FIND($B677,T$2)))-(FIND("ауд.",T$2,FIND($B677,T$2))+4))&amp;")"),"")</f>
        <v/>
      </c>
      <c r="E677" s="14" t="str">
        <f t="shared" si="622"/>
        <v/>
      </c>
      <c r="F677" s="14" t="str">
        <f t="shared" si="622"/>
        <v/>
      </c>
      <c r="G677" s="14" t="str">
        <f t="shared" si="622"/>
        <v/>
      </c>
      <c r="H677" s="14" t="str">
        <f t="shared" si="622"/>
        <v/>
      </c>
      <c r="I677" s="14" t="str">
        <f t="shared" si="622"/>
        <v/>
      </c>
      <c r="J677" s="14" t="str">
        <f t="shared" si="622"/>
        <v/>
      </c>
      <c r="K677" s="14" t="str">
        <f t="shared" si="622"/>
        <v/>
      </c>
      <c r="L677" s="14"/>
      <c r="M677" s="14"/>
      <c r="N677" s="25"/>
      <c r="P677" s="16"/>
      <c r="Q677" s="16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E677" s="31" t="str">
        <f t="shared" si="599"/>
        <v/>
      </c>
      <c r="AF677" s="31" t="str">
        <f t="shared" si="597"/>
        <v/>
      </c>
      <c r="AG677" s="31" t="str">
        <f t="shared" si="597"/>
        <v/>
      </c>
      <c r="AH677" s="31" t="str">
        <f t="shared" si="597"/>
        <v/>
      </c>
      <c r="AI677" s="31" t="str">
        <f t="shared" si="597"/>
        <v/>
      </c>
      <c r="AJ677" s="31" t="str">
        <f t="shared" si="597"/>
        <v/>
      </c>
      <c r="AK677" s="31" t="str">
        <f t="shared" si="597"/>
        <v/>
      </c>
      <c r="AL677" s="31" t="str">
        <f t="shared" si="597"/>
        <v/>
      </c>
      <c r="AM677" s="31" t="str">
        <f t="shared" si="597"/>
        <v/>
      </c>
      <c r="AN677" s="31" t="str">
        <f t="shared" si="597"/>
        <v/>
      </c>
      <c r="AO677" s="32" t="str">
        <f t="shared" si="589"/>
        <v/>
      </c>
      <c r="AP677" s="32" t="str">
        <f t="shared" si="594"/>
        <v/>
      </c>
      <c r="AQ677" s="32" t="str">
        <f t="shared" si="594"/>
        <v/>
      </c>
      <c r="AR677" s="32" t="str">
        <f t="shared" si="594"/>
        <v/>
      </c>
      <c r="AS677" s="32" t="str">
        <f t="shared" si="594"/>
        <v/>
      </c>
      <c r="AT677" s="32" t="str">
        <f t="shared" si="594"/>
        <v/>
      </c>
      <c r="AU677" s="32" t="str">
        <f t="shared" si="591"/>
        <v/>
      </c>
      <c r="AV677" s="32" t="str">
        <f t="shared" si="591"/>
        <v/>
      </c>
      <c r="AW677" s="32" t="str">
        <f t="shared" si="591"/>
        <v/>
      </c>
      <c r="AX677" s="32" t="str">
        <f t="shared" si="591"/>
        <v/>
      </c>
      <c r="AY677" s="32" t="str">
        <f t="shared" si="591"/>
        <v/>
      </c>
      <c r="BA677" s="17" t="str">
        <f t="shared" si="595"/>
        <v/>
      </c>
      <c r="BB677" s="17" t="str">
        <f t="shared" si="595"/>
        <v/>
      </c>
      <c r="BC677" s="17" t="str">
        <f t="shared" si="595"/>
        <v/>
      </c>
      <c r="BD677" s="17" t="str">
        <f t="shared" si="595"/>
        <v/>
      </c>
      <c r="BE677" s="17" t="str">
        <f t="shared" si="595"/>
        <v/>
      </c>
      <c r="BF677" s="17" t="str">
        <f t="shared" si="592"/>
        <v/>
      </c>
      <c r="BG677" s="17" t="str">
        <f t="shared" si="592"/>
        <v/>
      </c>
      <c r="BH677" s="17" t="str">
        <f t="shared" si="592"/>
        <v/>
      </c>
      <c r="BI677" s="17" t="str">
        <f t="shared" si="592"/>
        <v/>
      </c>
      <c r="BJ677" s="17" t="str">
        <f t="shared" si="592"/>
        <v/>
      </c>
    </row>
    <row r="678" spans="1:62" s="13" customFormat="1" ht="23.25" customHeight="1">
      <c r="A678" s="1">
        <f ca="1">IF(COUNTIF($D678:$M678," ")=10,"",IF(VLOOKUP(MAX($A$1:A677),$A$1:C677,3,FALSE)=0,"",MAX($A$1:A677)+1))</f>
        <v>678</v>
      </c>
      <c r="B678" s="13" t="str">
        <f>$B676</f>
        <v/>
      </c>
      <c r="C678" s="2" t="str">
        <f>IF($B678="","",$S$3)</f>
        <v/>
      </c>
      <c r="D678" s="14" t="str">
        <f t="shared" ref="D678:K678" si="623">IF($B678&gt;"",IF(ISERROR(SEARCH($B678,T$3))," ",MID(T$3,FIND("%курс ",T$3,FIND($B678,T$3))+6,7)&amp;"
("&amp;MID(T$3,FIND("ауд.",T$3,FIND($B678,T$3))+4,FIND("№",T$3,FIND("ауд.",T$3,FIND($B678,T$3)))-(FIND("ауд.",T$3,FIND($B678,T$3))+4))&amp;")"),"")</f>
        <v/>
      </c>
      <c r="E678" s="14" t="str">
        <f t="shared" si="623"/>
        <v/>
      </c>
      <c r="F678" s="14" t="str">
        <f t="shared" si="623"/>
        <v/>
      </c>
      <c r="G678" s="14" t="str">
        <f t="shared" si="623"/>
        <v/>
      </c>
      <c r="H678" s="14" t="str">
        <f t="shared" si="623"/>
        <v/>
      </c>
      <c r="I678" s="14" t="str">
        <f t="shared" si="623"/>
        <v/>
      </c>
      <c r="J678" s="14" t="str">
        <f t="shared" si="623"/>
        <v/>
      </c>
      <c r="K678" s="14" t="str">
        <f t="shared" si="623"/>
        <v/>
      </c>
      <c r="L678" s="14"/>
      <c r="M678" s="14"/>
      <c r="N678" s="25"/>
      <c r="P678" s="16"/>
      <c r="Q678" s="16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E678" s="31" t="str">
        <f t="shared" si="599"/>
        <v/>
      </c>
      <c r="AF678" s="31" t="str">
        <f t="shared" si="597"/>
        <v/>
      </c>
      <c r="AG678" s="31" t="str">
        <f t="shared" si="597"/>
        <v/>
      </c>
      <c r="AH678" s="31" t="str">
        <f t="shared" si="597"/>
        <v/>
      </c>
      <c r="AI678" s="31" t="str">
        <f t="shared" si="597"/>
        <v/>
      </c>
      <c r="AJ678" s="31" t="str">
        <f t="shared" si="597"/>
        <v/>
      </c>
      <c r="AK678" s="31" t="str">
        <f t="shared" si="597"/>
        <v/>
      </c>
      <c r="AL678" s="31" t="str">
        <f t="shared" si="597"/>
        <v/>
      </c>
      <c r="AM678" s="31" t="str">
        <f t="shared" si="597"/>
        <v/>
      </c>
      <c r="AN678" s="31" t="str">
        <f t="shared" si="597"/>
        <v/>
      </c>
      <c r="AO678" s="32" t="str">
        <f t="shared" si="589"/>
        <v/>
      </c>
      <c r="AP678" s="32" t="str">
        <f t="shared" si="594"/>
        <v/>
      </c>
      <c r="AQ678" s="32" t="str">
        <f t="shared" si="594"/>
        <v/>
      </c>
      <c r="AR678" s="32" t="str">
        <f t="shared" si="594"/>
        <v/>
      </c>
      <c r="AS678" s="32" t="str">
        <f t="shared" si="594"/>
        <v/>
      </c>
      <c r="AT678" s="32" t="str">
        <f t="shared" si="594"/>
        <v/>
      </c>
      <c r="AU678" s="32" t="str">
        <f t="shared" si="591"/>
        <v/>
      </c>
      <c r="AV678" s="32" t="str">
        <f t="shared" si="591"/>
        <v/>
      </c>
      <c r="AW678" s="32" t="str">
        <f t="shared" si="591"/>
        <v/>
      </c>
      <c r="AX678" s="32" t="str">
        <f t="shared" si="591"/>
        <v/>
      </c>
      <c r="AY678" s="32" t="str">
        <f t="shared" si="591"/>
        <v/>
      </c>
      <c r="BA678" s="17" t="str">
        <f t="shared" si="595"/>
        <v/>
      </c>
      <c r="BB678" s="17" t="str">
        <f t="shared" si="595"/>
        <v/>
      </c>
      <c r="BC678" s="17" t="str">
        <f t="shared" si="595"/>
        <v/>
      </c>
      <c r="BD678" s="17" t="str">
        <f t="shared" si="595"/>
        <v/>
      </c>
      <c r="BE678" s="17" t="str">
        <f t="shared" si="595"/>
        <v/>
      </c>
      <c r="BF678" s="17" t="str">
        <f t="shared" si="592"/>
        <v/>
      </c>
      <c r="BG678" s="17" t="str">
        <f t="shared" si="592"/>
        <v/>
      </c>
      <c r="BH678" s="17" t="str">
        <f t="shared" si="592"/>
        <v/>
      </c>
      <c r="BI678" s="17" t="str">
        <f t="shared" si="592"/>
        <v/>
      </c>
      <c r="BJ678" s="17" t="str">
        <f t="shared" si="592"/>
        <v/>
      </c>
    </row>
    <row r="679" spans="1:62" s="13" customFormat="1" ht="23.25" customHeight="1">
      <c r="A679" s="1">
        <f ca="1">IF(COUNTIF($D679:$M679," ")=10,"",IF(VLOOKUP(MAX($A$1:A678),$A$1:C678,3,FALSE)=0,"",MAX($A$1:A678)+1))</f>
        <v>679</v>
      </c>
      <c r="B679" s="13" t="str">
        <f>$B676</f>
        <v/>
      </c>
      <c r="C679" s="2" t="str">
        <f>IF($B679="","",$S$4)</f>
        <v/>
      </c>
      <c r="D679" s="14" t="str">
        <f t="shared" ref="D679:K679" si="624">IF($B679&gt;"",IF(ISERROR(SEARCH($B679,T$4))," ",MID(T$4,FIND("%курс ",T$4,FIND($B679,T$4))+6,7)&amp;"
("&amp;MID(T$4,FIND("ауд.",T$4,FIND($B679,T$4))+4,FIND("№",T$4,FIND("ауд.",T$4,FIND($B679,T$4)))-(FIND("ауд.",T$4,FIND($B679,T$4))+4))&amp;")"),"")</f>
        <v/>
      </c>
      <c r="E679" s="14" t="str">
        <f t="shared" si="624"/>
        <v/>
      </c>
      <c r="F679" s="14" t="str">
        <f t="shared" si="624"/>
        <v/>
      </c>
      <c r="G679" s="14" t="str">
        <f t="shared" si="624"/>
        <v/>
      </c>
      <c r="H679" s="14" t="str">
        <f t="shared" si="624"/>
        <v/>
      </c>
      <c r="I679" s="14" t="str">
        <f t="shared" si="624"/>
        <v/>
      </c>
      <c r="J679" s="14" t="str">
        <f t="shared" si="624"/>
        <v/>
      </c>
      <c r="K679" s="14" t="str">
        <f t="shared" si="624"/>
        <v/>
      </c>
      <c r="L679" s="14"/>
      <c r="M679" s="14"/>
      <c r="N679" s="25"/>
      <c r="P679" s="16"/>
      <c r="Q679" s="16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E679" s="31" t="str">
        <f t="shared" si="599"/>
        <v/>
      </c>
      <c r="AF679" s="31" t="str">
        <f t="shared" si="597"/>
        <v/>
      </c>
      <c r="AG679" s="31" t="str">
        <f t="shared" si="597"/>
        <v/>
      </c>
      <c r="AH679" s="31" t="str">
        <f t="shared" si="597"/>
        <v/>
      </c>
      <c r="AI679" s="31" t="str">
        <f t="shared" si="597"/>
        <v/>
      </c>
      <c r="AJ679" s="31" t="str">
        <f t="shared" si="597"/>
        <v/>
      </c>
      <c r="AK679" s="31" t="str">
        <f t="shared" si="597"/>
        <v/>
      </c>
      <c r="AL679" s="31" t="str">
        <f t="shared" si="597"/>
        <v/>
      </c>
      <c r="AM679" s="31" t="str">
        <f t="shared" si="597"/>
        <v/>
      </c>
      <c r="AN679" s="31" t="str">
        <f t="shared" si="597"/>
        <v/>
      </c>
      <c r="AO679" s="32" t="str">
        <f t="shared" si="589"/>
        <v/>
      </c>
      <c r="AP679" s="32" t="str">
        <f t="shared" si="594"/>
        <v/>
      </c>
      <c r="AQ679" s="32" t="str">
        <f t="shared" si="594"/>
        <v/>
      </c>
      <c r="AR679" s="32" t="str">
        <f t="shared" si="594"/>
        <v/>
      </c>
      <c r="AS679" s="32" t="str">
        <f t="shared" si="594"/>
        <v/>
      </c>
      <c r="AT679" s="32" t="str">
        <f t="shared" si="594"/>
        <v/>
      </c>
      <c r="AU679" s="32" t="str">
        <f t="shared" si="591"/>
        <v/>
      </c>
      <c r="AV679" s="32" t="str">
        <f t="shared" si="591"/>
        <v/>
      </c>
      <c r="AW679" s="32" t="str">
        <f t="shared" si="591"/>
        <v/>
      </c>
      <c r="AX679" s="32" t="str">
        <f t="shared" si="591"/>
        <v/>
      </c>
      <c r="AY679" s="32" t="str">
        <f t="shared" si="591"/>
        <v/>
      </c>
      <c r="BA679" s="17" t="str">
        <f t="shared" si="595"/>
        <v/>
      </c>
      <c r="BB679" s="17" t="str">
        <f t="shared" si="595"/>
        <v/>
      </c>
      <c r="BC679" s="17" t="str">
        <f t="shared" si="595"/>
        <v/>
      </c>
      <c r="BD679" s="17" t="str">
        <f t="shared" si="595"/>
        <v/>
      </c>
      <c r="BE679" s="17" t="str">
        <f t="shared" si="595"/>
        <v/>
      </c>
      <c r="BF679" s="17" t="str">
        <f t="shared" si="592"/>
        <v/>
      </c>
      <c r="BG679" s="17" t="str">
        <f t="shared" si="592"/>
        <v/>
      </c>
      <c r="BH679" s="17" t="str">
        <f t="shared" si="592"/>
        <v/>
      </c>
      <c r="BI679" s="17" t="str">
        <f t="shared" si="592"/>
        <v/>
      </c>
      <c r="BJ679" s="17" t="str">
        <f t="shared" si="592"/>
        <v/>
      </c>
    </row>
    <row r="680" spans="1:62" s="13" customFormat="1" ht="23.25" customHeight="1">
      <c r="A680" s="1">
        <f ca="1">IF(COUNTIF($D680:$M680," ")=10,"",IF(VLOOKUP(MAX($A$1:A679),$A$1:C679,3,FALSE)=0,"",MAX($A$1:A679)+1))</f>
        <v>680</v>
      </c>
      <c r="B680" s="13" t="str">
        <f>$B676</f>
        <v/>
      </c>
      <c r="C680" s="2" t="str">
        <f>IF($B680="","",$S$5)</f>
        <v/>
      </c>
      <c r="D680" s="23" t="str">
        <f t="shared" ref="D680:K680" si="625">IF($B680&gt;"",IF(ISERROR(SEARCH($B680,T$5))," ",MID(T$5,FIND("%курс ",T$5,FIND($B680,T$5))+6,7)&amp;"
("&amp;MID(T$5,FIND("ауд.",T$5,FIND($B680,T$5))+4,FIND("№",T$5,FIND("ауд.",T$5,FIND($B680,T$5)))-(FIND("ауд.",T$5,FIND($B680,T$5))+4))&amp;")"),"")</f>
        <v/>
      </c>
      <c r="E680" s="23" t="str">
        <f t="shared" si="625"/>
        <v/>
      </c>
      <c r="F680" s="23" t="str">
        <f t="shared" si="625"/>
        <v/>
      </c>
      <c r="G680" s="23" t="str">
        <f t="shared" si="625"/>
        <v/>
      </c>
      <c r="H680" s="23" t="str">
        <f t="shared" si="625"/>
        <v/>
      </c>
      <c r="I680" s="23" t="str">
        <f t="shared" si="625"/>
        <v/>
      </c>
      <c r="J680" s="23" t="str">
        <f t="shared" si="625"/>
        <v/>
      </c>
      <c r="K680" s="23" t="str">
        <f t="shared" si="625"/>
        <v/>
      </c>
      <c r="L680" s="23"/>
      <c r="M680" s="23"/>
      <c r="N680" s="25"/>
      <c r="P680" s="16"/>
      <c r="Q680" s="16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E680" s="31" t="str">
        <f t="shared" si="599"/>
        <v/>
      </c>
      <c r="AF680" s="31" t="str">
        <f t="shared" si="597"/>
        <v/>
      </c>
      <c r="AG680" s="31" t="str">
        <f t="shared" si="597"/>
        <v/>
      </c>
      <c r="AH680" s="31" t="str">
        <f t="shared" si="597"/>
        <v/>
      </c>
      <c r="AI680" s="31" t="str">
        <f t="shared" si="597"/>
        <v/>
      </c>
      <c r="AJ680" s="31" t="str">
        <f t="shared" si="597"/>
        <v/>
      </c>
      <c r="AK680" s="31" t="str">
        <f t="shared" si="597"/>
        <v/>
      </c>
      <c r="AL680" s="31" t="str">
        <f t="shared" si="597"/>
        <v/>
      </c>
      <c r="AM680" s="31" t="str">
        <f t="shared" si="597"/>
        <v/>
      </c>
      <c r="AN680" s="31" t="str">
        <f t="shared" si="597"/>
        <v/>
      </c>
      <c r="AO680" s="32" t="str">
        <f t="shared" si="589"/>
        <v/>
      </c>
      <c r="AP680" s="32" t="str">
        <f t="shared" si="594"/>
        <v/>
      </c>
      <c r="AQ680" s="32" t="str">
        <f t="shared" si="594"/>
        <v/>
      </c>
      <c r="AR680" s="32" t="str">
        <f t="shared" si="594"/>
        <v/>
      </c>
      <c r="AS680" s="32" t="str">
        <f t="shared" si="594"/>
        <v/>
      </c>
      <c r="AT680" s="32" t="str">
        <f t="shared" si="594"/>
        <v/>
      </c>
      <c r="AU680" s="32" t="str">
        <f t="shared" si="591"/>
        <v/>
      </c>
      <c r="AV680" s="32" t="str">
        <f t="shared" si="591"/>
        <v/>
      </c>
      <c r="AW680" s="32" t="str">
        <f t="shared" si="591"/>
        <v/>
      </c>
      <c r="AX680" s="32" t="str">
        <f t="shared" si="591"/>
        <v/>
      </c>
      <c r="AY680" s="32" t="str">
        <f t="shared" si="591"/>
        <v/>
      </c>
      <c r="BA680" s="17" t="str">
        <f t="shared" si="595"/>
        <v/>
      </c>
      <c r="BB680" s="17" t="str">
        <f t="shared" si="595"/>
        <v/>
      </c>
      <c r="BC680" s="17" t="str">
        <f t="shared" si="595"/>
        <v/>
      </c>
      <c r="BD680" s="17" t="str">
        <f t="shared" si="595"/>
        <v/>
      </c>
      <c r="BE680" s="17" t="str">
        <f t="shared" si="595"/>
        <v/>
      </c>
      <c r="BF680" s="17" t="str">
        <f t="shared" si="592"/>
        <v/>
      </c>
      <c r="BG680" s="17" t="str">
        <f t="shared" si="592"/>
        <v/>
      </c>
      <c r="BH680" s="17" t="str">
        <f t="shared" si="592"/>
        <v/>
      </c>
      <c r="BI680" s="17" t="str">
        <f t="shared" si="592"/>
        <v/>
      </c>
      <c r="BJ680" s="17" t="str">
        <f t="shared" si="592"/>
        <v/>
      </c>
    </row>
    <row r="681" spans="1:62" s="13" customFormat="1" ht="23.25" customHeight="1">
      <c r="A681" s="1">
        <f ca="1">IF(COUNTIF($D681:$M681," ")=10,"",IF(VLOOKUP(MAX($A$1:A680),$A$1:C680,3,FALSE)=0,"",MAX($A$1:A680)+1))</f>
        <v>681</v>
      </c>
      <c r="B681" s="13" t="str">
        <f>$B676</f>
        <v/>
      </c>
      <c r="C681" s="2" t="str">
        <f>IF($B681="","",$S$6)</f>
        <v/>
      </c>
      <c r="D681" s="23" t="str">
        <f t="shared" ref="D681:K681" si="626">IF($B681&gt;"",IF(ISERROR(SEARCH($B681,T$6))," ",MID(T$6,FIND("%курс ",T$6,FIND($B681,T$6))+6,7)&amp;"
("&amp;MID(T$6,FIND("ауд.",T$6,FIND($B681,T$6))+4,FIND("№",T$6,FIND("ауд.",T$6,FIND($B681,T$6)))-(FIND("ауд.",T$6,FIND($B681,T$6))+4))&amp;")"),"")</f>
        <v/>
      </c>
      <c r="E681" s="23" t="str">
        <f t="shared" si="626"/>
        <v/>
      </c>
      <c r="F681" s="23" t="str">
        <f t="shared" si="626"/>
        <v/>
      </c>
      <c r="G681" s="23" t="str">
        <f t="shared" si="626"/>
        <v/>
      </c>
      <c r="H681" s="23" t="str">
        <f t="shared" si="626"/>
        <v/>
      </c>
      <c r="I681" s="23" t="str">
        <f t="shared" si="626"/>
        <v/>
      </c>
      <c r="J681" s="23" t="str">
        <f t="shared" si="626"/>
        <v/>
      </c>
      <c r="K681" s="23" t="str">
        <f t="shared" si="626"/>
        <v/>
      </c>
      <c r="L681" s="23"/>
      <c r="M681" s="23"/>
      <c r="N681" s="25"/>
      <c r="P681" s="16"/>
      <c r="Q681" s="16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E681" s="31" t="str">
        <f t="shared" si="599"/>
        <v/>
      </c>
      <c r="AF681" s="31" t="str">
        <f t="shared" si="597"/>
        <v/>
      </c>
      <c r="AG681" s="31" t="str">
        <f t="shared" si="597"/>
        <v/>
      </c>
      <c r="AH681" s="31" t="str">
        <f t="shared" si="597"/>
        <v/>
      </c>
      <c r="AI681" s="31" t="str">
        <f t="shared" ref="AI681:AN744" si="627">IF(H681=" ","",IF(H681="","",CONCATENATE($C681," ",H$1," ",MID(H681,10,5))))</f>
        <v/>
      </c>
      <c r="AJ681" s="31" t="str">
        <f t="shared" si="627"/>
        <v/>
      </c>
      <c r="AK681" s="31" t="str">
        <f t="shared" si="627"/>
        <v/>
      </c>
      <c r="AL681" s="31" t="str">
        <f t="shared" si="627"/>
        <v/>
      </c>
      <c r="AM681" s="31" t="str">
        <f t="shared" si="627"/>
        <v/>
      </c>
      <c r="AN681" s="31" t="str">
        <f t="shared" si="627"/>
        <v/>
      </c>
      <c r="AO681" s="32" t="str">
        <f t="shared" si="589"/>
        <v/>
      </c>
      <c r="AP681" s="32" t="str">
        <f t="shared" si="594"/>
        <v/>
      </c>
      <c r="AQ681" s="32" t="str">
        <f t="shared" si="594"/>
        <v/>
      </c>
      <c r="AR681" s="32" t="str">
        <f t="shared" si="594"/>
        <v/>
      </c>
      <c r="AS681" s="32" t="str">
        <f t="shared" si="594"/>
        <v/>
      </c>
      <c r="AT681" s="32" t="str">
        <f t="shared" si="594"/>
        <v/>
      </c>
      <c r="AU681" s="32" t="str">
        <f t="shared" si="591"/>
        <v/>
      </c>
      <c r="AV681" s="32" t="str">
        <f t="shared" si="591"/>
        <v/>
      </c>
      <c r="AW681" s="32" t="str">
        <f t="shared" si="591"/>
        <v/>
      </c>
      <c r="AX681" s="32" t="str">
        <f t="shared" si="591"/>
        <v/>
      </c>
      <c r="AY681" s="32" t="str">
        <f t="shared" si="591"/>
        <v/>
      </c>
      <c r="BA681" s="17" t="str">
        <f t="shared" si="595"/>
        <v/>
      </c>
      <c r="BB681" s="17" t="str">
        <f t="shared" si="595"/>
        <v/>
      </c>
      <c r="BC681" s="17" t="str">
        <f t="shared" si="595"/>
        <v/>
      </c>
      <c r="BD681" s="17" t="str">
        <f t="shared" si="595"/>
        <v/>
      </c>
      <c r="BE681" s="17" t="str">
        <f t="shared" si="595"/>
        <v/>
      </c>
      <c r="BF681" s="17" t="str">
        <f t="shared" si="592"/>
        <v/>
      </c>
      <c r="BG681" s="17" t="str">
        <f t="shared" si="592"/>
        <v/>
      </c>
      <c r="BH681" s="17" t="str">
        <f t="shared" si="592"/>
        <v/>
      </c>
      <c r="BI681" s="17" t="str">
        <f t="shared" si="592"/>
        <v/>
      </c>
      <c r="BJ681" s="17" t="str">
        <f t="shared" si="592"/>
        <v/>
      </c>
    </row>
    <row r="682" spans="1:62" s="13" customFormat="1" ht="23.25" customHeight="1">
      <c r="A682" s="1">
        <f ca="1">IF(COUNTIF($D682:$M682," ")=10,"",IF(VLOOKUP(MAX($A$1:A681),$A$1:C681,3,FALSE)=0,"",MAX($A$1:A681)+1))</f>
        <v>682</v>
      </c>
      <c r="B682" s="13" t="str">
        <f>$B676</f>
        <v/>
      </c>
      <c r="C682" s="2" t="str">
        <f>IF($B682="","",$S$7)</f>
        <v/>
      </c>
      <c r="D682" s="23" t="str">
        <f t="shared" ref="D682:K682" si="628">IF($B682&gt;"",IF(ISERROR(SEARCH($B682,T$7))," ",MID(T$7,FIND("%курс ",T$7,FIND($B682,T$7))+6,7)&amp;"
("&amp;MID(T$7,FIND("ауд.",T$7,FIND($B682,T$7))+4,FIND("№",T$7,FIND("ауд.",T$7,FIND($B682,T$7)))-(FIND("ауд.",T$7,FIND($B682,T$7))+4))&amp;")"),"")</f>
        <v/>
      </c>
      <c r="E682" s="23" t="str">
        <f t="shared" si="628"/>
        <v/>
      </c>
      <c r="F682" s="23" t="str">
        <f t="shared" si="628"/>
        <v/>
      </c>
      <c r="G682" s="23" t="str">
        <f t="shared" si="628"/>
        <v/>
      </c>
      <c r="H682" s="23" t="str">
        <f t="shared" si="628"/>
        <v/>
      </c>
      <c r="I682" s="23" t="str">
        <f t="shared" si="628"/>
        <v/>
      </c>
      <c r="J682" s="23" t="str">
        <f t="shared" si="628"/>
        <v/>
      </c>
      <c r="K682" s="23" t="str">
        <f t="shared" si="628"/>
        <v/>
      </c>
      <c r="L682" s="23"/>
      <c r="M682" s="23"/>
      <c r="N682" s="17"/>
      <c r="P682" s="16"/>
      <c r="Q682" s="16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E682" s="31" t="str">
        <f t="shared" si="599"/>
        <v/>
      </c>
      <c r="AF682" s="31" t="str">
        <f t="shared" si="599"/>
        <v/>
      </c>
      <c r="AG682" s="31" t="str">
        <f t="shared" si="599"/>
        <v/>
      </c>
      <c r="AH682" s="31" t="str">
        <f t="shared" si="599"/>
        <v/>
      </c>
      <c r="AI682" s="31" t="str">
        <f t="shared" si="627"/>
        <v/>
      </c>
      <c r="AJ682" s="31" t="str">
        <f t="shared" si="627"/>
        <v/>
      </c>
      <c r="AK682" s="31" t="str">
        <f t="shared" si="627"/>
        <v/>
      </c>
      <c r="AL682" s="31" t="str">
        <f t="shared" si="627"/>
        <v/>
      </c>
      <c r="AM682" s="31" t="str">
        <f t="shared" si="627"/>
        <v/>
      </c>
      <c r="AN682" s="31" t="str">
        <f t="shared" si="627"/>
        <v/>
      </c>
      <c r="AO682" s="32" t="str">
        <f t="shared" si="589"/>
        <v/>
      </c>
      <c r="AP682" s="32" t="str">
        <f t="shared" si="594"/>
        <v/>
      </c>
      <c r="AQ682" s="32" t="str">
        <f t="shared" si="594"/>
        <v/>
      </c>
      <c r="AR682" s="32" t="str">
        <f t="shared" si="594"/>
        <v/>
      </c>
      <c r="AS682" s="32" t="str">
        <f t="shared" si="594"/>
        <v/>
      </c>
      <c r="AT682" s="32" t="str">
        <f t="shared" si="594"/>
        <v/>
      </c>
      <c r="AU682" s="32" t="str">
        <f t="shared" si="591"/>
        <v/>
      </c>
      <c r="AV682" s="32" t="str">
        <f t="shared" si="591"/>
        <v/>
      </c>
      <c r="AW682" s="32" t="str">
        <f t="shared" si="591"/>
        <v/>
      </c>
      <c r="AX682" s="32" t="str">
        <f t="shared" si="591"/>
        <v/>
      </c>
      <c r="AY682" s="32" t="str">
        <f t="shared" si="591"/>
        <v/>
      </c>
      <c r="BA682" s="17" t="str">
        <f t="shared" si="595"/>
        <v/>
      </c>
      <c r="BB682" s="17" t="str">
        <f t="shared" si="595"/>
        <v/>
      </c>
      <c r="BC682" s="17" t="str">
        <f t="shared" si="595"/>
        <v/>
      </c>
      <c r="BD682" s="17" t="str">
        <f t="shared" si="595"/>
        <v/>
      </c>
      <c r="BE682" s="17" t="str">
        <f t="shared" si="595"/>
        <v/>
      </c>
      <c r="BF682" s="17" t="str">
        <f t="shared" si="592"/>
        <v/>
      </c>
      <c r="BG682" s="17" t="str">
        <f t="shared" si="592"/>
        <v/>
      </c>
      <c r="BH682" s="17" t="str">
        <f t="shared" si="592"/>
        <v/>
      </c>
      <c r="BI682" s="17" t="str">
        <f t="shared" si="592"/>
        <v/>
      </c>
      <c r="BJ682" s="17" t="str">
        <f t="shared" si="592"/>
        <v/>
      </c>
    </row>
    <row r="683" spans="1:62" s="13" customFormat="1" ht="23.25" customHeight="1">
      <c r="A683" s="1">
        <f ca="1">IF(COUNTIF($D683:$M683," ")=10,"",IF(VLOOKUP(MAX($A$1:A682),$A$1:C682,3,FALSE)=0,"",MAX($A$1:A682)+1))</f>
        <v>683</v>
      </c>
      <c r="B683" s="13" t="str">
        <f>$B676</f>
        <v/>
      </c>
      <c r="C683" s="2" t="str">
        <f>IF($B683="","",$S$8)</f>
        <v/>
      </c>
      <c r="D683" s="23" t="str">
        <f t="shared" ref="D683:K683" si="629">IF($B683&gt;"",IF(ISERROR(SEARCH($B683,T$8))," ",MID(T$8,FIND("%курс ",T$8,FIND($B683,T$8))+6,7)&amp;"
("&amp;MID(T$8,FIND("ауд.",T$8,FIND($B683,T$8))+4,FIND("№",T$8,FIND("ауд.",T$8,FIND($B683,T$8)))-(FIND("ауд.",T$8,FIND($B683,T$8))+4))&amp;")"),"")</f>
        <v/>
      </c>
      <c r="E683" s="23" t="str">
        <f t="shared" si="629"/>
        <v/>
      </c>
      <c r="F683" s="23" t="str">
        <f t="shared" si="629"/>
        <v/>
      </c>
      <c r="G683" s="23" t="str">
        <f t="shared" si="629"/>
        <v/>
      </c>
      <c r="H683" s="23" t="str">
        <f t="shared" si="629"/>
        <v/>
      </c>
      <c r="I683" s="23" t="str">
        <f t="shared" si="629"/>
        <v/>
      </c>
      <c r="J683" s="23" t="str">
        <f t="shared" si="629"/>
        <v/>
      </c>
      <c r="K683" s="23" t="str">
        <f t="shared" si="629"/>
        <v/>
      </c>
      <c r="L683" s="23"/>
      <c r="M683" s="23"/>
      <c r="N683" s="25"/>
      <c r="P683" s="16"/>
      <c r="Q683" s="16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E683" s="31" t="str">
        <f t="shared" si="599"/>
        <v/>
      </c>
      <c r="AF683" s="31" t="str">
        <f t="shared" si="599"/>
        <v/>
      </c>
      <c r="AG683" s="31" t="str">
        <f t="shared" si="599"/>
        <v/>
      </c>
      <c r="AH683" s="31" t="str">
        <f t="shared" si="599"/>
        <v/>
      </c>
      <c r="AI683" s="31" t="str">
        <f t="shared" si="627"/>
        <v/>
      </c>
      <c r="AJ683" s="31" t="str">
        <f t="shared" si="627"/>
        <v/>
      </c>
      <c r="AK683" s="31" t="str">
        <f t="shared" si="627"/>
        <v/>
      </c>
      <c r="AL683" s="31" t="str">
        <f t="shared" si="627"/>
        <v/>
      </c>
      <c r="AM683" s="31" t="str">
        <f t="shared" si="627"/>
        <v/>
      </c>
      <c r="AN683" s="31" t="str">
        <f t="shared" si="627"/>
        <v/>
      </c>
      <c r="AO683" s="32" t="str">
        <f t="shared" si="589"/>
        <v/>
      </c>
      <c r="AP683" s="32" t="str">
        <f t="shared" si="594"/>
        <v/>
      </c>
      <c r="AQ683" s="32" t="str">
        <f t="shared" si="594"/>
        <v/>
      </c>
      <c r="AR683" s="32" t="str">
        <f t="shared" si="594"/>
        <v/>
      </c>
      <c r="AS683" s="32" t="str">
        <f t="shared" si="594"/>
        <v/>
      </c>
      <c r="AT683" s="32" t="str">
        <f t="shared" si="594"/>
        <v/>
      </c>
      <c r="AU683" s="32" t="str">
        <f t="shared" si="591"/>
        <v/>
      </c>
      <c r="AV683" s="32" t="str">
        <f t="shared" si="591"/>
        <v/>
      </c>
      <c r="AW683" s="32" t="str">
        <f t="shared" si="591"/>
        <v/>
      </c>
      <c r="AX683" s="32" t="str">
        <f t="shared" si="591"/>
        <v/>
      </c>
      <c r="AY683" s="32" t="str">
        <f t="shared" si="591"/>
        <v/>
      </c>
      <c r="BA683" s="17" t="str">
        <f t="shared" si="595"/>
        <v/>
      </c>
      <c r="BB683" s="17" t="str">
        <f t="shared" si="595"/>
        <v/>
      </c>
      <c r="BC683" s="17" t="str">
        <f t="shared" si="595"/>
        <v/>
      </c>
      <c r="BD683" s="17" t="str">
        <f t="shared" si="595"/>
        <v/>
      </c>
      <c r="BE683" s="17" t="str">
        <f t="shared" si="595"/>
        <v/>
      </c>
      <c r="BF683" s="17" t="str">
        <f t="shared" si="592"/>
        <v/>
      </c>
      <c r="BG683" s="17" t="str">
        <f t="shared" si="592"/>
        <v/>
      </c>
      <c r="BH683" s="17" t="str">
        <f t="shared" si="592"/>
        <v/>
      </c>
      <c r="BI683" s="17" t="str">
        <f t="shared" si="592"/>
        <v/>
      </c>
      <c r="BJ683" s="17" t="str">
        <f t="shared" si="592"/>
        <v/>
      </c>
    </row>
    <row r="684" spans="1:62" s="13" customFormat="1" ht="23.25" customHeight="1">
      <c r="A684" s="1">
        <f ca="1">IF(COUNTIF($D684:$M684," ")=10,"",IF(VLOOKUP(MAX($A$1:A683),$A$1:C683,3,FALSE)=0,"",MAX($A$1:A683)+1))</f>
        <v>684</v>
      </c>
      <c r="C684" s="2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5"/>
      <c r="P684" s="16"/>
      <c r="Q684" s="16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2" t="str">
        <f t="shared" si="589"/>
        <v/>
      </c>
      <c r="AP684" s="32" t="str">
        <f t="shared" si="594"/>
        <v/>
      </c>
      <c r="AQ684" s="32" t="str">
        <f t="shared" si="594"/>
        <v/>
      </c>
      <c r="AR684" s="32" t="str">
        <f t="shared" si="594"/>
        <v/>
      </c>
      <c r="AS684" s="32" t="str">
        <f t="shared" si="594"/>
        <v/>
      </c>
      <c r="AT684" s="32" t="str">
        <f t="shared" si="594"/>
        <v/>
      </c>
      <c r="AU684" s="32" t="str">
        <f t="shared" si="591"/>
        <v/>
      </c>
      <c r="AV684" s="32" t="str">
        <f t="shared" si="591"/>
        <v/>
      </c>
      <c r="AW684" s="32" t="str">
        <f t="shared" si="591"/>
        <v/>
      </c>
      <c r="AX684" s="32" t="str">
        <f t="shared" si="591"/>
        <v/>
      </c>
      <c r="AY684" s="32" t="str">
        <f t="shared" si="591"/>
        <v/>
      </c>
      <c r="BA684" s="17" t="str">
        <f t="shared" si="595"/>
        <v/>
      </c>
      <c r="BB684" s="17" t="str">
        <f t="shared" si="595"/>
        <v/>
      </c>
      <c r="BC684" s="17" t="str">
        <f t="shared" si="595"/>
        <v/>
      </c>
      <c r="BD684" s="17" t="str">
        <f t="shared" si="595"/>
        <v/>
      </c>
      <c r="BE684" s="17" t="str">
        <f t="shared" si="595"/>
        <v/>
      </c>
      <c r="BF684" s="17" t="str">
        <f t="shared" si="592"/>
        <v/>
      </c>
      <c r="BG684" s="17" t="str">
        <f t="shared" si="592"/>
        <v/>
      </c>
      <c r="BH684" s="17" t="str">
        <f t="shared" si="592"/>
        <v/>
      </c>
      <c r="BI684" s="17" t="str">
        <f t="shared" si="592"/>
        <v/>
      </c>
      <c r="BJ684" s="17" t="str">
        <f t="shared" si="592"/>
        <v/>
      </c>
    </row>
    <row r="685" spans="1:62" s="13" customFormat="1" ht="23.25" customHeight="1">
      <c r="A685" s="1">
        <f ca="1">IF(COUNTIF($D686:$M692," ")=70,"",MAX($A$1:A684)+1)</f>
        <v>685</v>
      </c>
      <c r="B685" s="2" t="str">
        <f>IF($C685="","",$C685)</f>
        <v/>
      </c>
      <c r="C685" s="3" t="str">
        <f>IF(ISERROR(VLOOKUP((ROW()-1)/9+1,'[1]Преподавательский состав'!$A$2:$B$180,2,FALSE)),"",VLOOKUP((ROW()-1)/9+1,'[1]Преподавательский состав'!$A$2:$B$180,2,FALSE))</f>
        <v/>
      </c>
      <c r="D685" s="3" t="str">
        <f>IF($C685="","",T(" 8.00"))</f>
        <v/>
      </c>
      <c r="E685" s="3" t="str">
        <f>IF($C685="","",T(" 9.40"))</f>
        <v/>
      </c>
      <c r="F685" s="3" t="str">
        <f>IF($C685="","",T("11.50"))</f>
        <v/>
      </c>
      <c r="G685" s="3" t="str">
        <f>IF($C685="","",T(""))</f>
        <v/>
      </c>
      <c r="H685" s="3" t="str">
        <f>IF($C685="","",T("13.30"))</f>
        <v/>
      </c>
      <c r="I685" s="3" t="str">
        <f>IF($C685="","",T("15.10"))</f>
        <v/>
      </c>
      <c r="J685" s="3" t="str">
        <f>IF($C685="","",T("16.50"))</f>
        <v/>
      </c>
      <c r="K685" s="3" t="str">
        <f>IF($C685="","",T("16.50"))</f>
        <v/>
      </c>
      <c r="L685" s="3"/>
      <c r="M685" s="3"/>
      <c r="N685" s="25"/>
      <c r="P685" s="16"/>
      <c r="Q685" s="16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2" t="str">
        <f t="shared" si="589"/>
        <v/>
      </c>
      <c r="AP685" s="32" t="str">
        <f t="shared" si="594"/>
        <v/>
      </c>
      <c r="AQ685" s="32" t="str">
        <f t="shared" si="594"/>
        <v/>
      </c>
      <c r="AR685" s="32" t="str">
        <f t="shared" si="594"/>
        <v/>
      </c>
      <c r="AS685" s="32" t="str">
        <f t="shared" si="594"/>
        <v/>
      </c>
      <c r="AT685" s="32" t="str">
        <f t="shared" si="594"/>
        <v/>
      </c>
      <c r="AU685" s="32" t="str">
        <f t="shared" si="591"/>
        <v/>
      </c>
      <c r="AV685" s="32" t="str">
        <f t="shared" si="591"/>
        <v/>
      </c>
      <c r="AW685" s="32" t="str">
        <f t="shared" si="591"/>
        <v/>
      </c>
      <c r="AX685" s="32" t="str">
        <f t="shared" si="591"/>
        <v/>
      </c>
      <c r="AY685" s="32" t="str">
        <f t="shared" si="591"/>
        <v/>
      </c>
      <c r="BA685" s="17" t="str">
        <f t="shared" si="595"/>
        <v/>
      </c>
      <c r="BB685" s="17" t="str">
        <f t="shared" si="595"/>
        <v/>
      </c>
      <c r="BC685" s="17" t="str">
        <f t="shared" si="595"/>
        <v/>
      </c>
      <c r="BD685" s="17" t="str">
        <f t="shared" si="595"/>
        <v/>
      </c>
      <c r="BE685" s="17" t="str">
        <f t="shared" si="595"/>
        <v/>
      </c>
      <c r="BF685" s="17" t="str">
        <f t="shared" si="592"/>
        <v/>
      </c>
      <c r="BG685" s="17" t="str">
        <f t="shared" si="592"/>
        <v/>
      </c>
      <c r="BH685" s="17" t="str">
        <f t="shared" si="592"/>
        <v/>
      </c>
      <c r="BI685" s="17" t="str">
        <f t="shared" si="592"/>
        <v/>
      </c>
      <c r="BJ685" s="17" t="str">
        <f t="shared" si="592"/>
        <v/>
      </c>
    </row>
    <row r="686" spans="1:62" s="13" customFormat="1" ht="23.25" customHeight="1">
      <c r="A686" s="1">
        <f ca="1">IF(COUNTIF($D686:$M686," ")=10,"",IF(VLOOKUP(MAX($A$1:A685),$A$1:C685,3,FALSE)=0,"",MAX($A$1:A685)+1))</f>
        <v>686</v>
      </c>
      <c r="B686" s="13" t="str">
        <f>$B685</f>
        <v/>
      </c>
      <c r="C686" s="2" t="str">
        <f>IF($B686="","",$S$2)</f>
        <v/>
      </c>
      <c r="D686" s="14" t="str">
        <f t="shared" ref="D686:K686" si="630">IF($B686&gt;"",IF(ISERROR(SEARCH($B686,T$2))," ",MID(T$2,FIND("%курс ",T$2,FIND($B686,T$2))+6,7)&amp;"
("&amp;MID(T$2,FIND("ауд.",T$2,FIND($B686,T$2))+4,FIND("№",T$2,FIND("ауд.",T$2,FIND($B686,T$2)))-(FIND("ауд.",T$2,FIND($B686,T$2))+4))&amp;")"),"")</f>
        <v/>
      </c>
      <c r="E686" s="14" t="str">
        <f t="shared" si="630"/>
        <v/>
      </c>
      <c r="F686" s="14" t="str">
        <f t="shared" si="630"/>
        <v/>
      </c>
      <c r="G686" s="14" t="str">
        <f t="shared" si="630"/>
        <v/>
      </c>
      <c r="H686" s="14" t="str">
        <f t="shared" si="630"/>
        <v/>
      </c>
      <c r="I686" s="14" t="str">
        <f t="shared" si="630"/>
        <v/>
      </c>
      <c r="J686" s="14" t="str">
        <f t="shared" si="630"/>
        <v/>
      </c>
      <c r="K686" s="14" t="str">
        <f t="shared" si="630"/>
        <v/>
      </c>
      <c r="L686" s="14"/>
      <c r="M686" s="14"/>
      <c r="N686" s="25"/>
      <c r="P686" s="16"/>
      <c r="Q686" s="16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E686" s="31" t="str">
        <f t="shared" si="599"/>
        <v/>
      </c>
      <c r="AF686" s="31" t="str">
        <f t="shared" si="599"/>
        <v/>
      </c>
      <c r="AG686" s="31" t="str">
        <f t="shared" si="599"/>
        <v/>
      </c>
      <c r="AH686" s="31" t="str">
        <f t="shared" si="599"/>
        <v/>
      </c>
      <c r="AI686" s="31" t="str">
        <f t="shared" si="627"/>
        <v/>
      </c>
      <c r="AJ686" s="31" t="str">
        <f t="shared" si="627"/>
        <v/>
      </c>
      <c r="AK686" s="31" t="str">
        <f t="shared" si="627"/>
        <v/>
      </c>
      <c r="AL686" s="31" t="str">
        <f t="shared" si="627"/>
        <v/>
      </c>
      <c r="AM686" s="31" t="str">
        <f t="shared" si="627"/>
        <v/>
      </c>
      <c r="AN686" s="31" t="str">
        <f t="shared" si="627"/>
        <v/>
      </c>
      <c r="AO686" s="32" t="str">
        <f t="shared" si="589"/>
        <v/>
      </c>
      <c r="AP686" s="32" t="str">
        <f t="shared" si="594"/>
        <v/>
      </c>
      <c r="AQ686" s="32" t="str">
        <f t="shared" si="594"/>
        <v/>
      </c>
      <c r="AR686" s="32" t="str">
        <f t="shared" si="594"/>
        <v/>
      </c>
      <c r="AS686" s="32" t="str">
        <f t="shared" si="594"/>
        <v/>
      </c>
      <c r="AT686" s="32" t="str">
        <f t="shared" si="594"/>
        <v/>
      </c>
      <c r="AU686" s="32" t="str">
        <f t="shared" si="591"/>
        <v/>
      </c>
      <c r="AV686" s="32" t="str">
        <f t="shared" si="591"/>
        <v/>
      </c>
      <c r="AW686" s="32" t="str">
        <f t="shared" si="591"/>
        <v/>
      </c>
      <c r="AX686" s="32" t="str">
        <f t="shared" si="591"/>
        <v/>
      </c>
      <c r="AY686" s="32" t="str">
        <f t="shared" si="591"/>
        <v/>
      </c>
      <c r="BA686" s="17" t="str">
        <f t="shared" si="595"/>
        <v/>
      </c>
      <c r="BB686" s="17" t="str">
        <f t="shared" si="595"/>
        <v/>
      </c>
      <c r="BC686" s="17" t="str">
        <f t="shared" si="595"/>
        <v/>
      </c>
      <c r="BD686" s="17" t="str">
        <f t="shared" si="595"/>
        <v/>
      </c>
      <c r="BE686" s="17" t="str">
        <f t="shared" si="595"/>
        <v/>
      </c>
      <c r="BF686" s="17" t="str">
        <f t="shared" si="592"/>
        <v/>
      </c>
      <c r="BG686" s="17" t="str">
        <f t="shared" si="592"/>
        <v/>
      </c>
      <c r="BH686" s="17" t="str">
        <f t="shared" si="592"/>
        <v/>
      </c>
      <c r="BI686" s="17" t="str">
        <f t="shared" si="592"/>
        <v/>
      </c>
      <c r="BJ686" s="17" t="str">
        <f t="shared" si="592"/>
        <v/>
      </c>
    </row>
    <row r="687" spans="1:62" s="13" customFormat="1" ht="23.25" customHeight="1">
      <c r="A687" s="1">
        <f ca="1">IF(COUNTIF($D687:$M687," ")=10,"",IF(VLOOKUP(MAX($A$1:A686),$A$1:C686,3,FALSE)=0,"",MAX($A$1:A686)+1))</f>
        <v>687</v>
      </c>
      <c r="B687" s="13" t="str">
        <f>$B685</f>
        <v/>
      </c>
      <c r="C687" s="2" t="str">
        <f>IF($B687="","",$S$3)</f>
        <v/>
      </c>
      <c r="D687" s="14" t="str">
        <f t="shared" ref="D687:K687" si="631">IF($B687&gt;"",IF(ISERROR(SEARCH($B687,T$3))," ",MID(T$3,FIND("%курс ",T$3,FIND($B687,T$3))+6,7)&amp;"
("&amp;MID(T$3,FIND("ауд.",T$3,FIND($B687,T$3))+4,FIND("№",T$3,FIND("ауд.",T$3,FIND($B687,T$3)))-(FIND("ауд.",T$3,FIND($B687,T$3))+4))&amp;")"),"")</f>
        <v/>
      </c>
      <c r="E687" s="14" t="str">
        <f t="shared" si="631"/>
        <v/>
      </c>
      <c r="F687" s="14" t="str">
        <f t="shared" si="631"/>
        <v/>
      </c>
      <c r="G687" s="14" t="str">
        <f t="shared" si="631"/>
        <v/>
      </c>
      <c r="H687" s="14" t="str">
        <f t="shared" si="631"/>
        <v/>
      </c>
      <c r="I687" s="14" t="str">
        <f t="shared" si="631"/>
        <v/>
      </c>
      <c r="J687" s="14" t="str">
        <f t="shared" si="631"/>
        <v/>
      </c>
      <c r="K687" s="14" t="str">
        <f t="shared" si="631"/>
        <v/>
      </c>
      <c r="L687" s="14"/>
      <c r="M687" s="14"/>
      <c r="N687" s="25"/>
      <c r="P687" s="16"/>
      <c r="Q687" s="16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E687" s="31" t="str">
        <f t="shared" si="599"/>
        <v/>
      </c>
      <c r="AF687" s="31" t="str">
        <f t="shared" si="599"/>
        <v/>
      </c>
      <c r="AG687" s="31" t="str">
        <f t="shared" si="599"/>
        <v/>
      </c>
      <c r="AH687" s="31" t="str">
        <f t="shared" si="599"/>
        <v/>
      </c>
      <c r="AI687" s="31" t="str">
        <f t="shared" si="627"/>
        <v/>
      </c>
      <c r="AJ687" s="31" t="str">
        <f t="shared" si="627"/>
        <v/>
      </c>
      <c r="AK687" s="31" t="str">
        <f t="shared" si="627"/>
        <v/>
      </c>
      <c r="AL687" s="31" t="str">
        <f t="shared" si="627"/>
        <v/>
      </c>
      <c r="AM687" s="31" t="str">
        <f t="shared" si="627"/>
        <v/>
      </c>
      <c r="AN687" s="31" t="str">
        <f t="shared" si="627"/>
        <v/>
      </c>
      <c r="AO687" s="32" t="str">
        <f t="shared" si="589"/>
        <v/>
      </c>
      <c r="AP687" s="32" t="str">
        <f t="shared" si="594"/>
        <v/>
      </c>
      <c r="AQ687" s="32" t="str">
        <f t="shared" si="594"/>
        <v/>
      </c>
      <c r="AR687" s="32" t="str">
        <f t="shared" si="594"/>
        <v/>
      </c>
      <c r="AS687" s="32" t="str">
        <f t="shared" si="594"/>
        <v/>
      </c>
      <c r="AT687" s="32" t="str">
        <f t="shared" si="594"/>
        <v/>
      </c>
      <c r="AU687" s="32" t="str">
        <f t="shared" si="591"/>
        <v/>
      </c>
      <c r="AV687" s="32" t="str">
        <f t="shared" si="591"/>
        <v/>
      </c>
      <c r="AW687" s="32" t="str">
        <f t="shared" si="591"/>
        <v/>
      </c>
      <c r="AX687" s="32" t="str">
        <f t="shared" si="591"/>
        <v/>
      </c>
      <c r="AY687" s="32" t="str">
        <f t="shared" si="591"/>
        <v/>
      </c>
      <c r="BA687" s="17" t="str">
        <f t="shared" si="595"/>
        <v/>
      </c>
      <c r="BB687" s="17" t="str">
        <f t="shared" si="595"/>
        <v/>
      </c>
      <c r="BC687" s="17" t="str">
        <f t="shared" si="595"/>
        <v/>
      </c>
      <c r="BD687" s="17" t="str">
        <f t="shared" si="595"/>
        <v/>
      </c>
      <c r="BE687" s="17" t="str">
        <f t="shared" si="595"/>
        <v/>
      </c>
      <c r="BF687" s="17" t="str">
        <f t="shared" si="592"/>
        <v/>
      </c>
      <c r="BG687" s="17" t="str">
        <f t="shared" si="592"/>
        <v/>
      </c>
      <c r="BH687" s="17" t="str">
        <f t="shared" si="592"/>
        <v/>
      </c>
      <c r="BI687" s="17" t="str">
        <f t="shared" si="592"/>
        <v/>
      </c>
      <c r="BJ687" s="17" t="str">
        <f t="shared" si="592"/>
        <v/>
      </c>
    </row>
    <row r="688" spans="1:62" s="13" customFormat="1" ht="23.25" customHeight="1">
      <c r="A688" s="1">
        <f ca="1">IF(COUNTIF($D688:$M688," ")=10,"",IF(VLOOKUP(MAX($A$1:A687),$A$1:C687,3,FALSE)=0,"",MAX($A$1:A687)+1))</f>
        <v>688</v>
      </c>
      <c r="B688" s="13" t="str">
        <f>$B685</f>
        <v/>
      </c>
      <c r="C688" s="2" t="str">
        <f>IF($B688="","",$S$4)</f>
        <v/>
      </c>
      <c r="D688" s="14" t="str">
        <f t="shared" ref="D688:K688" si="632">IF($B688&gt;"",IF(ISERROR(SEARCH($B688,T$4))," ",MID(T$4,FIND("%курс ",T$4,FIND($B688,T$4))+6,7)&amp;"
("&amp;MID(T$4,FIND("ауд.",T$4,FIND($B688,T$4))+4,FIND("№",T$4,FIND("ауд.",T$4,FIND($B688,T$4)))-(FIND("ауд.",T$4,FIND($B688,T$4))+4))&amp;")"),"")</f>
        <v/>
      </c>
      <c r="E688" s="14" t="str">
        <f t="shared" si="632"/>
        <v/>
      </c>
      <c r="F688" s="14" t="str">
        <f t="shared" si="632"/>
        <v/>
      </c>
      <c r="G688" s="14" t="str">
        <f t="shared" si="632"/>
        <v/>
      </c>
      <c r="H688" s="14" t="str">
        <f t="shared" si="632"/>
        <v/>
      </c>
      <c r="I688" s="14" t="str">
        <f t="shared" si="632"/>
        <v/>
      </c>
      <c r="J688" s="14" t="str">
        <f t="shared" si="632"/>
        <v/>
      </c>
      <c r="K688" s="14" t="str">
        <f t="shared" si="632"/>
        <v/>
      </c>
      <c r="L688" s="14"/>
      <c r="M688" s="14"/>
      <c r="N688" s="25"/>
      <c r="P688" s="16"/>
      <c r="Q688" s="16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E688" s="31" t="str">
        <f t="shared" si="599"/>
        <v/>
      </c>
      <c r="AF688" s="31" t="str">
        <f t="shared" si="599"/>
        <v/>
      </c>
      <c r="AG688" s="31" t="str">
        <f t="shared" si="599"/>
        <v/>
      </c>
      <c r="AH688" s="31" t="str">
        <f t="shared" si="599"/>
        <v/>
      </c>
      <c r="AI688" s="31" t="str">
        <f t="shared" si="627"/>
        <v/>
      </c>
      <c r="AJ688" s="31" t="str">
        <f t="shared" si="627"/>
        <v/>
      </c>
      <c r="AK688" s="31" t="str">
        <f t="shared" si="627"/>
        <v/>
      </c>
      <c r="AL688" s="31" t="str">
        <f t="shared" si="627"/>
        <v/>
      </c>
      <c r="AM688" s="31" t="str">
        <f t="shared" si="627"/>
        <v/>
      </c>
      <c r="AN688" s="31" t="str">
        <f t="shared" si="627"/>
        <v/>
      </c>
      <c r="AO688" s="32" t="str">
        <f t="shared" si="589"/>
        <v/>
      </c>
      <c r="AP688" s="32" t="str">
        <f t="shared" si="594"/>
        <v/>
      </c>
      <c r="AQ688" s="32" t="str">
        <f t="shared" si="594"/>
        <v/>
      </c>
      <c r="AR688" s="32" t="str">
        <f t="shared" si="594"/>
        <v/>
      </c>
      <c r="AS688" s="32" t="str">
        <f t="shared" si="594"/>
        <v/>
      </c>
      <c r="AT688" s="32" t="str">
        <f t="shared" si="594"/>
        <v/>
      </c>
      <c r="AU688" s="32" t="str">
        <f t="shared" si="591"/>
        <v/>
      </c>
      <c r="AV688" s="32" t="str">
        <f t="shared" si="591"/>
        <v/>
      </c>
      <c r="AW688" s="32" t="str">
        <f t="shared" si="591"/>
        <v/>
      </c>
      <c r="AX688" s="32" t="str">
        <f t="shared" si="591"/>
        <v/>
      </c>
      <c r="AY688" s="32" t="str">
        <f t="shared" si="591"/>
        <v/>
      </c>
      <c r="BA688" s="17" t="str">
        <f t="shared" si="595"/>
        <v/>
      </c>
      <c r="BB688" s="17" t="str">
        <f t="shared" si="595"/>
        <v/>
      </c>
      <c r="BC688" s="17" t="str">
        <f t="shared" si="595"/>
        <v/>
      </c>
      <c r="BD688" s="17" t="str">
        <f t="shared" si="595"/>
        <v/>
      </c>
      <c r="BE688" s="17" t="str">
        <f t="shared" si="595"/>
        <v/>
      </c>
      <c r="BF688" s="17" t="str">
        <f t="shared" si="592"/>
        <v/>
      </c>
      <c r="BG688" s="17" t="str">
        <f t="shared" si="592"/>
        <v/>
      </c>
      <c r="BH688" s="17" t="str">
        <f t="shared" si="592"/>
        <v/>
      </c>
      <c r="BI688" s="17" t="str">
        <f t="shared" si="592"/>
        <v/>
      </c>
      <c r="BJ688" s="17" t="str">
        <f t="shared" si="592"/>
        <v/>
      </c>
    </row>
    <row r="689" spans="1:62" s="13" customFormat="1" ht="23.25" customHeight="1">
      <c r="A689" s="1">
        <f ca="1">IF(COUNTIF($D689:$M689," ")=10,"",IF(VLOOKUP(MAX($A$1:A688),$A$1:C688,3,FALSE)=0,"",MAX($A$1:A688)+1))</f>
        <v>689</v>
      </c>
      <c r="B689" s="13" t="str">
        <f>$B685</f>
        <v/>
      </c>
      <c r="C689" s="2" t="str">
        <f>IF($B689="","",$S$5)</f>
        <v/>
      </c>
      <c r="D689" s="23" t="str">
        <f t="shared" ref="D689:K689" si="633">IF($B689&gt;"",IF(ISERROR(SEARCH($B689,T$5))," ",MID(T$5,FIND("%курс ",T$5,FIND($B689,T$5))+6,7)&amp;"
("&amp;MID(T$5,FIND("ауд.",T$5,FIND($B689,T$5))+4,FIND("№",T$5,FIND("ауд.",T$5,FIND($B689,T$5)))-(FIND("ауд.",T$5,FIND($B689,T$5))+4))&amp;")"),"")</f>
        <v/>
      </c>
      <c r="E689" s="23" t="str">
        <f t="shared" si="633"/>
        <v/>
      </c>
      <c r="F689" s="23" t="str">
        <f t="shared" si="633"/>
        <v/>
      </c>
      <c r="G689" s="23" t="str">
        <f t="shared" si="633"/>
        <v/>
      </c>
      <c r="H689" s="23" t="str">
        <f t="shared" si="633"/>
        <v/>
      </c>
      <c r="I689" s="23" t="str">
        <f t="shared" si="633"/>
        <v/>
      </c>
      <c r="J689" s="23" t="str">
        <f t="shared" si="633"/>
        <v/>
      </c>
      <c r="K689" s="23" t="str">
        <f t="shared" si="633"/>
        <v/>
      </c>
      <c r="L689" s="23"/>
      <c r="M689" s="23"/>
      <c r="N689" s="25"/>
      <c r="P689" s="16"/>
      <c r="Q689" s="16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E689" s="31" t="str">
        <f t="shared" si="599"/>
        <v/>
      </c>
      <c r="AF689" s="31" t="str">
        <f t="shared" si="599"/>
        <v/>
      </c>
      <c r="AG689" s="31" t="str">
        <f t="shared" si="599"/>
        <v/>
      </c>
      <c r="AH689" s="31" t="str">
        <f t="shared" si="599"/>
        <v/>
      </c>
      <c r="AI689" s="31" t="str">
        <f t="shared" si="627"/>
        <v/>
      </c>
      <c r="AJ689" s="31" t="str">
        <f t="shared" si="627"/>
        <v/>
      </c>
      <c r="AK689" s="31" t="str">
        <f t="shared" si="627"/>
        <v/>
      </c>
      <c r="AL689" s="31" t="str">
        <f t="shared" si="627"/>
        <v/>
      </c>
      <c r="AM689" s="31" t="str">
        <f t="shared" si="627"/>
        <v/>
      </c>
      <c r="AN689" s="31" t="str">
        <f t="shared" si="627"/>
        <v/>
      </c>
      <c r="AO689" s="32" t="str">
        <f t="shared" si="589"/>
        <v/>
      </c>
      <c r="AP689" s="32" t="str">
        <f t="shared" si="594"/>
        <v/>
      </c>
      <c r="AQ689" s="32" t="str">
        <f t="shared" si="594"/>
        <v/>
      </c>
      <c r="AR689" s="32" t="str">
        <f t="shared" si="594"/>
        <v/>
      </c>
      <c r="AS689" s="32" t="str">
        <f t="shared" si="594"/>
        <v/>
      </c>
      <c r="AT689" s="32" t="str">
        <f t="shared" si="594"/>
        <v/>
      </c>
      <c r="AU689" s="32" t="str">
        <f t="shared" si="591"/>
        <v/>
      </c>
      <c r="AV689" s="32" t="str">
        <f t="shared" si="591"/>
        <v/>
      </c>
      <c r="AW689" s="32" t="str">
        <f t="shared" si="591"/>
        <v/>
      </c>
      <c r="AX689" s="32" t="str">
        <f t="shared" si="591"/>
        <v/>
      </c>
      <c r="AY689" s="32" t="str">
        <f t="shared" si="591"/>
        <v/>
      </c>
      <c r="BA689" s="17" t="str">
        <f t="shared" si="595"/>
        <v/>
      </c>
      <c r="BB689" s="17" t="str">
        <f t="shared" si="595"/>
        <v/>
      </c>
      <c r="BC689" s="17" t="str">
        <f t="shared" si="595"/>
        <v/>
      </c>
      <c r="BD689" s="17" t="str">
        <f t="shared" si="595"/>
        <v/>
      </c>
      <c r="BE689" s="17" t="str">
        <f t="shared" si="595"/>
        <v/>
      </c>
      <c r="BF689" s="17" t="str">
        <f t="shared" si="592"/>
        <v/>
      </c>
      <c r="BG689" s="17" t="str">
        <f t="shared" si="592"/>
        <v/>
      </c>
      <c r="BH689" s="17" t="str">
        <f t="shared" si="592"/>
        <v/>
      </c>
      <c r="BI689" s="17" t="str">
        <f t="shared" si="592"/>
        <v/>
      </c>
      <c r="BJ689" s="17" t="str">
        <f t="shared" si="592"/>
        <v/>
      </c>
    </row>
    <row r="690" spans="1:62" s="13" customFormat="1" ht="23.25" customHeight="1">
      <c r="A690" s="1">
        <f ca="1">IF(COUNTIF($D690:$M690," ")=10,"",IF(VLOOKUP(MAX($A$1:A689),$A$1:C689,3,FALSE)=0,"",MAX($A$1:A689)+1))</f>
        <v>690</v>
      </c>
      <c r="B690" s="13" t="str">
        <f>$B685</f>
        <v/>
      </c>
      <c r="C690" s="2" t="str">
        <f>IF($B690="","",$S$6)</f>
        <v/>
      </c>
      <c r="D690" s="23" t="str">
        <f t="shared" ref="D690:K690" si="634">IF($B690&gt;"",IF(ISERROR(SEARCH($B690,T$6))," ",MID(T$6,FIND("%курс ",T$6,FIND($B690,T$6))+6,7)&amp;"
("&amp;MID(T$6,FIND("ауд.",T$6,FIND($B690,T$6))+4,FIND("№",T$6,FIND("ауд.",T$6,FIND($B690,T$6)))-(FIND("ауд.",T$6,FIND($B690,T$6))+4))&amp;")"),"")</f>
        <v/>
      </c>
      <c r="E690" s="23" t="str">
        <f t="shared" si="634"/>
        <v/>
      </c>
      <c r="F690" s="23" t="str">
        <f t="shared" si="634"/>
        <v/>
      </c>
      <c r="G690" s="23" t="str">
        <f t="shared" si="634"/>
        <v/>
      </c>
      <c r="H690" s="23" t="str">
        <f t="shared" si="634"/>
        <v/>
      </c>
      <c r="I690" s="23" t="str">
        <f t="shared" si="634"/>
        <v/>
      </c>
      <c r="J690" s="23" t="str">
        <f t="shared" si="634"/>
        <v/>
      </c>
      <c r="K690" s="23" t="str">
        <f t="shared" si="634"/>
        <v/>
      </c>
      <c r="L690" s="23"/>
      <c r="M690" s="23"/>
      <c r="N690" s="17"/>
      <c r="P690" s="16"/>
      <c r="Q690" s="16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E690" s="31" t="str">
        <f t="shared" si="599"/>
        <v/>
      </c>
      <c r="AF690" s="31" t="str">
        <f t="shared" si="599"/>
        <v/>
      </c>
      <c r="AG690" s="31" t="str">
        <f t="shared" si="599"/>
        <v/>
      </c>
      <c r="AH690" s="31" t="str">
        <f t="shared" si="599"/>
        <v/>
      </c>
      <c r="AI690" s="31" t="str">
        <f t="shared" si="627"/>
        <v/>
      </c>
      <c r="AJ690" s="31" t="str">
        <f t="shared" si="627"/>
        <v/>
      </c>
      <c r="AK690" s="31" t="str">
        <f t="shared" si="627"/>
        <v/>
      </c>
      <c r="AL690" s="31" t="str">
        <f t="shared" si="627"/>
        <v/>
      </c>
      <c r="AM690" s="31" t="str">
        <f t="shared" si="627"/>
        <v/>
      </c>
      <c r="AN690" s="31" t="str">
        <f t="shared" si="627"/>
        <v/>
      </c>
      <c r="AO690" s="32" t="str">
        <f t="shared" si="589"/>
        <v/>
      </c>
      <c r="AP690" s="32" t="str">
        <f t="shared" si="594"/>
        <v/>
      </c>
      <c r="AQ690" s="32" t="str">
        <f t="shared" si="594"/>
        <v/>
      </c>
      <c r="AR690" s="32" t="str">
        <f t="shared" si="594"/>
        <v/>
      </c>
      <c r="AS690" s="32" t="str">
        <f t="shared" si="594"/>
        <v/>
      </c>
      <c r="AT690" s="32" t="str">
        <f t="shared" si="594"/>
        <v/>
      </c>
      <c r="AU690" s="32" t="str">
        <f t="shared" si="591"/>
        <v/>
      </c>
      <c r="AV690" s="32" t="str">
        <f t="shared" si="591"/>
        <v/>
      </c>
      <c r="AW690" s="32" t="str">
        <f t="shared" si="591"/>
        <v/>
      </c>
      <c r="AX690" s="32" t="str">
        <f t="shared" si="591"/>
        <v/>
      </c>
      <c r="AY690" s="32" t="str">
        <f t="shared" si="591"/>
        <v/>
      </c>
      <c r="BA690" s="17" t="str">
        <f t="shared" si="595"/>
        <v/>
      </c>
      <c r="BB690" s="17" t="str">
        <f t="shared" si="595"/>
        <v/>
      </c>
      <c r="BC690" s="17" t="str">
        <f t="shared" si="595"/>
        <v/>
      </c>
      <c r="BD690" s="17" t="str">
        <f t="shared" si="595"/>
        <v/>
      </c>
      <c r="BE690" s="17" t="str">
        <f t="shared" si="595"/>
        <v/>
      </c>
      <c r="BF690" s="17" t="str">
        <f t="shared" si="592"/>
        <v/>
      </c>
      <c r="BG690" s="17" t="str">
        <f t="shared" si="592"/>
        <v/>
      </c>
      <c r="BH690" s="17" t="str">
        <f t="shared" si="592"/>
        <v/>
      </c>
      <c r="BI690" s="17" t="str">
        <f t="shared" si="592"/>
        <v/>
      </c>
      <c r="BJ690" s="17" t="str">
        <f t="shared" si="592"/>
        <v/>
      </c>
    </row>
    <row r="691" spans="1:62" s="13" customFormat="1" ht="23.25" customHeight="1">
      <c r="A691" s="1">
        <f ca="1">IF(COUNTIF($D691:$M691," ")=10,"",IF(VLOOKUP(MAX($A$1:A690),$A$1:C690,3,FALSE)=0,"",MAX($A$1:A690)+1))</f>
        <v>691</v>
      </c>
      <c r="B691" s="13" t="str">
        <f>$B685</f>
        <v/>
      </c>
      <c r="C691" s="2" t="str">
        <f>IF($B691="","",$S$7)</f>
        <v/>
      </c>
      <c r="D691" s="23" t="str">
        <f t="shared" ref="D691:K691" si="635">IF($B691&gt;"",IF(ISERROR(SEARCH($B691,T$7))," ",MID(T$7,FIND("%курс ",T$7,FIND($B691,T$7))+6,7)&amp;"
("&amp;MID(T$7,FIND("ауд.",T$7,FIND($B691,T$7))+4,FIND("№",T$7,FIND("ауд.",T$7,FIND($B691,T$7)))-(FIND("ауд.",T$7,FIND($B691,T$7))+4))&amp;")"),"")</f>
        <v/>
      </c>
      <c r="E691" s="23" t="str">
        <f t="shared" si="635"/>
        <v/>
      </c>
      <c r="F691" s="23" t="str">
        <f t="shared" si="635"/>
        <v/>
      </c>
      <c r="G691" s="23" t="str">
        <f t="shared" si="635"/>
        <v/>
      </c>
      <c r="H691" s="23" t="str">
        <f t="shared" si="635"/>
        <v/>
      </c>
      <c r="I691" s="23" t="str">
        <f t="shared" si="635"/>
        <v/>
      </c>
      <c r="J691" s="23" t="str">
        <f t="shared" si="635"/>
        <v/>
      </c>
      <c r="K691" s="23" t="str">
        <f t="shared" si="635"/>
        <v/>
      </c>
      <c r="L691" s="23"/>
      <c r="M691" s="23"/>
      <c r="N691" s="25"/>
      <c r="P691" s="16"/>
      <c r="Q691" s="16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E691" s="31" t="str">
        <f t="shared" si="599"/>
        <v/>
      </c>
      <c r="AF691" s="31" t="str">
        <f t="shared" si="599"/>
        <v/>
      </c>
      <c r="AG691" s="31" t="str">
        <f t="shared" si="599"/>
        <v/>
      </c>
      <c r="AH691" s="31" t="str">
        <f t="shared" si="599"/>
        <v/>
      </c>
      <c r="AI691" s="31" t="str">
        <f t="shared" si="627"/>
        <v/>
      </c>
      <c r="AJ691" s="31" t="str">
        <f t="shared" si="627"/>
        <v/>
      </c>
      <c r="AK691" s="31" t="str">
        <f t="shared" si="627"/>
        <v/>
      </c>
      <c r="AL691" s="31" t="str">
        <f t="shared" si="627"/>
        <v/>
      </c>
      <c r="AM691" s="31" t="str">
        <f t="shared" si="627"/>
        <v/>
      </c>
      <c r="AN691" s="31" t="str">
        <f t="shared" si="627"/>
        <v/>
      </c>
      <c r="AO691" s="32" t="str">
        <f t="shared" si="589"/>
        <v/>
      </c>
      <c r="AP691" s="32" t="str">
        <f t="shared" si="594"/>
        <v/>
      </c>
      <c r="AQ691" s="32" t="str">
        <f t="shared" si="594"/>
        <v/>
      </c>
      <c r="AR691" s="32" t="str">
        <f t="shared" si="594"/>
        <v/>
      </c>
      <c r="AS691" s="32" t="str">
        <f t="shared" si="594"/>
        <v/>
      </c>
      <c r="AT691" s="32" t="str">
        <f t="shared" si="594"/>
        <v/>
      </c>
      <c r="AU691" s="32" t="str">
        <f t="shared" si="591"/>
        <v/>
      </c>
      <c r="AV691" s="32" t="str">
        <f t="shared" si="591"/>
        <v/>
      </c>
      <c r="AW691" s="32" t="str">
        <f t="shared" si="591"/>
        <v/>
      </c>
      <c r="AX691" s="32" t="str">
        <f t="shared" si="591"/>
        <v/>
      </c>
      <c r="AY691" s="32" t="str">
        <f t="shared" si="591"/>
        <v/>
      </c>
      <c r="BA691" s="17" t="str">
        <f t="shared" si="595"/>
        <v/>
      </c>
      <c r="BB691" s="17" t="str">
        <f t="shared" si="595"/>
        <v/>
      </c>
      <c r="BC691" s="17" t="str">
        <f t="shared" si="595"/>
        <v/>
      </c>
      <c r="BD691" s="17" t="str">
        <f t="shared" si="595"/>
        <v/>
      </c>
      <c r="BE691" s="17" t="str">
        <f t="shared" si="595"/>
        <v/>
      </c>
      <c r="BF691" s="17" t="str">
        <f t="shared" si="592"/>
        <v/>
      </c>
      <c r="BG691" s="17" t="str">
        <f t="shared" si="592"/>
        <v/>
      </c>
      <c r="BH691" s="17" t="str">
        <f t="shared" si="592"/>
        <v/>
      </c>
      <c r="BI691" s="17" t="str">
        <f t="shared" si="592"/>
        <v/>
      </c>
      <c r="BJ691" s="17" t="str">
        <f t="shared" si="592"/>
        <v/>
      </c>
    </row>
    <row r="692" spans="1:62" s="13" customFormat="1" ht="23.25" customHeight="1">
      <c r="A692" s="1">
        <f ca="1">IF(COUNTIF($D692:$M692," ")=10,"",IF(VLOOKUP(MAX($A$1:A691),$A$1:C691,3,FALSE)=0,"",MAX($A$1:A691)+1))</f>
        <v>692</v>
      </c>
      <c r="B692" s="13" t="str">
        <f>$B685</f>
        <v/>
      </c>
      <c r="C692" s="2" t="str">
        <f>IF($B692="","",$S$8)</f>
        <v/>
      </c>
      <c r="D692" s="23" t="str">
        <f t="shared" ref="D692:K692" si="636">IF($B692&gt;"",IF(ISERROR(SEARCH($B692,T$8))," ",MID(T$8,FIND("%курс ",T$8,FIND($B692,T$8))+6,7)&amp;"
("&amp;MID(T$8,FIND("ауд.",T$8,FIND($B692,T$8))+4,FIND("№",T$8,FIND("ауд.",T$8,FIND($B692,T$8)))-(FIND("ауд.",T$8,FIND($B692,T$8))+4))&amp;")"),"")</f>
        <v/>
      </c>
      <c r="E692" s="23" t="str">
        <f t="shared" si="636"/>
        <v/>
      </c>
      <c r="F692" s="23" t="str">
        <f t="shared" si="636"/>
        <v/>
      </c>
      <c r="G692" s="23" t="str">
        <f t="shared" si="636"/>
        <v/>
      </c>
      <c r="H692" s="23" t="str">
        <f t="shared" si="636"/>
        <v/>
      </c>
      <c r="I692" s="23" t="str">
        <f t="shared" si="636"/>
        <v/>
      </c>
      <c r="J692" s="23" t="str">
        <f t="shared" si="636"/>
        <v/>
      </c>
      <c r="K692" s="23" t="str">
        <f t="shared" si="636"/>
        <v/>
      </c>
      <c r="L692" s="23"/>
      <c r="M692" s="23"/>
      <c r="N692" s="25"/>
      <c r="P692" s="16"/>
      <c r="Q692" s="16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E692" s="31" t="str">
        <f t="shared" si="599"/>
        <v/>
      </c>
      <c r="AF692" s="31" t="str">
        <f t="shared" si="599"/>
        <v/>
      </c>
      <c r="AG692" s="31" t="str">
        <f t="shared" si="599"/>
        <v/>
      </c>
      <c r="AH692" s="31" t="str">
        <f t="shared" si="599"/>
        <v/>
      </c>
      <c r="AI692" s="31" t="str">
        <f t="shared" si="627"/>
        <v/>
      </c>
      <c r="AJ692" s="31" t="str">
        <f t="shared" si="627"/>
        <v/>
      </c>
      <c r="AK692" s="31" t="str">
        <f t="shared" si="627"/>
        <v/>
      </c>
      <c r="AL692" s="31" t="str">
        <f t="shared" si="627"/>
        <v/>
      </c>
      <c r="AM692" s="31" t="str">
        <f t="shared" si="627"/>
        <v/>
      </c>
      <c r="AN692" s="31" t="str">
        <f t="shared" si="627"/>
        <v/>
      </c>
      <c r="AO692" s="32" t="str">
        <f t="shared" si="589"/>
        <v/>
      </c>
      <c r="AP692" s="32" t="str">
        <f t="shared" si="594"/>
        <v/>
      </c>
      <c r="AQ692" s="32" t="str">
        <f t="shared" si="594"/>
        <v/>
      </c>
      <c r="AR692" s="32" t="str">
        <f t="shared" si="594"/>
        <v/>
      </c>
      <c r="AS692" s="32" t="str">
        <f t="shared" si="594"/>
        <v/>
      </c>
      <c r="AT692" s="32" t="str">
        <f t="shared" si="594"/>
        <v/>
      </c>
      <c r="AU692" s="32" t="str">
        <f t="shared" si="591"/>
        <v/>
      </c>
      <c r="AV692" s="32" t="str">
        <f t="shared" si="591"/>
        <v/>
      </c>
      <c r="AW692" s="32" t="str">
        <f t="shared" si="591"/>
        <v/>
      </c>
      <c r="AX692" s="32" t="str">
        <f t="shared" si="591"/>
        <v/>
      </c>
      <c r="AY692" s="32" t="str">
        <f t="shared" si="591"/>
        <v/>
      </c>
      <c r="BA692" s="17" t="str">
        <f t="shared" si="595"/>
        <v/>
      </c>
      <c r="BB692" s="17" t="str">
        <f t="shared" si="595"/>
        <v/>
      </c>
      <c r="BC692" s="17" t="str">
        <f t="shared" si="595"/>
        <v/>
      </c>
      <c r="BD692" s="17" t="str">
        <f t="shared" si="595"/>
        <v/>
      </c>
      <c r="BE692" s="17" t="str">
        <f t="shared" si="595"/>
        <v/>
      </c>
      <c r="BF692" s="17" t="str">
        <f t="shared" si="592"/>
        <v/>
      </c>
      <c r="BG692" s="17" t="str">
        <f t="shared" si="592"/>
        <v/>
      </c>
      <c r="BH692" s="17" t="str">
        <f t="shared" si="592"/>
        <v/>
      </c>
      <c r="BI692" s="17" t="str">
        <f t="shared" si="592"/>
        <v/>
      </c>
      <c r="BJ692" s="17" t="str">
        <f t="shared" si="592"/>
        <v/>
      </c>
    </row>
    <row r="693" spans="1:62" s="13" customFormat="1" ht="23.25" customHeight="1">
      <c r="A693" s="1">
        <f ca="1">IF(COUNTIF($D693:$M693," ")=10,"",IF(VLOOKUP(MAX($A$1:A692),$A$1:C692,3,FALSE)=0,"",MAX($A$1:A692)+1))</f>
        <v>693</v>
      </c>
      <c r="C693" s="2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5"/>
      <c r="P693" s="16"/>
      <c r="Q693" s="16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2" t="str">
        <f t="shared" si="589"/>
        <v/>
      </c>
      <c r="AP693" s="32" t="str">
        <f t="shared" si="594"/>
        <v/>
      </c>
      <c r="AQ693" s="32" t="str">
        <f t="shared" si="594"/>
        <v/>
      </c>
      <c r="AR693" s="32" t="str">
        <f t="shared" si="594"/>
        <v/>
      </c>
      <c r="AS693" s="32" t="str">
        <f t="shared" si="594"/>
        <v/>
      </c>
      <c r="AT693" s="32" t="str">
        <f t="shared" si="594"/>
        <v/>
      </c>
      <c r="AU693" s="32" t="str">
        <f t="shared" si="591"/>
        <v/>
      </c>
      <c r="AV693" s="32" t="str">
        <f t="shared" si="591"/>
        <v/>
      </c>
      <c r="AW693" s="32" t="str">
        <f t="shared" si="591"/>
        <v/>
      </c>
      <c r="AX693" s="32" t="str">
        <f t="shared" si="591"/>
        <v/>
      </c>
      <c r="AY693" s="32" t="str">
        <f t="shared" si="591"/>
        <v/>
      </c>
      <c r="BA693" s="17" t="str">
        <f t="shared" si="595"/>
        <v/>
      </c>
      <c r="BB693" s="17" t="str">
        <f t="shared" si="595"/>
        <v/>
      </c>
      <c r="BC693" s="17" t="str">
        <f t="shared" si="595"/>
        <v/>
      </c>
      <c r="BD693" s="17" t="str">
        <f t="shared" si="595"/>
        <v/>
      </c>
      <c r="BE693" s="17" t="str">
        <f t="shared" si="595"/>
        <v/>
      </c>
      <c r="BF693" s="17" t="str">
        <f t="shared" si="592"/>
        <v/>
      </c>
      <c r="BG693" s="17" t="str">
        <f t="shared" si="592"/>
        <v/>
      </c>
      <c r="BH693" s="17" t="str">
        <f t="shared" si="592"/>
        <v/>
      </c>
      <c r="BI693" s="17" t="str">
        <f t="shared" si="592"/>
        <v/>
      </c>
      <c r="BJ693" s="17" t="str">
        <f t="shared" si="592"/>
        <v/>
      </c>
    </row>
    <row r="694" spans="1:62" s="13" customFormat="1" ht="23.25" customHeight="1">
      <c r="A694" s="1">
        <f ca="1">IF(COUNTIF($D695:$M701," ")=70,"",MAX($A$1:A693)+1)</f>
        <v>694</v>
      </c>
      <c r="B694" s="2" t="str">
        <f>IF($C694="","",$C694)</f>
        <v/>
      </c>
      <c r="C694" s="3" t="str">
        <f>IF(ISERROR(VLOOKUP((ROW()-1)/9+1,'[1]Преподавательский состав'!$A$2:$B$180,2,FALSE)),"",VLOOKUP((ROW()-1)/9+1,'[1]Преподавательский состав'!$A$2:$B$180,2,FALSE))</f>
        <v/>
      </c>
      <c r="D694" s="3" t="str">
        <f>IF($C694="","",T(" 8.00"))</f>
        <v/>
      </c>
      <c r="E694" s="3" t="str">
        <f>IF($C694="","",T(" 9.40"))</f>
        <v/>
      </c>
      <c r="F694" s="3" t="str">
        <f>IF($C694="","",T("11.50"))</f>
        <v/>
      </c>
      <c r="G694" s="3" t="str">
        <f>IF($C694="","",T(""))</f>
        <v/>
      </c>
      <c r="H694" s="3" t="str">
        <f>IF($C694="","",T("13.30"))</f>
        <v/>
      </c>
      <c r="I694" s="3" t="str">
        <f>IF($C694="","",T("15.10"))</f>
        <v/>
      </c>
      <c r="J694" s="3" t="str">
        <f>IF($C694="","",T("16.50"))</f>
        <v/>
      </c>
      <c r="K694" s="3" t="str">
        <f>IF($C694="","",T("16.50"))</f>
        <v/>
      </c>
      <c r="L694" s="3"/>
      <c r="M694" s="3"/>
      <c r="N694" s="25"/>
      <c r="P694" s="16"/>
      <c r="Q694" s="16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2" t="str">
        <f t="shared" si="589"/>
        <v/>
      </c>
      <c r="AP694" s="32" t="str">
        <f t="shared" si="594"/>
        <v/>
      </c>
      <c r="AQ694" s="32" t="str">
        <f t="shared" si="594"/>
        <v/>
      </c>
      <c r="AR694" s="32" t="str">
        <f t="shared" si="594"/>
        <v/>
      </c>
      <c r="AS694" s="32" t="str">
        <f t="shared" si="594"/>
        <v/>
      </c>
      <c r="AT694" s="32" t="str">
        <f t="shared" si="594"/>
        <v/>
      </c>
      <c r="AU694" s="32" t="str">
        <f t="shared" ref="AU694:AY757" si="637">IF(AJ694="","",CONCATENATE(AJ694," ",$AO694))</f>
        <v/>
      </c>
      <c r="AV694" s="32" t="str">
        <f t="shared" si="637"/>
        <v/>
      </c>
      <c r="AW694" s="32" t="str">
        <f t="shared" si="637"/>
        <v/>
      </c>
      <c r="AX694" s="32" t="str">
        <f t="shared" si="637"/>
        <v/>
      </c>
      <c r="AY694" s="32" t="str">
        <f t="shared" si="637"/>
        <v/>
      </c>
      <c r="BA694" s="17" t="str">
        <f t="shared" si="595"/>
        <v/>
      </c>
      <c r="BB694" s="17" t="str">
        <f t="shared" si="595"/>
        <v/>
      </c>
      <c r="BC694" s="17" t="str">
        <f t="shared" si="595"/>
        <v/>
      </c>
      <c r="BD694" s="17" t="str">
        <f t="shared" si="595"/>
        <v/>
      </c>
      <c r="BE694" s="17" t="str">
        <f t="shared" si="595"/>
        <v/>
      </c>
      <c r="BF694" s="17" t="str">
        <f t="shared" ref="BF694:BJ757" si="638">IF(AJ694="","",ROW())</f>
        <v/>
      </c>
      <c r="BG694" s="17" t="str">
        <f t="shared" si="638"/>
        <v/>
      </c>
      <c r="BH694" s="17" t="str">
        <f t="shared" si="638"/>
        <v/>
      </c>
      <c r="BI694" s="17" t="str">
        <f t="shared" si="638"/>
        <v/>
      </c>
      <c r="BJ694" s="17" t="str">
        <f t="shared" si="638"/>
        <v/>
      </c>
    </row>
    <row r="695" spans="1:62" s="13" customFormat="1" ht="23.25" customHeight="1">
      <c r="A695" s="1">
        <f ca="1">IF(COUNTIF($D695:$M695," ")=10,"",IF(VLOOKUP(MAX($A$1:A694),$A$1:C694,3,FALSE)=0,"",MAX($A$1:A694)+1))</f>
        <v>695</v>
      </c>
      <c r="B695" s="13" t="str">
        <f>$B694</f>
        <v/>
      </c>
      <c r="C695" s="2" t="str">
        <f>IF($B695="","",$S$2)</f>
        <v/>
      </c>
      <c r="D695" s="14" t="str">
        <f t="shared" ref="D695:K695" si="639">IF($B695&gt;"",IF(ISERROR(SEARCH($B695,T$2))," ",MID(T$2,FIND("%курс ",T$2,FIND($B695,T$2))+6,7)&amp;"
("&amp;MID(T$2,FIND("ауд.",T$2,FIND($B695,T$2))+4,FIND("№",T$2,FIND("ауд.",T$2,FIND($B695,T$2)))-(FIND("ауд.",T$2,FIND($B695,T$2))+4))&amp;")"),"")</f>
        <v/>
      </c>
      <c r="E695" s="14" t="str">
        <f t="shared" si="639"/>
        <v/>
      </c>
      <c r="F695" s="14" t="str">
        <f t="shared" si="639"/>
        <v/>
      </c>
      <c r="G695" s="14" t="str">
        <f t="shared" si="639"/>
        <v/>
      </c>
      <c r="H695" s="14" t="str">
        <f t="shared" si="639"/>
        <v/>
      </c>
      <c r="I695" s="14" t="str">
        <f t="shared" si="639"/>
        <v/>
      </c>
      <c r="J695" s="14" t="str">
        <f t="shared" si="639"/>
        <v/>
      </c>
      <c r="K695" s="14" t="str">
        <f t="shared" si="639"/>
        <v/>
      </c>
      <c r="L695" s="14"/>
      <c r="M695" s="14"/>
      <c r="N695" s="25"/>
      <c r="P695" s="16"/>
      <c r="Q695" s="16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E695" s="31" t="str">
        <f t="shared" si="599"/>
        <v/>
      </c>
      <c r="AF695" s="31" t="str">
        <f t="shared" si="599"/>
        <v/>
      </c>
      <c r="AG695" s="31" t="str">
        <f t="shared" si="599"/>
        <v/>
      </c>
      <c r="AH695" s="31" t="str">
        <f t="shared" si="599"/>
        <v/>
      </c>
      <c r="AI695" s="31" t="str">
        <f t="shared" si="627"/>
        <v/>
      </c>
      <c r="AJ695" s="31" t="str">
        <f t="shared" si="627"/>
        <v/>
      </c>
      <c r="AK695" s="31" t="str">
        <f t="shared" si="627"/>
        <v/>
      </c>
      <c r="AL695" s="31" t="str">
        <f t="shared" si="627"/>
        <v/>
      </c>
      <c r="AM695" s="31" t="str">
        <f t="shared" si="627"/>
        <v/>
      </c>
      <c r="AN695" s="31" t="str">
        <f t="shared" si="627"/>
        <v/>
      </c>
      <c r="AO695" s="32" t="str">
        <f t="shared" si="589"/>
        <v/>
      </c>
      <c r="AP695" s="32" t="str">
        <f t="shared" ref="AP695:AT758" si="640">IF(AE695="","",CONCATENATE(AE695," ",$AO695))</f>
        <v/>
      </c>
      <c r="AQ695" s="32" t="str">
        <f t="shared" si="640"/>
        <v/>
      </c>
      <c r="AR695" s="32" t="str">
        <f t="shared" si="640"/>
        <v/>
      </c>
      <c r="AS695" s="32" t="str">
        <f t="shared" si="640"/>
        <v/>
      </c>
      <c r="AT695" s="32" t="str">
        <f t="shared" si="640"/>
        <v/>
      </c>
      <c r="AU695" s="32" t="str">
        <f t="shared" si="637"/>
        <v/>
      </c>
      <c r="AV695" s="32" t="str">
        <f t="shared" si="637"/>
        <v/>
      </c>
      <c r="AW695" s="32" t="str">
        <f t="shared" si="637"/>
        <v/>
      </c>
      <c r="AX695" s="32" t="str">
        <f t="shared" si="637"/>
        <v/>
      </c>
      <c r="AY695" s="32" t="str">
        <f t="shared" si="637"/>
        <v/>
      </c>
      <c r="BA695" s="17" t="str">
        <f t="shared" ref="BA695:BE758" si="641">IF(AE695="","",ROW())</f>
        <v/>
      </c>
      <c r="BB695" s="17" t="str">
        <f t="shared" si="641"/>
        <v/>
      </c>
      <c r="BC695" s="17" t="str">
        <f t="shared" si="641"/>
        <v/>
      </c>
      <c r="BD695" s="17" t="str">
        <f t="shared" si="641"/>
        <v/>
      </c>
      <c r="BE695" s="17" t="str">
        <f t="shared" si="641"/>
        <v/>
      </c>
      <c r="BF695" s="17" t="str">
        <f t="shared" si="638"/>
        <v/>
      </c>
      <c r="BG695" s="17" t="str">
        <f t="shared" si="638"/>
        <v/>
      </c>
      <c r="BH695" s="17" t="str">
        <f t="shared" si="638"/>
        <v/>
      </c>
      <c r="BI695" s="17" t="str">
        <f t="shared" si="638"/>
        <v/>
      </c>
      <c r="BJ695" s="17" t="str">
        <f t="shared" si="638"/>
        <v/>
      </c>
    </row>
    <row r="696" spans="1:62" s="13" customFormat="1" ht="23.25" customHeight="1">
      <c r="A696" s="1">
        <f ca="1">IF(COUNTIF($D696:$M696," ")=10,"",IF(VLOOKUP(MAX($A$1:A695),$A$1:C695,3,FALSE)=0,"",MAX($A$1:A695)+1))</f>
        <v>696</v>
      </c>
      <c r="B696" s="13" t="str">
        <f>$B694</f>
        <v/>
      </c>
      <c r="C696" s="2" t="str">
        <f>IF($B696="","",$S$3)</f>
        <v/>
      </c>
      <c r="D696" s="14" t="str">
        <f t="shared" ref="D696:K696" si="642">IF($B696&gt;"",IF(ISERROR(SEARCH($B696,T$3))," ",MID(T$3,FIND("%курс ",T$3,FIND($B696,T$3))+6,7)&amp;"
("&amp;MID(T$3,FIND("ауд.",T$3,FIND($B696,T$3))+4,FIND("№",T$3,FIND("ауд.",T$3,FIND($B696,T$3)))-(FIND("ауд.",T$3,FIND($B696,T$3))+4))&amp;")"),"")</f>
        <v/>
      </c>
      <c r="E696" s="14" t="str">
        <f t="shared" si="642"/>
        <v/>
      </c>
      <c r="F696" s="14" t="str">
        <f t="shared" si="642"/>
        <v/>
      </c>
      <c r="G696" s="14" t="str">
        <f t="shared" si="642"/>
        <v/>
      </c>
      <c r="H696" s="14" t="str">
        <f t="shared" si="642"/>
        <v/>
      </c>
      <c r="I696" s="14" t="str">
        <f t="shared" si="642"/>
        <v/>
      </c>
      <c r="J696" s="14" t="str">
        <f t="shared" si="642"/>
        <v/>
      </c>
      <c r="K696" s="14" t="str">
        <f t="shared" si="642"/>
        <v/>
      </c>
      <c r="L696" s="14"/>
      <c r="M696" s="14"/>
      <c r="N696" s="25"/>
      <c r="P696" s="16"/>
      <c r="Q696" s="16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E696" s="31" t="str">
        <f t="shared" si="599"/>
        <v/>
      </c>
      <c r="AF696" s="31" t="str">
        <f t="shared" si="599"/>
        <v/>
      </c>
      <c r="AG696" s="31" t="str">
        <f t="shared" si="599"/>
        <v/>
      </c>
      <c r="AH696" s="31" t="str">
        <f t="shared" si="599"/>
        <v/>
      </c>
      <c r="AI696" s="31" t="str">
        <f t="shared" si="627"/>
        <v/>
      </c>
      <c r="AJ696" s="31" t="str">
        <f t="shared" si="627"/>
        <v/>
      </c>
      <c r="AK696" s="31" t="str">
        <f t="shared" si="627"/>
        <v/>
      </c>
      <c r="AL696" s="31" t="str">
        <f t="shared" si="627"/>
        <v/>
      </c>
      <c r="AM696" s="31" t="str">
        <f t="shared" si="627"/>
        <v/>
      </c>
      <c r="AN696" s="31" t="str">
        <f t="shared" si="627"/>
        <v/>
      </c>
      <c r="AO696" s="32" t="str">
        <f t="shared" si="589"/>
        <v/>
      </c>
      <c r="AP696" s="32" t="str">
        <f t="shared" si="640"/>
        <v/>
      </c>
      <c r="AQ696" s="32" t="str">
        <f t="shared" si="640"/>
        <v/>
      </c>
      <c r="AR696" s="32" t="str">
        <f t="shared" si="640"/>
        <v/>
      </c>
      <c r="AS696" s="32" t="str">
        <f t="shared" si="640"/>
        <v/>
      </c>
      <c r="AT696" s="32" t="str">
        <f t="shared" si="640"/>
        <v/>
      </c>
      <c r="AU696" s="32" t="str">
        <f t="shared" si="637"/>
        <v/>
      </c>
      <c r="AV696" s="32" t="str">
        <f t="shared" si="637"/>
        <v/>
      </c>
      <c r="AW696" s="32" t="str">
        <f t="shared" si="637"/>
        <v/>
      </c>
      <c r="AX696" s="32" t="str">
        <f t="shared" si="637"/>
        <v/>
      </c>
      <c r="AY696" s="32" t="str">
        <f t="shared" si="637"/>
        <v/>
      </c>
      <c r="BA696" s="17" t="str">
        <f t="shared" si="641"/>
        <v/>
      </c>
      <c r="BB696" s="17" t="str">
        <f t="shared" si="641"/>
        <v/>
      </c>
      <c r="BC696" s="17" t="str">
        <f t="shared" si="641"/>
        <v/>
      </c>
      <c r="BD696" s="17" t="str">
        <f t="shared" si="641"/>
        <v/>
      </c>
      <c r="BE696" s="17" t="str">
        <f t="shared" si="641"/>
        <v/>
      </c>
      <c r="BF696" s="17" t="str">
        <f t="shared" si="638"/>
        <v/>
      </c>
      <c r="BG696" s="17" t="str">
        <f t="shared" si="638"/>
        <v/>
      </c>
      <c r="BH696" s="17" t="str">
        <f t="shared" si="638"/>
        <v/>
      </c>
      <c r="BI696" s="17" t="str">
        <f t="shared" si="638"/>
        <v/>
      </c>
      <c r="BJ696" s="17" t="str">
        <f t="shared" si="638"/>
        <v/>
      </c>
    </row>
    <row r="697" spans="1:62" s="13" customFormat="1" ht="23.25" customHeight="1">
      <c r="A697" s="1">
        <f ca="1">IF(COUNTIF($D697:$M697," ")=10,"",IF(VLOOKUP(MAX($A$1:A696),$A$1:C696,3,FALSE)=0,"",MAX($A$1:A696)+1))</f>
        <v>697</v>
      </c>
      <c r="B697" s="13" t="str">
        <f>$B694</f>
        <v/>
      </c>
      <c r="C697" s="2" t="str">
        <f>IF($B697="","",$S$4)</f>
        <v/>
      </c>
      <c r="D697" s="14" t="str">
        <f t="shared" ref="D697:K697" si="643">IF($B697&gt;"",IF(ISERROR(SEARCH($B697,T$4))," ",MID(T$4,FIND("%курс ",T$4,FIND($B697,T$4))+6,7)&amp;"
("&amp;MID(T$4,FIND("ауд.",T$4,FIND($B697,T$4))+4,FIND("№",T$4,FIND("ауд.",T$4,FIND($B697,T$4)))-(FIND("ауд.",T$4,FIND($B697,T$4))+4))&amp;")"),"")</f>
        <v/>
      </c>
      <c r="E697" s="14" t="str">
        <f t="shared" si="643"/>
        <v/>
      </c>
      <c r="F697" s="14" t="str">
        <f t="shared" si="643"/>
        <v/>
      </c>
      <c r="G697" s="14" t="str">
        <f t="shared" si="643"/>
        <v/>
      </c>
      <c r="H697" s="14" t="str">
        <f t="shared" si="643"/>
        <v/>
      </c>
      <c r="I697" s="14" t="str">
        <f t="shared" si="643"/>
        <v/>
      </c>
      <c r="J697" s="14" t="str">
        <f t="shared" si="643"/>
        <v/>
      </c>
      <c r="K697" s="14" t="str">
        <f t="shared" si="643"/>
        <v/>
      </c>
      <c r="L697" s="14"/>
      <c r="M697" s="14"/>
      <c r="N697" s="25"/>
      <c r="P697" s="16"/>
      <c r="Q697" s="16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E697" s="31" t="str">
        <f t="shared" si="599"/>
        <v/>
      </c>
      <c r="AF697" s="31" t="str">
        <f t="shared" si="599"/>
        <v/>
      </c>
      <c r="AG697" s="31" t="str">
        <f t="shared" si="599"/>
        <v/>
      </c>
      <c r="AH697" s="31" t="str">
        <f t="shared" si="599"/>
        <v/>
      </c>
      <c r="AI697" s="31" t="str">
        <f t="shared" si="627"/>
        <v/>
      </c>
      <c r="AJ697" s="31" t="str">
        <f t="shared" si="627"/>
        <v/>
      </c>
      <c r="AK697" s="31" t="str">
        <f t="shared" si="627"/>
        <v/>
      </c>
      <c r="AL697" s="31" t="str">
        <f t="shared" si="627"/>
        <v/>
      </c>
      <c r="AM697" s="31" t="str">
        <f t="shared" si="627"/>
        <v/>
      </c>
      <c r="AN697" s="31" t="str">
        <f t="shared" si="627"/>
        <v/>
      </c>
      <c r="AO697" s="32" t="str">
        <f t="shared" si="589"/>
        <v/>
      </c>
      <c r="AP697" s="32" t="str">
        <f t="shared" si="640"/>
        <v/>
      </c>
      <c r="AQ697" s="32" t="str">
        <f t="shared" si="640"/>
        <v/>
      </c>
      <c r="AR697" s="32" t="str">
        <f t="shared" si="640"/>
        <v/>
      </c>
      <c r="AS697" s="32" t="str">
        <f t="shared" si="640"/>
        <v/>
      </c>
      <c r="AT697" s="32" t="str">
        <f t="shared" si="640"/>
        <v/>
      </c>
      <c r="AU697" s="32" t="str">
        <f t="shared" si="637"/>
        <v/>
      </c>
      <c r="AV697" s="32" t="str">
        <f t="shared" si="637"/>
        <v/>
      </c>
      <c r="AW697" s="32" t="str">
        <f t="shared" si="637"/>
        <v/>
      </c>
      <c r="AX697" s="32" t="str">
        <f t="shared" si="637"/>
        <v/>
      </c>
      <c r="AY697" s="32" t="str">
        <f t="shared" si="637"/>
        <v/>
      </c>
      <c r="BA697" s="17" t="str">
        <f t="shared" si="641"/>
        <v/>
      </c>
      <c r="BB697" s="17" t="str">
        <f t="shared" si="641"/>
        <v/>
      </c>
      <c r="BC697" s="17" t="str">
        <f t="shared" si="641"/>
        <v/>
      </c>
      <c r="BD697" s="17" t="str">
        <f t="shared" si="641"/>
        <v/>
      </c>
      <c r="BE697" s="17" t="str">
        <f t="shared" si="641"/>
        <v/>
      </c>
      <c r="BF697" s="17" t="str">
        <f t="shared" si="638"/>
        <v/>
      </c>
      <c r="BG697" s="17" t="str">
        <f t="shared" si="638"/>
        <v/>
      </c>
      <c r="BH697" s="17" t="str">
        <f t="shared" si="638"/>
        <v/>
      </c>
      <c r="BI697" s="17" t="str">
        <f t="shared" si="638"/>
        <v/>
      </c>
      <c r="BJ697" s="17" t="str">
        <f t="shared" si="638"/>
        <v/>
      </c>
    </row>
    <row r="698" spans="1:62" s="13" customFormat="1" ht="23.25" customHeight="1">
      <c r="A698" s="1">
        <f ca="1">IF(COUNTIF($D698:$M698," ")=10,"",IF(VLOOKUP(MAX($A$1:A697),$A$1:C697,3,FALSE)=0,"",MAX($A$1:A697)+1))</f>
        <v>698</v>
      </c>
      <c r="B698" s="13" t="str">
        <f>$B694</f>
        <v/>
      </c>
      <c r="C698" s="2" t="str">
        <f>IF($B698="","",$S$5)</f>
        <v/>
      </c>
      <c r="D698" s="23" t="str">
        <f t="shared" ref="D698:K698" si="644">IF($B698&gt;"",IF(ISERROR(SEARCH($B698,T$5))," ",MID(T$5,FIND("%курс ",T$5,FIND($B698,T$5))+6,7)&amp;"
("&amp;MID(T$5,FIND("ауд.",T$5,FIND($B698,T$5))+4,FIND("№",T$5,FIND("ауд.",T$5,FIND($B698,T$5)))-(FIND("ауд.",T$5,FIND($B698,T$5))+4))&amp;")"),"")</f>
        <v/>
      </c>
      <c r="E698" s="23" t="str">
        <f t="shared" si="644"/>
        <v/>
      </c>
      <c r="F698" s="23" t="str">
        <f t="shared" si="644"/>
        <v/>
      </c>
      <c r="G698" s="23" t="str">
        <f t="shared" si="644"/>
        <v/>
      </c>
      <c r="H698" s="23" t="str">
        <f t="shared" si="644"/>
        <v/>
      </c>
      <c r="I698" s="23" t="str">
        <f t="shared" si="644"/>
        <v/>
      </c>
      <c r="J698" s="23" t="str">
        <f t="shared" si="644"/>
        <v/>
      </c>
      <c r="K698" s="23" t="str">
        <f t="shared" si="644"/>
        <v/>
      </c>
      <c r="L698" s="23"/>
      <c r="M698" s="23"/>
      <c r="N698" s="17"/>
      <c r="P698" s="16"/>
      <c r="Q698" s="16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E698" s="31" t="str">
        <f t="shared" si="599"/>
        <v/>
      </c>
      <c r="AF698" s="31" t="str">
        <f t="shared" si="599"/>
        <v/>
      </c>
      <c r="AG698" s="31" t="str">
        <f t="shared" si="599"/>
        <v/>
      </c>
      <c r="AH698" s="31" t="str">
        <f t="shared" si="599"/>
        <v/>
      </c>
      <c r="AI698" s="31" t="str">
        <f t="shared" si="627"/>
        <v/>
      </c>
      <c r="AJ698" s="31" t="str">
        <f t="shared" si="627"/>
        <v/>
      </c>
      <c r="AK698" s="31" t="str">
        <f t="shared" si="627"/>
        <v/>
      </c>
      <c r="AL698" s="31" t="str">
        <f t="shared" si="627"/>
        <v/>
      </c>
      <c r="AM698" s="31" t="str">
        <f t="shared" si="627"/>
        <v/>
      </c>
      <c r="AN698" s="31" t="str">
        <f t="shared" si="627"/>
        <v/>
      </c>
      <c r="AO698" s="32" t="str">
        <f t="shared" si="589"/>
        <v/>
      </c>
      <c r="AP698" s="32" t="str">
        <f t="shared" si="640"/>
        <v/>
      </c>
      <c r="AQ698" s="32" t="str">
        <f t="shared" si="640"/>
        <v/>
      </c>
      <c r="AR698" s="32" t="str">
        <f t="shared" si="640"/>
        <v/>
      </c>
      <c r="AS698" s="32" t="str">
        <f t="shared" si="640"/>
        <v/>
      </c>
      <c r="AT698" s="32" t="str">
        <f t="shared" si="640"/>
        <v/>
      </c>
      <c r="AU698" s="32" t="str">
        <f t="shared" si="637"/>
        <v/>
      </c>
      <c r="AV698" s="32" t="str">
        <f t="shared" si="637"/>
        <v/>
      </c>
      <c r="AW698" s="32" t="str">
        <f t="shared" si="637"/>
        <v/>
      </c>
      <c r="AX698" s="32" t="str">
        <f t="shared" si="637"/>
        <v/>
      </c>
      <c r="AY698" s="32" t="str">
        <f t="shared" si="637"/>
        <v/>
      </c>
      <c r="BA698" s="17" t="str">
        <f t="shared" si="641"/>
        <v/>
      </c>
      <c r="BB698" s="17" t="str">
        <f t="shared" si="641"/>
        <v/>
      </c>
      <c r="BC698" s="17" t="str">
        <f t="shared" si="641"/>
        <v/>
      </c>
      <c r="BD698" s="17" t="str">
        <f t="shared" si="641"/>
        <v/>
      </c>
      <c r="BE698" s="17" t="str">
        <f t="shared" si="641"/>
        <v/>
      </c>
      <c r="BF698" s="17" t="str">
        <f t="shared" si="638"/>
        <v/>
      </c>
      <c r="BG698" s="17" t="str">
        <f t="shared" si="638"/>
        <v/>
      </c>
      <c r="BH698" s="17" t="str">
        <f t="shared" si="638"/>
        <v/>
      </c>
      <c r="BI698" s="17" t="str">
        <f t="shared" si="638"/>
        <v/>
      </c>
      <c r="BJ698" s="17" t="str">
        <f t="shared" si="638"/>
        <v/>
      </c>
    </row>
    <row r="699" spans="1:62" s="13" customFormat="1" ht="23.25" customHeight="1">
      <c r="A699" s="1">
        <f ca="1">IF(COUNTIF($D699:$M699," ")=10,"",IF(VLOOKUP(MAX($A$1:A698),$A$1:C698,3,FALSE)=0,"",MAX($A$1:A698)+1))</f>
        <v>699</v>
      </c>
      <c r="B699" s="13" t="str">
        <f>$B694</f>
        <v/>
      </c>
      <c r="C699" s="2" t="str">
        <f>IF($B699="","",$S$6)</f>
        <v/>
      </c>
      <c r="D699" s="23" t="str">
        <f t="shared" ref="D699:K699" si="645">IF($B699&gt;"",IF(ISERROR(SEARCH($B699,T$6))," ",MID(T$6,FIND("%курс ",T$6,FIND($B699,T$6))+6,7)&amp;"
("&amp;MID(T$6,FIND("ауд.",T$6,FIND($B699,T$6))+4,FIND("№",T$6,FIND("ауд.",T$6,FIND($B699,T$6)))-(FIND("ауд.",T$6,FIND($B699,T$6))+4))&amp;")"),"")</f>
        <v/>
      </c>
      <c r="E699" s="23" t="str">
        <f t="shared" si="645"/>
        <v/>
      </c>
      <c r="F699" s="23" t="str">
        <f t="shared" si="645"/>
        <v/>
      </c>
      <c r="G699" s="23" t="str">
        <f t="shared" si="645"/>
        <v/>
      </c>
      <c r="H699" s="23" t="str">
        <f t="shared" si="645"/>
        <v/>
      </c>
      <c r="I699" s="23" t="str">
        <f t="shared" si="645"/>
        <v/>
      </c>
      <c r="J699" s="23" t="str">
        <f t="shared" si="645"/>
        <v/>
      </c>
      <c r="K699" s="23" t="str">
        <f t="shared" si="645"/>
        <v/>
      </c>
      <c r="L699" s="23"/>
      <c r="M699" s="23"/>
      <c r="N699" s="25"/>
      <c r="P699" s="16"/>
      <c r="Q699" s="16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E699" s="31" t="str">
        <f t="shared" si="599"/>
        <v/>
      </c>
      <c r="AF699" s="31" t="str">
        <f t="shared" si="599"/>
        <v/>
      </c>
      <c r="AG699" s="31" t="str">
        <f t="shared" si="599"/>
        <v/>
      </c>
      <c r="AH699" s="31" t="str">
        <f t="shared" si="599"/>
        <v/>
      </c>
      <c r="AI699" s="31" t="str">
        <f t="shared" si="627"/>
        <v/>
      </c>
      <c r="AJ699" s="31" t="str">
        <f t="shared" si="627"/>
        <v/>
      </c>
      <c r="AK699" s="31" t="str">
        <f t="shared" si="627"/>
        <v/>
      </c>
      <c r="AL699" s="31" t="str">
        <f t="shared" si="627"/>
        <v/>
      </c>
      <c r="AM699" s="31" t="str">
        <f t="shared" si="627"/>
        <v/>
      </c>
      <c r="AN699" s="31" t="str">
        <f t="shared" si="627"/>
        <v/>
      </c>
      <c r="AO699" s="32" t="str">
        <f t="shared" si="589"/>
        <v/>
      </c>
      <c r="AP699" s="32" t="str">
        <f t="shared" si="640"/>
        <v/>
      </c>
      <c r="AQ699" s="32" t="str">
        <f t="shared" si="640"/>
        <v/>
      </c>
      <c r="AR699" s="32" t="str">
        <f t="shared" si="640"/>
        <v/>
      </c>
      <c r="AS699" s="32" t="str">
        <f t="shared" si="640"/>
        <v/>
      </c>
      <c r="AT699" s="32" t="str">
        <f t="shared" si="640"/>
        <v/>
      </c>
      <c r="AU699" s="32" t="str">
        <f t="shared" si="637"/>
        <v/>
      </c>
      <c r="AV699" s="32" t="str">
        <f t="shared" si="637"/>
        <v/>
      </c>
      <c r="AW699" s="32" t="str">
        <f t="shared" si="637"/>
        <v/>
      </c>
      <c r="AX699" s="32" t="str">
        <f t="shared" si="637"/>
        <v/>
      </c>
      <c r="AY699" s="32" t="str">
        <f t="shared" si="637"/>
        <v/>
      </c>
      <c r="BA699" s="17" t="str">
        <f t="shared" si="641"/>
        <v/>
      </c>
      <c r="BB699" s="17" t="str">
        <f t="shared" si="641"/>
        <v/>
      </c>
      <c r="BC699" s="17" t="str">
        <f t="shared" si="641"/>
        <v/>
      </c>
      <c r="BD699" s="17" t="str">
        <f t="shared" si="641"/>
        <v/>
      </c>
      <c r="BE699" s="17" t="str">
        <f t="shared" si="641"/>
        <v/>
      </c>
      <c r="BF699" s="17" t="str">
        <f t="shared" si="638"/>
        <v/>
      </c>
      <c r="BG699" s="17" t="str">
        <f t="shared" si="638"/>
        <v/>
      </c>
      <c r="BH699" s="17" t="str">
        <f t="shared" si="638"/>
        <v/>
      </c>
      <c r="BI699" s="17" t="str">
        <f t="shared" si="638"/>
        <v/>
      </c>
      <c r="BJ699" s="17" t="str">
        <f t="shared" si="638"/>
        <v/>
      </c>
    </row>
    <row r="700" spans="1:62" s="13" customFormat="1" ht="23.25" customHeight="1">
      <c r="A700" s="1">
        <f ca="1">IF(COUNTIF($D700:$M700," ")=10,"",IF(VLOOKUP(MAX($A$1:A699),$A$1:C699,3,FALSE)=0,"",MAX($A$1:A699)+1))</f>
        <v>700</v>
      </c>
      <c r="B700" s="13" t="str">
        <f>$B694</f>
        <v/>
      </c>
      <c r="C700" s="2" t="str">
        <f>IF($B700="","",$S$7)</f>
        <v/>
      </c>
      <c r="D700" s="23" t="str">
        <f t="shared" ref="D700:K700" si="646">IF($B700&gt;"",IF(ISERROR(SEARCH($B700,T$7))," ",MID(T$7,FIND("%курс ",T$7,FIND($B700,T$7))+6,7)&amp;"
("&amp;MID(T$7,FIND("ауд.",T$7,FIND($B700,T$7))+4,FIND("№",T$7,FIND("ауд.",T$7,FIND($B700,T$7)))-(FIND("ауд.",T$7,FIND($B700,T$7))+4))&amp;")"),"")</f>
        <v/>
      </c>
      <c r="E700" s="23" t="str">
        <f t="shared" si="646"/>
        <v/>
      </c>
      <c r="F700" s="23" t="str">
        <f t="shared" si="646"/>
        <v/>
      </c>
      <c r="G700" s="23" t="str">
        <f t="shared" si="646"/>
        <v/>
      </c>
      <c r="H700" s="23" t="str">
        <f t="shared" si="646"/>
        <v/>
      </c>
      <c r="I700" s="23" t="str">
        <f t="shared" si="646"/>
        <v/>
      </c>
      <c r="J700" s="23" t="str">
        <f t="shared" si="646"/>
        <v/>
      </c>
      <c r="K700" s="23" t="str">
        <f t="shared" si="646"/>
        <v/>
      </c>
      <c r="L700" s="23"/>
      <c r="M700" s="23"/>
      <c r="N700" s="25"/>
      <c r="P700" s="16"/>
      <c r="Q700" s="16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E700" s="31" t="str">
        <f t="shared" si="599"/>
        <v/>
      </c>
      <c r="AF700" s="31" t="str">
        <f t="shared" si="599"/>
        <v/>
      </c>
      <c r="AG700" s="31" t="str">
        <f t="shared" si="599"/>
        <v/>
      </c>
      <c r="AH700" s="31" t="str">
        <f t="shared" si="599"/>
        <v/>
      </c>
      <c r="AI700" s="31" t="str">
        <f t="shared" si="627"/>
        <v/>
      </c>
      <c r="AJ700" s="31" t="str">
        <f t="shared" si="627"/>
        <v/>
      </c>
      <c r="AK700" s="31" t="str">
        <f t="shared" si="627"/>
        <v/>
      </c>
      <c r="AL700" s="31" t="str">
        <f t="shared" si="627"/>
        <v/>
      </c>
      <c r="AM700" s="31" t="str">
        <f t="shared" si="627"/>
        <v/>
      </c>
      <c r="AN700" s="31" t="str">
        <f t="shared" si="627"/>
        <v/>
      </c>
      <c r="AO700" s="32" t="str">
        <f t="shared" si="589"/>
        <v/>
      </c>
      <c r="AP700" s="32" t="str">
        <f t="shared" si="640"/>
        <v/>
      </c>
      <c r="AQ700" s="32" t="str">
        <f t="shared" si="640"/>
        <v/>
      </c>
      <c r="AR700" s="32" t="str">
        <f t="shared" si="640"/>
        <v/>
      </c>
      <c r="AS700" s="32" t="str">
        <f t="shared" si="640"/>
        <v/>
      </c>
      <c r="AT700" s="32" t="str">
        <f t="shared" si="640"/>
        <v/>
      </c>
      <c r="AU700" s="32" t="str">
        <f t="shared" si="637"/>
        <v/>
      </c>
      <c r="AV700" s="32" t="str">
        <f t="shared" si="637"/>
        <v/>
      </c>
      <c r="AW700" s="32" t="str">
        <f t="shared" si="637"/>
        <v/>
      </c>
      <c r="AX700" s="32" t="str">
        <f t="shared" si="637"/>
        <v/>
      </c>
      <c r="AY700" s="32" t="str">
        <f t="shared" si="637"/>
        <v/>
      </c>
      <c r="BA700" s="17" t="str">
        <f t="shared" si="641"/>
        <v/>
      </c>
      <c r="BB700" s="17" t="str">
        <f t="shared" si="641"/>
        <v/>
      </c>
      <c r="BC700" s="17" t="str">
        <f t="shared" si="641"/>
        <v/>
      </c>
      <c r="BD700" s="17" t="str">
        <f t="shared" si="641"/>
        <v/>
      </c>
      <c r="BE700" s="17" t="str">
        <f t="shared" si="641"/>
        <v/>
      </c>
      <c r="BF700" s="17" t="str">
        <f t="shared" si="638"/>
        <v/>
      </c>
      <c r="BG700" s="17" t="str">
        <f t="shared" si="638"/>
        <v/>
      </c>
      <c r="BH700" s="17" t="str">
        <f t="shared" si="638"/>
        <v/>
      </c>
      <c r="BI700" s="17" t="str">
        <f t="shared" si="638"/>
        <v/>
      </c>
      <c r="BJ700" s="17" t="str">
        <f t="shared" si="638"/>
        <v/>
      </c>
    </row>
    <row r="701" spans="1:62" s="13" customFormat="1" ht="23.25" customHeight="1">
      <c r="A701" s="1">
        <f ca="1">IF(COUNTIF($D701:$M701," ")=10,"",IF(VLOOKUP(MAX($A$1:A700),$A$1:C700,3,FALSE)=0,"",MAX($A$1:A700)+1))</f>
        <v>701</v>
      </c>
      <c r="B701" s="13" t="str">
        <f>$B694</f>
        <v/>
      </c>
      <c r="C701" s="2" t="str">
        <f>IF($B701="","",$S$8)</f>
        <v/>
      </c>
      <c r="D701" s="23" t="str">
        <f t="shared" ref="D701:K701" si="647">IF($B701&gt;"",IF(ISERROR(SEARCH($B701,T$8))," ",MID(T$8,FIND("%курс ",T$8,FIND($B701,T$8))+6,7)&amp;"
("&amp;MID(T$8,FIND("ауд.",T$8,FIND($B701,T$8))+4,FIND("№",T$8,FIND("ауд.",T$8,FIND($B701,T$8)))-(FIND("ауд.",T$8,FIND($B701,T$8))+4))&amp;")"),"")</f>
        <v/>
      </c>
      <c r="E701" s="23" t="str">
        <f t="shared" si="647"/>
        <v/>
      </c>
      <c r="F701" s="23" t="str">
        <f t="shared" si="647"/>
        <v/>
      </c>
      <c r="G701" s="23" t="str">
        <f t="shared" si="647"/>
        <v/>
      </c>
      <c r="H701" s="23" t="str">
        <f t="shared" si="647"/>
        <v/>
      </c>
      <c r="I701" s="23" t="str">
        <f t="shared" si="647"/>
        <v/>
      </c>
      <c r="J701" s="23" t="str">
        <f t="shared" si="647"/>
        <v/>
      </c>
      <c r="K701" s="23" t="str">
        <f t="shared" si="647"/>
        <v/>
      </c>
      <c r="L701" s="23"/>
      <c r="M701" s="23"/>
      <c r="N701" s="25"/>
      <c r="P701" s="16"/>
      <c r="Q701" s="16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E701" s="31" t="str">
        <f t="shared" si="599"/>
        <v/>
      </c>
      <c r="AF701" s="31" t="str">
        <f t="shared" si="599"/>
        <v/>
      </c>
      <c r="AG701" s="31" t="str">
        <f t="shared" si="599"/>
        <v/>
      </c>
      <c r="AH701" s="31" t="str">
        <f t="shared" si="599"/>
        <v/>
      </c>
      <c r="AI701" s="31" t="str">
        <f t="shared" si="627"/>
        <v/>
      </c>
      <c r="AJ701" s="31" t="str">
        <f t="shared" si="627"/>
        <v/>
      </c>
      <c r="AK701" s="31" t="str">
        <f t="shared" si="627"/>
        <v/>
      </c>
      <c r="AL701" s="31" t="str">
        <f t="shared" si="627"/>
        <v/>
      </c>
      <c r="AM701" s="31" t="str">
        <f t="shared" si="627"/>
        <v/>
      </c>
      <c r="AN701" s="31" t="str">
        <f t="shared" si="627"/>
        <v/>
      </c>
      <c r="AO701" s="32" t="str">
        <f t="shared" si="589"/>
        <v/>
      </c>
      <c r="AP701" s="32" t="str">
        <f t="shared" si="640"/>
        <v/>
      </c>
      <c r="AQ701" s="32" t="str">
        <f t="shared" si="640"/>
        <v/>
      </c>
      <c r="AR701" s="32" t="str">
        <f t="shared" si="640"/>
        <v/>
      </c>
      <c r="AS701" s="32" t="str">
        <f t="shared" si="640"/>
        <v/>
      </c>
      <c r="AT701" s="32" t="str">
        <f t="shared" si="640"/>
        <v/>
      </c>
      <c r="AU701" s="32" t="str">
        <f t="shared" si="637"/>
        <v/>
      </c>
      <c r="AV701" s="32" t="str">
        <f t="shared" si="637"/>
        <v/>
      </c>
      <c r="AW701" s="32" t="str">
        <f t="shared" si="637"/>
        <v/>
      </c>
      <c r="AX701" s="32" t="str">
        <f t="shared" si="637"/>
        <v/>
      </c>
      <c r="AY701" s="32" t="str">
        <f t="shared" si="637"/>
        <v/>
      </c>
      <c r="BA701" s="17" t="str">
        <f t="shared" si="641"/>
        <v/>
      </c>
      <c r="BB701" s="17" t="str">
        <f t="shared" si="641"/>
        <v/>
      </c>
      <c r="BC701" s="17" t="str">
        <f t="shared" si="641"/>
        <v/>
      </c>
      <c r="BD701" s="17" t="str">
        <f t="shared" si="641"/>
        <v/>
      </c>
      <c r="BE701" s="17" t="str">
        <f t="shared" si="641"/>
        <v/>
      </c>
      <c r="BF701" s="17" t="str">
        <f t="shared" si="638"/>
        <v/>
      </c>
      <c r="BG701" s="17" t="str">
        <f t="shared" si="638"/>
        <v/>
      </c>
      <c r="BH701" s="17" t="str">
        <f t="shared" si="638"/>
        <v/>
      </c>
      <c r="BI701" s="17" t="str">
        <f t="shared" si="638"/>
        <v/>
      </c>
      <c r="BJ701" s="17" t="str">
        <f t="shared" si="638"/>
        <v/>
      </c>
    </row>
    <row r="702" spans="1:62" s="13" customFormat="1" ht="23.25" customHeight="1">
      <c r="A702" s="1">
        <f ca="1">IF(COUNTIF($D702:$M702," ")=10,"",IF(VLOOKUP(MAX($A$1:A701),$A$1:C701,3,FALSE)=0,"",MAX($A$1:A701)+1))</f>
        <v>702</v>
      </c>
      <c r="C702" s="2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5"/>
      <c r="P702" s="16"/>
      <c r="Q702" s="16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2" t="str">
        <f t="shared" si="589"/>
        <v/>
      </c>
      <c r="AP702" s="32" t="str">
        <f t="shared" si="640"/>
        <v/>
      </c>
      <c r="AQ702" s="32" t="str">
        <f t="shared" si="640"/>
        <v/>
      </c>
      <c r="AR702" s="32" t="str">
        <f t="shared" si="640"/>
        <v/>
      </c>
      <c r="AS702" s="32" t="str">
        <f t="shared" si="640"/>
        <v/>
      </c>
      <c r="AT702" s="32" t="str">
        <f t="shared" si="640"/>
        <v/>
      </c>
      <c r="AU702" s="32" t="str">
        <f t="shared" si="637"/>
        <v/>
      </c>
      <c r="AV702" s="32" t="str">
        <f t="shared" si="637"/>
        <v/>
      </c>
      <c r="AW702" s="32" t="str">
        <f t="shared" si="637"/>
        <v/>
      </c>
      <c r="AX702" s="32" t="str">
        <f t="shared" si="637"/>
        <v/>
      </c>
      <c r="AY702" s="32" t="str">
        <f t="shared" si="637"/>
        <v/>
      </c>
      <c r="BA702" s="17" t="str">
        <f t="shared" si="641"/>
        <v/>
      </c>
      <c r="BB702" s="17" t="str">
        <f t="shared" si="641"/>
        <v/>
      </c>
      <c r="BC702" s="17" t="str">
        <f t="shared" si="641"/>
        <v/>
      </c>
      <c r="BD702" s="17" t="str">
        <f t="shared" si="641"/>
        <v/>
      </c>
      <c r="BE702" s="17" t="str">
        <f t="shared" si="641"/>
        <v/>
      </c>
      <c r="BF702" s="17" t="str">
        <f t="shared" si="638"/>
        <v/>
      </c>
      <c r="BG702" s="17" t="str">
        <f t="shared" si="638"/>
        <v/>
      </c>
      <c r="BH702" s="17" t="str">
        <f t="shared" si="638"/>
        <v/>
      </c>
      <c r="BI702" s="17" t="str">
        <f t="shared" si="638"/>
        <v/>
      </c>
      <c r="BJ702" s="17" t="str">
        <f t="shared" si="638"/>
        <v/>
      </c>
    </row>
    <row r="703" spans="1:62" s="13" customFormat="1" ht="23.25" customHeight="1">
      <c r="A703" s="1">
        <f ca="1">IF(COUNTIF($D704:$M710," ")=70,"",MAX($A$1:A702)+1)</f>
        <v>703</v>
      </c>
      <c r="B703" s="2" t="str">
        <f>IF($C703="","",$C703)</f>
        <v/>
      </c>
      <c r="C703" s="3" t="str">
        <f>IF(ISERROR(VLOOKUP((ROW()-1)/9+1,'[1]Преподавательский состав'!$A$2:$B$180,2,FALSE)),"",VLOOKUP((ROW()-1)/9+1,'[1]Преподавательский состав'!$A$2:$B$180,2,FALSE))</f>
        <v/>
      </c>
      <c r="D703" s="3" t="str">
        <f>IF($C703="","",T(" 8.00"))</f>
        <v/>
      </c>
      <c r="E703" s="3" t="str">
        <f>IF($C703="","",T(" 9.40"))</f>
        <v/>
      </c>
      <c r="F703" s="3" t="str">
        <f>IF($C703="","",T("11.50"))</f>
        <v/>
      </c>
      <c r="G703" s="3" t="str">
        <f>IF($C703="","",T(""))</f>
        <v/>
      </c>
      <c r="H703" s="3" t="str">
        <f>IF($C703="","",T("13.30"))</f>
        <v/>
      </c>
      <c r="I703" s="3" t="str">
        <f>IF($C703="","",T("15.10"))</f>
        <v/>
      </c>
      <c r="J703" s="3" t="str">
        <f>IF($C703="","",T("16.50"))</f>
        <v/>
      </c>
      <c r="K703" s="3" t="str">
        <f>IF($C703="","",T("16.50"))</f>
        <v/>
      </c>
      <c r="L703" s="3"/>
      <c r="M703" s="3"/>
      <c r="N703" s="25"/>
      <c r="P703" s="16"/>
      <c r="Q703" s="16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2" t="str">
        <f t="shared" si="589"/>
        <v/>
      </c>
      <c r="AP703" s="32" t="str">
        <f t="shared" si="640"/>
        <v/>
      </c>
      <c r="AQ703" s="32" t="str">
        <f t="shared" si="640"/>
        <v/>
      </c>
      <c r="AR703" s="32" t="str">
        <f t="shared" si="640"/>
        <v/>
      </c>
      <c r="AS703" s="32" t="str">
        <f t="shared" si="640"/>
        <v/>
      </c>
      <c r="AT703" s="32" t="str">
        <f t="shared" si="640"/>
        <v/>
      </c>
      <c r="AU703" s="32" t="str">
        <f t="shared" si="637"/>
        <v/>
      </c>
      <c r="AV703" s="32" t="str">
        <f t="shared" si="637"/>
        <v/>
      </c>
      <c r="AW703" s="32" t="str">
        <f t="shared" si="637"/>
        <v/>
      </c>
      <c r="AX703" s="32" t="str">
        <f t="shared" si="637"/>
        <v/>
      </c>
      <c r="AY703" s="32" t="str">
        <f t="shared" si="637"/>
        <v/>
      </c>
      <c r="BA703" s="17" t="str">
        <f t="shared" si="641"/>
        <v/>
      </c>
      <c r="BB703" s="17" t="str">
        <f t="shared" si="641"/>
        <v/>
      </c>
      <c r="BC703" s="17" t="str">
        <f t="shared" si="641"/>
        <v/>
      </c>
      <c r="BD703" s="17" t="str">
        <f t="shared" si="641"/>
        <v/>
      </c>
      <c r="BE703" s="17" t="str">
        <f t="shared" si="641"/>
        <v/>
      </c>
      <c r="BF703" s="17" t="str">
        <f t="shared" si="638"/>
        <v/>
      </c>
      <c r="BG703" s="17" t="str">
        <f t="shared" si="638"/>
        <v/>
      </c>
      <c r="BH703" s="17" t="str">
        <f t="shared" si="638"/>
        <v/>
      </c>
      <c r="BI703" s="17" t="str">
        <f t="shared" si="638"/>
        <v/>
      </c>
      <c r="BJ703" s="17" t="str">
        <f t="shared" si="638"/>
        <v/>
      </c>
    </row>
    <row r="704" spans="1:62" s="13" customFormat="1" ht="23.25" customHeight="1">
      <c r="A704" s="1">
        <f ca="1">IF(COUNTIF($D704:$M704," ")=10,"",IF(VLOOKUP(MAX($A$1:A703),$A$1:C703,3,FALSE)=0,"",MAX($A$1:A703)+1))</f>
        <v>704</v>
      </c>
      <c r="B704" s="13" t="str">
        <f>$B703</f>
        <v/>
      </c>
      <c r="C704" s="2" t="str">
        <f>IF($B704="","",$S$2)</f>
        <v/>
      </c>
      <c r="D704" s="14" t="str">
        <f t="shared" ref="D704:K704" si="648">IF($B704&gt;"",IF(ISERROR(SEARCH($B704,T$2))," ",MID(T$2,FIND("%курс ",T$2,FIND($B704,T$2))+6,7)&amp;"
("&amp;MID(T$2,FIND("ауд.",T$2,FIND($B704,T$2))+4,FIND("№",T$2,FIND("ауд.",T$2,FIND($B704,T$2)))-(FIND("ауд.",T$2,FIND($B704,T$2))+4))&amp;")"),"")</f>
        <v/>
      </c>
      <c r="E704" s="14" t="str">
        <f t="shared" si="648"/>
        <v/>
      </c>
      <c r="F704" s="14" t="str">
        <f t="shared" si="648"/>
        <v/>
      </c>
      <c r="G704" s="14" t="str">
        <f t="shared" si="648"/>
        <v/>
      </c>
      <c r="H704" s="14" t="str">
        <f t="shared" si="648"/>
        <v/>
      </c>
      <c r="I704" s="14" t="str">
        <f t="shared" si="648"/>
        <v/>
      </c>
      <c r="J704" s="14" t="str">
        <f t="shared" si="648"/>
        <v/>
      </c>
      <c r="K704" s="14" t="str">
        <f t="shared" si="648"/>
        <v/>
      </c>
      <c r="L704" s="14"/>
      <c r="M704" s="14"/>
      <c r="N704" s="25"/>
      <c r="P704" s="16"/>
      <c r="Q704" s="16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E704" s="31" t="str">
        <f t="shared" si="599"/>
        <v/>
      </c>
      <c r="AF704" s="31" t="str">
        <f t="shared" si="599"/>
        <v/>
      </c>
      <c r="AG704" s="31" t="str">
        <f t="shared" si="599"/>
        <v/>
      </c>
      <c r="AH704" s="31" t="str">
        <f t="shared" si="599"/>
        <v/>
      </c>
      <c r="AI704" s="31" t="str">
        <f t="shared" si="627"/>
        <v/>
      </c>
      <c r="AJ704" s="31" t="str">
        <f t="shared" si="627"/>
        <v/>
      </c>
      <c r="AK704" s="31" t="str">
        <f t="shared" si="627"/>
        <v/>
      </c>
      <c r="AL704" s="31" t="str">
        <f t="shared" si="627"/>
        <v/>
      </c>
      <c r="AM704" s="31" t="str">
        <f t="shared" si="627"/>
        <v/>
      </c>
      <c r="AN704" s="31" t="str">
        <f t="shared" si="627"/>
        <v/>
      </c>
      <c r="AO704" s="32" t="str">
        <f t="shared" si="589"/>
        <v/>
      </c>
      <c r="AP704" s="32" t="str">
        <f t="shared" si="640"/>
        <v/>
      </c>
      <c r="AQ704" s="32" t="str">
        <f t="shared" si="640"/>
        <v/>
      </c>
      <c r="AR704" s="32" t="str">
        <f t="shared" si="640"/>
        <v/>
      </c>
      <c r="AS704" s="32" t="str">
        <f t="shared" si="640"/>
        <v/>
      </c>
      <c r="AT704" s="32" t="str">
        <f t="shared" si="640"/>
        <v/>
      </c>
      <c r="AU704" s="32" t="str">
        <f t="shared" si="637"/>
        <v/>
      </c>
      <c r="AV704" s="32" t="str">
        <f t="shared" si="637"/>
        <v/>
      </c>
      <c r="AW704" s="32" t="str">
        <f t="shared" si="637"/>
        <v/>
      </c>
      <c r="AX704" s="32" t="str">
        <f t="shared" si="637"/>
        <v/>
      </c>
      <c r="AY704" s="32" t="str">
        <f t="shared" si="637"/>
        <v/>
      </c>
      <c r="BA704" s="17" t="str">
        <f t="shared" si="641"/>
        <v/>
      </c>
      <c r="BB704" s="17" t="str">
        <f t="shared" si="641"/>
        <v/>
      </c>
      <c r="BC704" s="17" t="str">
        <f t="shared" si="641"/>
        <v/>
      </c>
      <c r="BD704" s="17" t="str">
        <f t="shared" si="641"/>
        <v/>
      </c>
      <c r="BE704" s="17" t="str">
        <f t="shared" si="641"/>
        <v/>
      </c>
      <c r="BF704" s="17" t="str">
        <f t="shared" si="638"/>
        <v/>
      </c>
      <c r="BG704" s="17" t="str">
        <f t="shared" si="638"/>
        <v/>
      </c>
      <c r="BH704" s="17" t="str">
        <f t="shared" si="638"/>
        <v/>
      </c>
      <c r="BI704" s="17" t="str">
        <f t="shared" si="638"/>
        <v/>
      </c>
      <c r="BJ704" s="17" t="str">
        <f t="shared" si="638"/>
        <v/>
      </c>
    </row>
    <row r="705" spans="1:62" s="13" customFormat="1" ht="23.25" customHeight="1">
      <c r="A705" s="1">
        <f ca="1">IF(COUNTIF($D705:$M705," ")=10,"",IF(VLOOKUP(MAX($A$1:A704),$A$1:C704,3,FALSE)=0,"",MAX($A$1:A704)+1))</f>
        <v>705</v>
      </c>
      <c r="B705" s="13" t="str">
        <f>$B703</f>
        <v/>
      </c>
      <c r="C705" s="2" t="str">
        <f>IF($B705="","",$S$3)</f>
        <v/>
      </c>
      <c r="D705" s="14" t="str">
        <f t="shared" ref="D705:K705" si="649">IF($B705&gt;"",IF(ISERROR(SEARCH($B705,T$3))," ",MID(T$3,FIND("%курс ",T$3,FIND($B705,T$3))+6,7)&amp;"
("&amp;MID(T$3,FIND("ауд.",T$3,FIND($B705,T$3))+4,FIND("№",T$3,FIND("ауд.",T$3,FIND($B705,T$3)))-(FIND("ауд.",T$3,FIND($B705,T$3))+4))&amp;")"),"")</f>
        <v/>
      </c>
      <c r="E705" s="14" t="str">
        <f t="shared" si="649"/>
        <v/>
      </c>
      <c r="F705" s="14" t="str">
        <f t="shared" si="649"/>
        <v/>
      </c>
      <c r="G705" s="14" t="str">
        <f t="shared" si="649"/>
        <v/>
      </c>
      <c r="H705" s="14" t="str">
        <f t="shared" si="649"/>
        <v/>
      </c>
      <c r="I705" s="14" t="str">
        <f t="shared" si="649"/>
        <v/>
      </c>
      <c r="J705" s="14" t="str">
        <f t="shared" si="649"/>
        <v/>
      </c>
      <c r="K705" s="14" t="str">
        <f t="shared" si="649"/>
        <v/>
      </c>
      <c r="L705" s="14"/>
      <c r="M705" s="14"/>
      <c r="N705" s="25"/>
      <c r="P705" s="16"/>
      <c r="Q705" s="16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E705" s="31" t="str">
        <f t="shared" si="599"/>
        <v/>
      </c>
      <c r="AF705" s="31" t="str">
        <f t="shared" si="599"/>
        <v/>
      </c>
      <c r="AG705" s="31" t="str">
        <f t="shared" si="599"/>
        <v/>
      </c>
      <c r="AH705" s="31" t="str">
        <f t="shared" si="599"/>
        <v/>
      </c>
      <c r="AI705" s="31" t="str">
        <f t="shared" si="627"/>
        <v/>
      </c>
      <c r="AJ705" s="31" t="str">
        <f t="shared" si="627"/>
        <v/>
      </c>
      <c r="AK705" s="31" t="str">
        <f t="shared" si="627"/>
        <v/>
      </c>
      <c r="AL705" s="31" t="str">
        <f t="shared" si="627"/>
        <v/>
      </c>
      <c r="AM705" s="31" t="str">
        <f t="shared" si="627"/>
        <v/>
      </c>
      <c r="AN705" s="31" t="str">
        <f t="shared" si="627"/>
        <v/>
      </c>
      <c r="AO705" s="32" t="str">
        <f t="shared" si="589"/>
        <v/>
      </c>
      <c r="AP705" s="32" t="str">
        <f t="shared" si="640"/>
        <v/>
      </c>
      <c r="AQ705" s="32" t="str">
        <f t="shared" si="640"/>
        <v/>
      </c>
      <c r="AR705" s="32" t="str">
        <f t="shared" si="640"/>
        <v/>
      </c>
      <c r="AS705" s="32" t="str">
        <f t="shared" si="640"/>
        <v/>
      </c>
      <c r="AT705" s="32" t="str">
        <f t="shared" si="640"/>
        <v/>
      </c>
      <c r="AU705" s="32" t="str">
        <f t="shared" si="637"/>
        <v/>
      </c>
      <c r="AV705" s="32" t="str">
        <f t="shared" si="637"/>
        <v/>
      </c>
      <c r="AW705" s="32" t="str">
        <f t="shared" si="637"/>
        <v/>
      </c>
      <c r="AX705" s="32" t="str">
        <f t="shared" si="637"/>
        <v/>
      </c>
      <c r="AY705" s="32" t="str">
        <f t="shared" si="637"/>
        <v/>
      </c>
      <c r="BA705" s="17" t="str">
        <f t="shared" si="641"/>
        <v/>
      </c>
      <c r="BB705" s="17" t="str">
        <f t="shared" si="641"/>
        <v/>
      </c>
      <c r="BC705" s="17" t="str">
        <f t="shared" si="641"/>
        <v/>
      </c>
      <c r="BD705" s="17" t="str">
        <f t="shared" si="641"/>
        <v/>
      </c>
      <c r="BE705" s="17" t="str">
        <f t="shared" si="641"/>
        <v/>
      </c>
      <c r="BF705" s="17" t="str">
        <f t="shared" si="638"/>
        <v/>
      </c>
      <c r="BG705" s="17" t="str">
        <f t="shared" si="638"/>
        <v/>
      </c>
      <c r="BH705" s="17" t="str">
        <f t="shared" si="638"/>
        <v/>
      </c>
      <c r="BI705" s="17" t="str">
        <f t="shared" si="638"/>
        <v/>
      </c>
      <c r="BJ705" s="17" t="str">
        <f t="shared" si="638"/>
        <v/>
      </c>
    </row>
    <row r="706" spans="1:62" s="13" customFormat="1" ht="23.25" customHeight="1">
      <c r="A706" s="1">
        <f ca="1">IF(COUNTIF($D706:$M706," ")=10,"",IF(VLOOKUP(MAX($A$1:A705),$A$1:C705,3,FALSE)=0,"",MAX($A$1:A705)+1))</f>
        <v>706</v>
      </c>
      <c r="B706" s="13" t="str">
        <f>$B703</f>
        <v/>
      </c>
      <c r="C706" s="2" t="str">
        <f>IF($B706="","",$S$4)</f>
        <v/>
      </c>
      <c r="D706" s="14" t="str">
        <f t="shared" ref="D706:K706" si="650">IF($B706&gt;"",IF(ISERROR(SEARCH($B706,T$4))," ",MID(T$4,FIND("%курс ",T$4,FIND($B706,T$4))+6,7)&amp;"
("&amp;MID(T$4,FIND("ауд.",T$4,FIND($B706,T$4))+4,FIND("№",T$4,FIND("ауд.",T$4,FIND($B706,T$4)))-(FIND("ауд.",T$4,FIND($B706,T$4))+4))&amp;")"),"")</f>
        <v/>
      </c>
      <c r="E706" s="14" t="str">
        <f t="shared" si="650"/>
        <v/>
      </c>
      <c r="F706" s="14" t="str">
        <f t="shared" si="650"/>
        <v/>
      </c>
      <c r="G706" s="14" t="str">
        <f t="shared" si="650"/>
        <v/>
      </c>
      <c r="H706" s="14" t="str">
        <f t="shared" si="650"/>
        <v/>
      </c>
      <c r="I706" s="14" t="str">
        <f t="shared" si="650"/>
        <v/>
      </c>
      <c r="J706" s="14" t="str">
        <f t="shared" si="650"/>
        <v/>
      </c>
      <c r="K706" s="14" t="str">
        <f t="shared" si="650"/>
        <v/>
      </c>
      <c r="L706" s="14"/>
      <c r="M706" s="14"/>
      <c r="N706" s="17"/>
      <c r="P706" s="16"/>
      <c r="Q706" s="16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E706" s="31" t="str">
        <f t="shared" si="599"/>
        <v/>
      </c>
      <c r="AF706" s="31" t="str">
        <f t="shared" si="599"/>
        <v/>
      </c>
      <c r="AG706" s="31" t="str">
        <f t="shared" si="599"/>
        <v/>
      </c>
      <c r="AH706" s="31" t="str">
        <f t="shared" si="599"/>
        <v/>
      </c>
      <c r="AI706" s="31" t="str">
        <f t="shared" si="627"/>
        <v/>
      </c>
      <c r="AJ706" s="31" t="str">
        <f t="shared" si="627"/>
        <v/>
      </c>
      <c r="AK706" s="31" t="str">
        <f t="shared" si="627"/>
        <v/>
      </c>
      <c r="AL706" s="31" t="str">
        <f t="shared" si="627"/>
        <v/>
      </c>
      <c r="AM706" s="31" t="str">
        <f t="shared" si="627"/>
        <v/>
      </c>
      <c r="AN706" s="31" t="str">
        <f t="shared" si="627"/>
        <v/>
      </c>
      <c r="AO706" s="32" t="str">
        <f t="shared" ref="AO706:AO769" si="651">IF(COUNTBLANK(AE706:AN706)=10,"",MID($B706,1,FIND(" ",$B706)-1))</f>
        <v/>
      </c>
      <c r="AP706" s="32" t="str">
        <f t="shared" si="640"/>
        <v/>
      </c>
      <c r="AQ706" s="32" t="str">
        <f t="shared" si="640"/>
        <v/>
      </c>
      <c r="AR706" s="32" t="str">
        <f t="shared" si="640"/>
        <v/>
      </c>
      <c r="AS706" s="32" t="str">
        <f t="shared" si="640"/>
        <v/>
      </c>
      <c r="AT706" s="32" t="str">
        <f t="shared" si="640"/>
        <v/>
      </c>
      <c r="AU706" s="32" t="str">
        <f t="shared" si="637"/>
        <v/>
      </c>
      <c r="AV706" s="32" t="str">
        <f t="shared" si="637"/>
        <v/>
      </c>
      <c r="AW706" s="32" t="str">
        <f t="shared" si="637"/>
        <v/>
      </c>
      <c r="AX706" s="32" t="str">
        <f t="shared" si="637"/>
        <v/>
      </c>
      <c r="AY706" s="32" t="str">
        <f t="shared" si="637"/>
        <v/>
      </c>
      <c r="BA706" s="17" t="str">
        <f t="shared" si="641"/>
        <v/>
      </c>
      <c r="BB706" s="17" t="str">
        <f t="shared" si="641"/>
        <v/>
      </c>
      <c r="BC706" s="17" t="str">
        <f t="shared" si="641"/>
        <v/>
      </c>
      <c r="BD706" s="17" t="str">
        <f t="shared" si="641"/>
        <v/>
      </c>
      <c r="BE706" s="17" t="str">
        <f t="shared" si="641"/>
        <v/>
      </c>
      <c r="BF706" s="17" t="str">
        <f t="shared" si="638"/>
        <v/>
      </c>
      <c r="BG706" s="17" t="str">
        <f t="shared" si="638"/>
        <v/>
      </c>
      <c r="BH706" s="17" t="str">
        <f t="shared" si="638"/>
        <v/>
      </c>
      <c r="BI706" s="17" t="str">
        <f t="shared" si="638"/>
        <v/>
      </c>
      <c r="BJ706" s="17" t="str">
        <f t="shared" si="638"/>
        <v/>
      </c>
    </row>
    <row r="707" spans="1:62" s="13" customFormat="1" ht="23.25" customHeight="1">
      <c r="A707" s="1">
        <f ca="1">IF(COUNTIF($D707:$M707," ")=10,"",IF(VLOOKUP(MAX($A$1:A706),$A$1:C706,3,FALSE)=0,"",MAX($A$1:A706)+1))</f>
        <v>707</v>
      </c>
      <c r="B707" s="13" t="str">
        <f>$B703</f>
        <v/>
      </c>
      <c r="C707" s="2" t="str">
        <f>IF($B707="","",$S$5)</f>
        <v/>
      </c>
      <c r="D707" s="23" t="str">
        <f t="shared" ref="D707:K707" si="652">IF($B707&gt;"",IF(ISERROR(SEARCH($B707,T$5))," ",MID(T$5,FIND("%курс ",T$5,FIND($B707,T$5))+6,7)&amp;"
("&amp;MID(T$5,FIND("ауд.",T$5,FIND($B707,T$5))+4,FIND("№",T$5,FIND("ауд.",T$5,FIND($B707,T$5)))-(FIND("ауд.",T$5,FIND($B707,T$5))+4))&amp;")"),"")</f>
        <v/>
      </c>
      <c r="E707" s="23" t="str">
        <f t="shared" si="652"/>
        <v/>
      </c>
      <c r="F707" s="23" t="str">
        <f t="shared" si="652"/>
        <v/>
      </c>
      <c r="G707" s="23" t="str">
        <f t="shared" si="652"/>
        <v/>
      </c>
      <c r="H707" s="23" t="str">
        <f t="shared" si="652"/>
        <v/>
      </c>
      <c r="I707" s="23" t="str">
        <f t="shared" si="652"/>
        <v/>
      </c>
      <c r="J707" s="23" t="str">
        <f t="shared" si="652"/>
        <v/>
      </c>
      <c r="K707" s="23" t="str">
        <f t="shared" si="652"/>
        <v/>
      </c>
      <c r="L707" s="23"/>
      <c r="M707" s="23"/>
      <c r="N707" s="25"/>
      <c r="P707" s="16"/>
      <c r="Q707" s="16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E707" s="31" t="str">
        <f t="shared" si="599"/>
        <v/>
      </c>
      <c r="AF707" s="31" t="str">
        <f t="shared" si="599"/>
        <v/>
      </c>
      <c r="AG707" s="31" t="str">
        <f t="shared" si="599"/>
        <v/>
      </c>
      <c r="AH707" s="31" t="str">
        <f t="shared" si="599"/>
        <v/>
      </c>
      <c r="AI707" s="31" t="str">
        <f t="shared" si="627"/>
        <v/>
      </c>
      <c r="AJ707" s="31" t="str">
        <f t="shared" si="627"/>
        <v/>
      </c>
      <c r="AK707" s="31" t="str">
        <f t="shared" si="627"/>
        <v/>
      </c>
      <c r="AL707" s="31" t="str">
        <f t="shared" si="627"/>
        <v/>
      </c>
      <c r="AM707" s="31" t="str">
        <f t="shared" si="627"/>
        <v/>
      </c>
      <c r="AN707" s="31" t="str">
        <f t="shared" si="627"/>
        <v/>
      </c>
      <c r="AO707" s="32" t="str">
        <f t="shared" si="651"/>
        <v/>
      </c>
      <c r="AP707" s="32" t="str">
        <f t="shared" si="640"/>
        <v/>
      </c>
      <c r="AQ707" s="32" t="str">
        <f t="shared" si="640"/>
        <v/>
      </c>
      <c r="AR707" s="32" t="str">
        <f t="shared" si="640"/>
        <v/>
      </c>
      <c r="AS707" s="32" t="str">
        <f t="shared" si="640"/>
        <v/>
      </c>
      <c r="AT707" s="32" t="str">
        <f t="shared" si="640"/>
        <v/>
      </c>
      <c r="AU707" s="32" t="str">
        <f t="shared" si="637"/>
        <v/>
      </c>
      <c r="AV707" s="32" t="str">
        <f t="shared" si="637"/>
        <v/>
      </c>
      <c r="AW707" s="32" t="str">
        <f t="shared" si="637"/>
        <v/>
      </c>
      <c r="AX707" s="32" t="str">
        <f t="shared" si="637"/>
        <v/>
      </c>
      <c r="AY707" s="32" t="str">
        <f t="shared" si="637"/>
        <v/>
      </c>
      <c r="BA707" s="17" t="str">
        <f t="shared" si="641"/>
        <v/>
      </c>
      <c r="BB707" s="17" t="str">
        <f t="shared" si="641"/>
        <v/>
      </c>
      <c r="BC707" s="17" t="str">
        <f t="shared" si="641"/>
        <v/>
      </c>
      <c r="BD707" s="17" t="str">
        <f t="shared" si="641"/>
        <v/>
      </c>
      <c r="BE707" s="17" t="str">
        <f t="shared" si="641"/>
        <v/>
      </c>
      <c r="BF707" s="17" t="str">
        <f t="shared" si="638"/>
        <v/>
      </c>
      <c r="BG707" s="17" t="str">
        <f t="shared" si="638"/>
        <v/>
      </c>
      <c r="BH707" s="17" t="str">
        <f t="shared" si="638"/>
        <v/>
      </c>
      <c r="BI707" s="17" t="str">
        <f t="shared" si="638"/>
        <v/>
      </c>
      <c r="BJ707" s="17" t="str">
        <f t="shared" si="638"/>
        <v/>
      </c>
    </row>
    <row r="708" spans="1:62" s="13" customFormat="1" ht="23.25" customHeight="1">
      <c r="A708" s="1">
        <f ca="1">IF(COUNTIF($D708:$M708," ")=10,"",IF(VLOOKUP(MAX($A$1:A707),$A$1:C707,3,FALSE)=0,"",MAX($A$1:A707)+1))</f>
        <v>708</v>
      </c>
      <c r="B708" s="13" t="str">
        <f>$B703</f>
        <v/>
      </c>
      <c r="C708" s="2" t="str">
        <f>IF($B708="","",$S$6)</f>
        <v/>
      </c>
      <c r="D708" s="23" t="str">
        <f t="shared" ref="D708:K708" si="653">IF($B708&gt;"",IF(ISERROR(SEARCH($B708,T$6))," ",MID(T$6,FIND("%курс ",T$6,FIND($B708,T$6))+6,7)&amp;"
("&amp;MID(T$6,FIND("ауд.",T$6,FIND($B708,T$6))+4,FIND("№",T$6,FIND("ауд.",T$6,FIND($B708,T$6)))-(FIND("ауд.",T$6,FIND($B708,T$6))+4))&amp;")"),"")</f>
        <v/>
      </c>
      <c r="E708" s="23" t="str">
        <f t="shared" si="653"/>
        <v/>
      </c>
      <c r="F708" s="23" t="str">
        <f t="shared" si="653"/>
        <v/>
      </c>
      <c r="G708" s="23" t="str">
        <f t="shared" si="653"/>
        <v/>
      </c>
      <c r="H708" s="23" t="str">
        <f t="shared" si="653"/>
        <v/>
      </c>
      <c r="I708" s="23" t="str">
        <f t="shared" si="653"/>
        <v/>
      </c>
      <c r="J708" s="23" t="str">
        <f t="shared" si="653"/>
        <v/>
      </c>
      <c r="K708" s="23" t="str">
        <f t="shared" si="653"/>
        <v/>
      </c>
      <c r="L708" s="23"/>
      <c r="M708" s="23"/>
      <c r="N708" s="25"/>
      <c r="P708" s="16"/>
      <c r="Q708" s="16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E708" s="31" t="str">
        <f t="shared" si="599"/>
        <v/>
      </c>
      <c r="AF708" s="31" t="str">
        <f t="shared" si="599"/>
        <v/>
      </c>
      <c r="AG708" s="31" t="str">
        <f t="shared" si="599"/>
        <v/>
      </c>
      <c r="AH708" s="31" t="str">
        <f t="shared" si="599"/>
        <v/>
      </c>
      <c r="AI708" s="31" t="str">
        <f t="shared" si="627"/>
        <v/>
      </c>
      <c r="AJ708" s="31" t="str">
        <f t="shared" si="627"/>
        <v/>
      </c>
      <c r="AK708" s="31" t="str">
        <f t="shared" si="627"/>
        <v/>
      </c>
      <c r="AL708" s="31" t="str">
        <f t="shared" si="627"/>
        <v/>
      </c>
      <c r="AM708" s="31" t="str">
        <f t="shared" si="627"/>
        <v/>
      </c>
      <c r="AN708" s="31" t="str">
        <f t="shared" si="627"/>
        <v/>
      </c>
      <c r="AO708" s="32" t="str">
        <f t="shared" si="651"/>
        <v/>
      </c>
      <c r="AP708" s="32" t="str">
        <f t="shared" si="640"/>
        <v/>
      </c>
      <c r="AQ708" s="32" t="str">
        <f t="shared" si="640"/>
        <v/>
      </c>
      <c r="AR708" s="32" t="str">
        <f t="shared" si="640"/>
        <v/>
      </c>
      <c r="AS708" s="32" t="str">
        <f t="shared" si="640"/>
        <v/>
      </c>
      <c r="AT708" s="32" t="str">
        <f t="shared" si="640"/>
        <v/>
      </c>
      <c r="AU708" s="32" t="str">
        <f t="shared" si="637"/>
        <v/>
      </c>
      <c r="AV708" s="32" t="str">
        <f t="shared" si="637"/>
        <v/>
      </c>
      <c r="AW708" s="32" t="str">
        <f t="shared" si="637"/>
        <v/>
      </c>
      <c r="AX708" s="32" t="str">
        <f t="shared" si="637"/>
        <v/>
      </c>
      <c r="AY708" s="32" t="str">
        <f t="shared" si="637"/>
        <v/>
      </c>
      <c r="BA708" s="17" t="str">
        <f t="shared" si="641"/>
        <v/>
      </c>
      <c r="BB708" s="17" t="str">
        <f t="shared" si="641"/>
        <v/>
      </c>
      <c r="BC708" s="17" t="str">
        <f t="shared" si="641"/>
        <v/>
      </c>
      <c r="BD708" s="17" t="str">
        <f t="shared" si="641"/>
        <v/>
      </c>
      <c r="BE708" s="17" t="str">
        <f t="shared" si="641"/>
        <v/>
      </c>
      <c r="BF708" s="17" t="str">
        <f t="shared" si="638"/>
        <v/>
      </c>
      <c r="BG708" s="17" t="str">
        <f t="shared" si="638"/>
        <v/>
      </c>
      <c r="BH708" s="17" t="str">
        <f t="shared" si="638"/>
        <v/>
      </c>
      <c r="BI708" s="17" t="str">
        <f t="shared" si="638"/>
        <v/>
      </c>
      <c r="BJ708" s="17" t="str">
        <f t="shared" si="638"/>
        <v/>
      </c>
    </row>
    <row r="709" spans="1:62" s="13" customFormat="1" ht="23.25" customHeight="1">
      <c r="A709" s="1">
        <f ca="1">IF(COUNTIF($D709:$M709," ")=10,"",IF(VLOOKUP(MAX($A$1:A708),$A$1:C708,3,FALSE)=0,"",MAX($A$1:A708)+1))</f>
        <v>709</v>
      </c>
      <c r="B709" s="13" t="str">
        <f>$B703</f>
        <v/>
      </c>
      <c r="C709" s="2" t="str">
        <f>IF($B709="","",$S$7)</f>
        <v/>
      </c>
      <c r="D709" s="23" t="str">
        <f t="shared" ref="D709:K709" si="654">IF($B709&gt;"",IF(ISERROR(SEARCH($B709,T$7))," ",MID(T$7,FIND("%курс ",T$7,FIND($B709,T$7))+6,7)&amp;"
("&amp;MID(T$7,FIND("ауд.",T$7,FIND($B709,T$7))+4,FIND("№",T$7,FIND("ауд.",T$7,FIND($B709,T$7)))-(FIND("ауд.",T$7,FIND($B709,T$7))+4))&amp;")"),"")</f>
        <v/>
      </c>
      <c r="E709" s="23" t="str">
        <f t="shared" si="654"/>
        <v/>
      </c>
      <c r="F709" s="23" t="str">
        <f t="shared" si="654"/>
        <v/>
      </c>
      <c r="G709" s="23" t="str">
        <f t="shared" si="654"/>
        <v/>
      </c>
      <c r="H709" s="23" t="str">
        <f t="shared" si="654"/>
        <v/>
      </c>
      <c r="I709" s="23" t="str">
        <f t="shared" si="654"/>
        <v/>
      </c>
      <c r="J709" s="23" t="str">
        <f t="shared" si="654"/>
        <v/>
      </c>
      <c r="K709" s="23" t="str">
        <f t="shared" si="654"/>
        <v/>
      </c>
      <c r="L709" s="23"/>
      <c r="M709" s="23"/>
      <c r="N709" s="25"/>
      <c r="P709" s="16"/>
      <c r="Q709" s="16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E709" s="31" t="str">
        <f t="shared" si="599"/>
        <v/>
      </c>
      <c r="AF709" s="31" t="str">
        <f t="shared" si="599"/>
        <v/>
      </c>
      <c r="AG709" s="31" t="str">
        <f t="shared" si="599"/>
        <v/>
      </c>
      <c r="AH709" s="31" t="str">
        <f t="shared" si="599"/>
        <v/>
      </c>
      <c r="AI709" s="31" t="str">
        <f t="shared" si="627"/>
        <v/>
      </c>
      <c r="AJ709" s="31" t="str">
        <f t="shared" si="627"/>
        <v/>
      </c>
      <c r="AK709" s="31" t="str">
        <f t="shared" si="627"/>
        <v/>
      </c>
      <c r="AL709" s="31" t="str">
        <f t="shared" si="627"/>
        <v/>
      </c>
      <c r="AM709" s="31" t="str">
        <f t="shared" si="627"/>
        <v/>
      </c>
      <c r="AN709" s="31" t="str">
        <f t="shared" si="627"/>
        <v/>
      </c>
      <c r="AO709" s="32" t="str">
        <f t="shared" si="651"/>
        <v/>
      </c>
      <c r="AP709" s="32" t="str">
        <f t="shared" si="640"/>
        <v/>
      </c>
      <c r="AQ709" s="32" t="str">
        <f t="shared" si="640"/>
        <v/>
      </c>
      <c r="AR709" s="32" t="str">
        <f t="shared" si="640"/>
        <v/>
      </c>
      <c r="AS709" s="32" t="str">
        <f t="shared" si="640"/>
        <v/>
      </c>
      <c r="AT709" s="32" t="str">
        <f t="shared" si="640"/>
        <v/>
      </c>
      <c r="AU709" s="32" t="str">
        <f t="shared" si="637"/>
        <v/>
      </c>
      <c r="AV709" s="32" t="str">
        <f t="shared" si="637"/>
        <v/>
      </c>
      <c r="AW709" s="32" t="str">
        <f t="shared" si="637"/>
        <v/>
      </c>
      <c r="AX709" s="32" t="str">
        <f t="shared" si="637"/>
        <v/>
      </c>
      <c r="AY709" s="32" t="str">
        <f t="shared" si="637"/>
        <v/>
      </c>
      <c r="BA709" s="17" t="str">
        <f t="shared" si="641"/>
        <v/>
      </c>
      <c r="BB709" s="17" t="str">
        <f t="shared" si="641"/>
        <v/>
      </c>
      <c r="BC709" s="17" t="str">
        <f t="shared" si="641"/>
        <v/>
      </c>
      <c r="BD709" s="17" t="str">
        <f t="shared" si="641"/>
        <v/>
      </c>
      <c r="BE709" s="17" t="str">
        <f t="shared" si="641"/>
        <v/>
      </c>
      <c r="BF709" s="17" t="str">
        <f t="shared" si="638"/>
        <v/>
      </c>
      <c r="BG709" s="17" t="str">
        <f t="shared" si="638"/>
        <v/>
      </c>
      <c r="BH709" s="17" t="str">
        <f t="shared" si="638"/>
        <v/>
      </c>
      <c r="BI709" s="17" t="str">
        <f t="shared" si="638"/>
        <v/>
      </c>
      <c r="BJ709" s="17" t="str">
        <f t="shared" si="638"/>
        <v/>
      </c>
    </row>
    <row r="710" spans="1:62" s="13" customFormat="1" ht="23.25" customHeight="1">
      <c r="A710" s="1">
        <f ca="1">IF(COUNTIF($D710:$M710," ")=10,"",IF(VLOOKUP(MAX($A$1:A709),$A$1:C709,3,FALSE)=0,"",MAX($A$1:A709)+1))</f>
        <v>710</v>
      </c>
      <c r="B710" s="13" t="str">
        <f>$B703</f>
        <v/>
      </c>
      <c r="C710" s="2" t="str">
        <f>IF($B710="","",$S$8)</f>
        <v/>
      </c>
      <c r="D710" s="23" t="str">
        <f t="shared" ref="D710:K710" si="655">IF($B710&gt;"",IF(ISERROR(SEARCH($B710,T$8))," ",MID(T$8,FIND("%курс ",T$8,FIND($B710,T$8))+6,7)&amp;"
("&amp;MID(T$8,FIND("ауд.",T$8,FIND($B710,T$8))+4,FIND("№",T$8,FIND("ауд.",T$8,FIND($B710,T$8)))-(FIND("ауд.",T$8,FIND($B710,T$8))+4))&amp;")"),"")</f>
        <v/>
      </c>
      <c r="E710" s="23" t="str">
        <f t="shared" si="655"/>
        <v/>
      </c>
      <c r="F710" s="23" t="str">
        <f t="shared" si="655"/>
        <v/>
      </c>
      <c r="G710" s="23" t="str">
        <f t="shared" si="655"/>
        <v/>
      </c>
      <c r="H710" s="23" t="str">
        <f t="shared" si="655"/>
        <v/>
      </c>
      <c r="I710" s="23" t="str">
        <f t="shared" si="655"/>
        <v/>
      </c>
      <c r="J710" s="23" t="str">
        <f t="shared" si="655"/>
        <v/>
      </c>
      <c r="K710" s="23" t="str">
        <f t="shared" si="655"/>
        <v/>
      </c>
      <c r="L710" s="23"/>
      <c r="M710" s="23"/>
      <c r="N710" s="25"/>
      <c r="P710" s="16"/>
      <c r="Q710" s="16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E710" s="31" t="str">
        <f t="shared" ref="AE710:AN773" si="656">IF(D710=" ","",IF(D710="","",CONCATENATE($C710," ",D$1," ",MID(D710,10,5))))</f>
        <v/>
      </c>
      <c r="AF710" s="31" t="str">
        <f t="shared" si="656"/>
        <v/>
      </c>
      <c r="AG710" s="31" t="str">
        <f t="shared" si="656"/>
        <v/>
      </c>
      <c r="AH710" s="31" t="str">
        <f t="shared" si="656"/>
        <v/>
      </c>
      <c r="AI710" s="31" t="str">
        <f t="shared" si="627"/>
        <v/>
      </c>
      <c r="AJ710" s="31" t="str">
        <f t="shared" si="627"/>
        <v/>
      </c>
      <c r="AK710" s="31" t="str">
        <f t="shared" si="627"/>
        <v/>
      </c>
      <c r="AL710" s="31" t="str">
        <f t="shared" si="627"/>
        <v/>
      </c>
      <c r="AM710" s="31" t="str">
        <f t="shared" si="627"/>
        <v/>
      </c>
      <c r="AN710" s="31" t="str">
        <f t="shared" si="627"/>
        <v/>
      </c>
      <c r="AO710" s="32" t="str">
        <f t="shared" si="651"/>
        <v/>
      </c>
      <c r="AP710" s="32" t="str">
        <f t="shared" si="640"/>
        <v/>
      </c>
      <c r="AQ710" s="32" t="str">
        <f t="shared" si="640"/>
        <v/>
      </c>
      <c r="AR710" s="32" t="str">
        <f t="shared" si="640"/>
        <v/>
      </c>
      <c r="AS710" s="32" t="str">
        <f t="shared" si="640"/>
        <v/>
      </c>
      <c r="AT710" s="32" t="str">
        <f t="shared" si="640"/>
        <v/>
      </c>
      <c r="AU710" s="32" t="str">
        <f t="shared" si="637"/>
        <v/>
      </c>
      <c r="AV710" s="32" t="str">
        <f t="shared" si="637"/>
        <v/>
      </c>
      <c r="AW710" s="32" t="str">
        <f t="shared" si="637"/>
        <v/>
      </c>
      <c r="AX710" s="32" t="str">
        <f t="shared" si="637"/>
        <v/>
      </c>
      <c r="AY710" s="32" t="str">
        <f t="shared" si="637"/>
        <v/>
      </c>
      <c r="BA710" s="17" t="str">
        <f t="shared" si="641"/>
        <v/>
      </c>
      <c r="BB710" s="17" t="str">
        <f t="shared" si="641"/>
        <v/>
      </c>
      <c r="BC710" s="17" t="str">
        <f t="shared" si="641"/>
        <v/>
      </c>
      <c r="BD710" s="17" t="str">
        <f t="shared" si="641"/>
        <v/>
      </c>
      <c r="BE710" s="17" t="str">
        <f t="shared" si="641"/>
        <v/>
      </c>
      <c r="BF710" s="17" t="str">
        <f t="shared" si="638"/>
        <v/>
      </c>
      <c r="BG710" s="17" t="str">
        <f t="shared" si="638"/>
        <v/>
      </c>
      <c r="BH710" s="17" t="str">
        <f t="shared" si="638"/>
        <v/>
      </c>
      <c r="BI710" s="17" t="str">
        <f t="shared" si="638"/>
        <v/>
      </c>
      <c r="BJ710" s="17" t="str">
        <f t="shared" si="638"/>
        <v/>
      </c>
    </row>
    <row r="711" spans="1:62" s="13" customFormat="1" ht="23.25" customHeight="1">
      <c r="A711" s="1">
        <f ca="1">IF(COUNTIF($D711:$M711," ")=10,"",IF(VLOOKUP(MAX($A$1:A710),$A$1:C710,3,FALSE)=0,"",MAX($A$1:A710)+1))</f>
        <v>711</v>
      </c>
      <c r="C711" s="2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5"/>
      <c r="P711" s="16"/>
      <c r="Q711" s="16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2" t="str">
        <f t="shared" si="651"/>
        <v/>
      </c>
      <c r="AP711" s="32" t="str">
        <f t="shared" si="640"/>
        <v/>
      </c>
      <c r="AQ711" s="32" t="str">
        <f t="shared" si="640"/>
        <v/>
      </c>
      <c r="AR711" s="32" t="str">
        <f t="shared" si="640"/>
        <v/>
      </c>
      <c r="AS711" s="32" t="str">
        <f t="shared" si="640"/>
        <v/>
      </c>
      <c r="AT711" s="32" t="str">
        <f t="shared" si="640"/>
        <v/>
      </c>
      <c r="AU711" s="32" t="str">
        <f t="shared" si="637"/>
        <v/>
      </c>
      <c r="AV711" s="32" t="str">
        <f t="shared" si="637"/>
        <v/>
      </c>
      <c r="AW711" s="32" t="str">
        <f t="shared" si="637"/>
        <v/>
      </c>
      <c r="AX711" s="32" t="str">
        <f t="shared" si="637"/>
        <v/>
      </c>
      <c r="AY711" s="32" t="str">
        <f t="shared" si="637"/>
        <v/>
      </c>
      <c r="BA711" s="17" t="str">
        <f t="shared" si="641"/>
        <v/>
      </c>
      <c r="BB711" s="17" t="str">
        <f t="shared" si="641"/>
        <v/>
      </c>
      <c r="BC711" s="17" t="str">
        <f t="shared" si="641"/>
        <v/>
      </c>
      <c r="BD711" s="17" t="str">
        <f t="shared" si="641"/>
        <v/>
      </c>
      <c r="BE711" s="17" t="str">
        <f t="shared" si="641"/>
        <v/>
      </c>
      <c r="BF711" s="17" t="str">
        <f t="shared" si="638"/>
        <v/>
      </c>
      <c r="BG711" s="17" t="str">
        <f t="shared" si="638"/>
        <v/>
      </c>
      <c r="BH711" s="17" t="str">
        <f t="shared" si="638"/>
        <v/>
      </c>
      <c r="BI711" s="17" t="str">
        <f t="shared" si="638"/>
        <v/>
      </c>
      <c r="BJ711" s="17" t="str">
        <f t="shared" si="638"/>
        <v/>
      </c>
    </row>
    <row r="712" spans="1:62" s="13" customFormat="1" ht="23.25" customHeight="1">
      <c r="A712" s="1">
        <f ca="1">IF(COUNTIF($D713:$M719," ")=70,"",MAX($A$1:A711)+1)</f>
        <v>712</v>
      </c>
      <c r="B712" s="2" t="str">
        <f>IF($C712="","",$C712)</f>
        <v/>
      </c>
      <c r="C712" s="3" t="str">
        <f>IF(ISERROR(VLOOKUP((ROW()-1)/9+1,'[1]Преподавательский состав'!$A$2:$B$180,2,FALSE)),"",VLOOKUP((ROW()-1)/9+1,'[1]Преподавательский состав'!$A$2:$B$180,2,FALSE))</f>
        <v/>
      </c>
      <c r="D712" s="3" t="str">
        <f>IF($C712="","",T(" 8.00"))</f>
        <v/>
      </c>
      <c r="E712" s="3" t="str">
        <f>IF($C712="","",T(" 9.40"))</f>
        <v/>
      </c>
      <c r="F712" s="3" t="str">
        <f>IF($C712="","",T("11.50"))</f>
        <v/>
      </c>
      <c r="G712" s="3" t="str">
        <f>IF($C712="","",T(""))</f>
        <v/>
      </c>
      <c r="H712" s="3" t="str">
        <f>IF($C712="","",T("13.30"))</f>
        <v/>
      </c>
      <c r="I712" s="3" t="str">
        <f>IF($C712="","",T("15.10"))</f>
        <v/>
      </c>
      <c r="J712" s="3" t="str">
        <f>IF($C712="","",T("16.50"))</f>
        <v/>
      </c>
      <c r="K712" s="3" t="str">
        <f>IF($C712="","",T("16.50"))</f>
        <v/>
      </c>
      <c r="L712" s="3"/>
      <c r="M712" s="3"/>
      <c r="N712" s="25"/>
      <c r="P712" s="16"/>
      <c r="Q712" s="16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2" t="str">
        <f t="shared" si="651"/>
        <v/>
      </c>
      <c r="AP712" s="32" t="str">
        <f t="shared" si="640"/>
        <v/>
      </c>
      <c r="AQ712" s="32" t="str">
        <f t="shared" si="640"/>
        <v/>
      </c>
      <c r="AR712" s="32" t="str">
        <f t="shared" si="640"/>
        <v/>
      </c>
      <c r="AS712" s="32" t="str">
        <f t="shared" si="640"/>
        <v/>
      </c>
      <c r="AT712" s="32" t="str">
        <f t="shared" si="640"/>
        <v/>
      </c>
      <c r="AU712" s="32" t="str">
        <f t="shared" si="637"/>
        <v/>
      </c>
      <c r="AV712" s="32" t="str">
        <f t="shared" si="637"/>
        <v/>
      </c>
      <c r="AW712" s="32" t="str">
        <f t="shared" si="637"/>
        <v/>
      </c>
      <c r="AX712" s="32" t="str">
        <f t="shared" si="637"/>
        <v/>
      </c>
      <c r="AY712" s="32" t="str">
        <f t="shared" si="637"/>
        <v/>
      </c>
      <c r="BA712" s="17" t="str">
        <f t="shared" si="641"/>
        <v/>
      </c>
      <c r="BB712" s="17" t="str">
        <f t="shared" si="641"/>
        <v/>
      </c>
      <c r="BC712" s="17" t="str">
        <f t="shared" si="641"/>
        <v/>
      </c>
      <c r="BD712" s="17" t="str">
        <f t="shared" si="641"/>
        <v/>
      </c>
      <c r="BE712" s="17" t="str">
        <f t="shared" si="641"/>
        <v/>
      </c>
      <c r="BF712" s="17" t="str">
        <f t="shared" si="638"/>
        <v/>
      </c>
      <c r="BG712" s="17" t="str">
        <f t="shared" si="638"/>
        <v/>
      </c>
      <c r="BH712" s="17" t="str">
        <f t="shared" si="638"/>
        <v/>
      </c>
      <c r="BI712" s="17" t="str">
        <f t="shared" si="638"/>
        <v/>
      </c>
      <c r="BJ712" s="17" t="str">
        <f t="shared" si="638"/>
        <v/>
      </c>
    </row>
    <row r="713" spans="1:62" s="13" customFormat="1" ht="23.25" customHeight="1">
      <c r="A713" s="1">
        <f ca="1">IF(COUNTIF($D713:$M713," ")=10,"",IF(VLOOKUP(MAX($A$1:A712),$A$1:C712,3,FALSE)=0,"",MAX($A$1:A712)+1))</f>
        <v>713</v>
      </c>
      <c r="B713" s="13" t="str">
        <f>$B712</f>
        <v/>
      </c>
      <c r="C713" s="2" t="str">
        <f>IF($B713="","",$S$2)</f>
        <v/>
      </c>
      <c r="D713" s="14" t="str">
        <f t="shared" ref="D713:K713" si="657">IF($B713&gt;"",IF(ISERROR(SEARCH($B713,T$2))," ",MID(T$2,FIND("%курс ",T$2,FIND($B713,T$2))+6,7)&amp;"
("&amp;MID(T$2,FIND("ауд.",T$2,FIND($B713,T$2))+4,FIND("№",T$2,FIND("ауд.",T$2,FIND($B713,T$2)))-(FIND("ауд.",T$2,FIND($B713,T$2))+4))&amp;")"),"")</f>
        <v/>
      </c>
      <c r="E713" s="14" t="str">
        <f t="shared" si="657"/>
        <v/>
      </c>
      <c r="F713" s="14" t="str">
        <f t="shared" si="657"/>
        <v/>
      </c>
      <c r="G713" s="14" t="str">
        <f t="shared" si="657"/>
        <v/>
      </c>
      <c r="H713" s="14" t="str">
        <f t="shared" si="657"/>
        <v/>
      </c>
      <c r="I713" s="14" t="str">
        <f t="shared" si="657"/>
        <v/>
      </c>
      <c r="J713" s="14" t="str">
        <f t="shared" si="657"/>
        <v/>
      </c>
      <c r="K713" s="14" t="str">
        <f t="shared" si="657"/>
        <v/>
      </c>
      <c r="L713" s="14"/>
      <c r="M713" s="14"/>
      <c r="N713" s="25"/>
      <c r="P713" s="16"/>
      <c r="Q713" s="16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E713" s="31" t="str">
        <f t="shared" si="656"/>
        <v/>
      </c>
      <c r="AF713" s="31" t="str">
        <f t="shared" si="656"/>
        <v/>
      </c>
      <c r="AG713" s="31" t="str">
        <f t="shared" si="656"/>
        <v/>
      </c>
      <c r="AH713" s="31" t="str">
        <f t="shared" si="656"/>
        <v/>
      </c>
      <c r="AI713" s="31" t="str">
        <f t="shared" si="627"/>
        <v/>
      </c>
      <c r="AJ713" s="31" t="str">
        <f t="shared" si="627"/>
        <v/>
      </c>
      <c r="AK713" s="31" t="str">
        <f t="shared" si="627"/>
        <v/>
      </c>
      <c r="AL713" s="31" t="str">
        <f t="shared" si="627"/>
        <v/>
      </c>
      <c r="AM713" s="31" t="str">
        <f t="shared" si="627"/>
        <v/>
      </c>
      <c r="AN713" s="31" t="str">
        <f t="shared" si="627"/>
        <v/>
      </c>
      <c r="AO713" s="32" t="str">
        <f t="shared" si="651"/>
        <v/>
      </c>
      <c r="AP713" s="32" t="str">
        <f t="shared" si="640"/>
        <v/>
      </c>
      <c r="AQ713" s="32" t="str">
        <f t="shared" si="640"/>
        <v/>
      </c>
      <c r="AR713" s="32" t="str">
        <f t="shared" si="640"/>
        <v/>
      </c>
      <c r="AS713" s="32" t="str">
        <f t="shared" si="640"/>
        <v/>
      </c>
      <c r="AT713" s="32" t="str">
        <f t="shared" si="640"/>
        <v/>
      </c>
      <c r="AU713" s="32" t="str">
        <f t="shared" si="637"/>
        <v/>
      </c>
      <c r="AV713" s="32" t="str">
        <f t="shared" si="637"/>
        <v/>
      </c>
      <c r="AW713" s="32" t="str">
        <f t="shared" si="637"/>
        <v/>
      </c>
      <c r="AX713" s="32" t="str">
        <f t="shared" si="637"/>
        <v/>
      </c>
      <c r="AY713" s="32" t="str">
        <f t="shared" si="637"/>
        <v/>
      </c>
      <c r="BA713" s="17" t="str">
        <f t="shared" si="641"/>
        <v/>
      </c>
      <c r="BB713" s="17" t="str">
        <f t="shared" si="641"/>
        <v/>
      </c>
      <c r="BC713" s="17" t="str">
        <f t="shared" si="641"/>
        <v/>
      </c>
      <c r="BD713" s="17" t="str">
        <f t="shared" si="641"/>
        <v/>
      </c>
      <c r="BE713" s="17" t="str">
        <f t="shared" si="641"/>
        <v/>
      </c>
      <c r="BF713" s="17" t="str">
        <f t="shared" si="638"/>
        <v/>
      </c>
      <c r="BG713" s="17" t="str">
        <f t="shared" si="638"/>
        <v/>
      </c>
      <c r="BH713" s="17" t="str">
        <f t="shared" si="638"/>
        <v/>
      </c>
      <c r="BI713" s="17" t="str">
        <f t="shared" si="638"/>
        <v/>
      </c>
      <c r="BJ713" s="17" t="str">
        <f t="shared" si="638"/>
        <v/>
      </c>
    </row>
    <row r="714" spans="1:62" s="13" customFormat="1" ht="23.25" customHeight="1">
      <c r="A714" s="1">
        <f ca="1">IF(COUNTIF($D714:$M714," ")=10,"",IF(VLOOKUP(MAX($A$1:A713),$A$1:C713,3,FALSE)=0,"",MAX($A$1:A713)+1))</f>
        <v>714</v>
      </c>
      <c r="B714" s="13" t="str">
        <f>$B712</f>
        <v/>
      </c>
      <c r="C714" s="2" t="str">
        <f>IF($B714="","",$S$3)</f>
        <v/>
      </c>
      <c r="D714" s="14" t="str">
        <f t="shared" ref="D714:K714" si="658">IF($B714&gt;"",IF(ISERROR(SEARCH($B714,T$3))," ",MID(T$3,FIND("%курс ",T$3,FIND($B714,T$3))+6,7)&amp;"
("&amp;MID(T$3,FIND("ауд.",T$3,FIND($B714,T$3))+4,FIND("№",T$3,FIND("ауд.",T$3,FIND($B714,T$3)))-(FIND("ауд.",T$3,FIND($B714,T$3))+4))&amp;")"),"")</f>
        <v/>
      </c>
      <c r="E714" s="14" t="str">
        <f t="shared" si="658"/>
        <v/>
      </c>
      <c r="F714" s="14" t="str">
        <f t="shared" si="658"/>
        <v/>
      </c>
      <c r="G714" s="14" t="str">
        <f t="shared" si="658"/>
        <v/>
      </c>
      <c r="H714" s="14" t="str">
        <f t="shared" si="658"/>
        <v/>
      </c>
      <c r="I714" s="14" t="str">
        <f t="shared" si="658"/>
        <v/>
      </c>
      <c r="J714" s="14" t="str">
        <f t="shared" si="658"/>
        <v/>
      </c>
      <c r="K714" s="14" t="str">
        <f t="shared" si="658"/>
        <v/>
      </c>
      <c r="L714" s="14"/>
      <c r="M714" s="14"/>
      <c r="N714" s="17"/>
      <c r="P714" s="16"/>
      <c r="Q714" s="16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E714" s="31" t="str">
        <f t="shared" si="656"/>
        <v/>
      </c>
      <c r="AF714" s="31" t="str">
        <f t="shared" si="656"/>
        <v/>
      </c>
      <c r="AG714" s="31" t="str">
        <f t="shared" si="656"/>
        <v/>
      </c>
      <c r="AH714" s="31" t="str">
        <f t="shared" si="656"/>
        <v/>
      </c>
      <c r="AI714" s="31" t="str">
        <f t="shared" si="627"/>
        <v/>
      </c>
      <c r="AJ714" s="31" t="str">
        <f t="shared" si="627"/>
        <v/>
      </c>
      <c r="AK714" s="31" t="str">
        <f t="shared" si="627"/>
        <v/>
      </c>
      <c r="AL714" s="31" t="str">
        <f t="shared" si="627"/>
        <v/>
      </c>
      <c r="AM714" s="31" t="str">
        <f t="shared" si="627"/>
        <v/>
      </c>
      <c r="AN714" s="31" t="str">
        <f t="shared" si="627"/>
        <v/>
      </c>
      <c r="AO714" s="32" t="str">
        <f t="shared" si="651"/>
        <v/>
      </c>
      <c r="AP714" s="32" t="str">
        <f t="shared" si="640"/>
        <v/>
      </c>
      <c r="AQ714" s="32" t="str">
        <f t="shared" si="640"/>
        <v/>
      </c>
      <c r="AR714" s="32" t="str">
        <f t="shared" si="640"/>
        <v/>
      </c>
      <c r="AS714" s="32" t="str">
        <f t="shared" si="640"/>
        <v/>
      </c>
      <c r="AT714" s="32" t="str">
        <f t="shared" si="640"/>
        <v/>
      </c>
      <c r="AU714" s="32" t="str">
        <f t="shared" si="637"/>
        <v/>
      </c>
      <c r="AV714" s="32" t="str">
        <f t="shared" si="637"/>
        <v/>
      </c>
      <c r="AW714" s="32" t="str">
        <f t="shared" si="637"/>
        <v/>
      </c>
      <c r="AX714" s="32" t="str">
        <f t="shared" si="637"/>
        <v/>
      </c>
      <c r="AY714" s="32" t="str">
        <f t="shared" si="637"/>
        <v/>
      </c>
      <c r="BA714" s="17" t="str">
        <f t="shared" si="641"/>
        <v/>
      </c>
      <c r="BB714" s="17" t="str">
        <f t="shared" si="641"/>
        <v/>
      </c>
      <c r="BC714" s="17" t="str">
        <f t="shared" si="641"/>
        <v/>
      </c>
      <c r="BD714" s="17" t="str">
        <f t="shared" si="641"/>
        <v/>
      </c>
      <c r="BE714" s="17" t="str">
        <f t="shared" si="641"/>
        <v/>
      </c>
      <c r="BF714" s="17" t="str">
        <f t="shared" si="638"/>
        <v/>
      </c>
      <c r="BG714" s="17" t="str">
        <f t="shared" si="638"/>
        <v/>
      </c>
      <c r="BH714" s="17" t="str">
        <f t="shared" si="638"/>
        <v/>
      </c>
      <c r="BI714" s="17" t="str">
        <f t="shared" si="638"/>
        <v/>
      </c>
      <c r="BJ714" s="17" t="str">
        <f t="shared" si="638"/>
        <v/>
      </c>
    </row>
    <row r="715" spans="1:62" s="13" customFormat="1" ht="23.25" customHeight="1">
      <c r="A715" s="1">
        <f ca="1">IF(COUNTIF($D715:$M715," ")=10,"",IF(VLOOKUP(MAX($A$1:A714),$A$1:C714,3,FALSE)=0,"",MAX($A$1:A714)+1))</f>
        <v>715</v>
      </c>
      <c r="B715" s="13" t="str">
        <f>$B712</f>
        <v/>
      </c>
      <c r="C715" s="2" t="str">
        <f>IF($B715="","",$S$4)</f>
        <v/>
      </c>
      <c r="D715" s="14" t="str">
        <f t="shared" ref="D715:K715" si="659">IF($B715&gt;"",IF(ISERROR(SEARCH($B715,T$4))," ",MID(T$4,FIND("%курс ",T$4,FIND($B715,T$4))+6,7)&amp;"
("&amp;MID(T$4,FIND("ауд.",T$4,FIND($B715,T$4))+4,FIND("№",T$4,FIND("ауд.",T$4,FIND($B715,T$4)))-(FIND("ауд.",T$4,FIND($B715,T$4))+4))&amp;")"),"")</f>
        <v/>
      </c>
      <c r="E715" s="14" t="str">
        <f t="shared" si="659"/>
        <v/>
      </c>
      <c r="F715" s="14" t="str">
        <f t="shared" si="659"/>
        <v/>
      </c>
      <c r="G715" s="14" t="str">
        <f t="shared" si="659"/>
        <v/>
      </c>
      <c r="H715" s="14" t="str">
        <f t="shared" si="659"/>
        <v/>
      </c>
      <c r="I715" s="14" t="str">
        <f t="shared" si="659"/>
        <v/>
      </c>
      <c r="J715" s="14" t="str">
        <f t="shared" si="659"/>
        <v/>
      </c>
      <c r="K715" s="14" t="str">
        <f t="shared" si="659"/>
        <v/>
      </c>
      <c r="L715" s="14"/>
      <c r="M715" s="14"/>
      <c r="N715" s="25"/>
      <c r="P715" s="16"/>
      <c r="Q715" s="16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E715" s="31" t="str">
        <f t="shared" si="656"/>
        <v/>
      </c>
      <c r="AF715" s="31" t="str">
        <f t="shared" si="656"/>
        <v/>
      </c>
      <c r="AG715" s="31" t="str">
        <f t="shared" si="656"/>
        <v/>
      </c>
      <c r="AH715" s="31" t="str">
        <f t="shared" si="656"/>
        <v/>
      </c>
      <c r="AI715" s="31" t="str">
        <f t="shared" si="627"/>
        <v/>
      </c>
      <c r="AJ715" s="31" t="str">
        <f t="shared" si="627"/>
        <v/>
      </c>
      <c r="AK715" s="31" t="str">
        <f t="shared" si="627"/>
        <v/>
      </c>
      <c r="AL715" s="31" t="str">
        <f t="shared" si="627"/>
        <v/>
      </c>
      <c r="AM715" s="31" t="str">
        <f t="shared" si="627"/>
        <v/>
      </c>
      <c r="AN715" s="31" t="str">
        <f t="shared" si="627"/>
        <v/>
      </c>
      <c r="AO715" s="32" t="str">
        <f t="shared" si="651"/>
        <v/>
      </c>
      <c r="AP715" s="32" t="str">
        <f t="shared" si="640"/>
        <v/>
      </c>
      <c r="AQ715" s="32" t="str">
        <f t="shared" si="640"/>
        <v/>
      </c>
      <c r="AR715" s="32" t="str">
        <f t="shared" si="640"/>
        <v/>
      </c>
      <c r="AS715" s="32" t="str">
        <f t="shared" si="640"/>
        <v/>
      </c>
      <c r="AT715" s="32" t="str">
        <f t="shared" si="640"/>
        <v/>
      </c>
      <c r="AU715" s="32" t="str">
        <f t="shared" si="637"/>
        <v/>
      </c>
      <c r="AV715" s="32" t="str">
        <f t="shared" si="637"/>
        <v/>
      </c>
      <c r="AW715" s="32" t="str">
        <f t="shared" si="637"/>
        <v/>
      </c>
      <c r="AX715" s="32" t="str">
        <f t="shared" si="637"/>
        <v/>
      </c>
      <c r="AY715" s="32" t="str">
        <f t="shared" si="637"/>
        <v/>
      </c>
      <c r="BA715" s="17" t="str">
        <f t="shared" si="641"/>
        <v/>
      </c>
      <c r="BB715" s="17" t="str">
        <f t="shared" si="641"/>
        <v/>
      </c>
      <c r="BC715" s="17" t="str">
        <f t="shared" si="641"/>
        <v/>
      </c>
      <c r="BD715" s="17" t="str">
        <f t="shared" si="641"/>
        <v/>
      </c>
      <c r="BE715" s="17" t="str">
        <f t="shared" si="641"/>
        <v/>
      </c>
      <c r="BF715" s="17" t="str">
        <f t="shared" si="638"/>
        <v/>
      </c>
      <c r="BG715" s="17" t="str">
        <f t="shared" si="638"/>
        <v/>
      </c>
      <c r="BH715" s="17" t="str">
        <f t="shared" si="638"/>
        <v/>
      </c>
      <c r="BI715" s="17" t="str">
        <f t="shared" si="638"/>
        <v/>
      </c>
      <c r="BJ715" s="17" t="str">
        <f t="shared" si="638"/>
        <v/>
      </c>
    </row>
    <row r="716" spans="1:62" s="13" customFormat="1" ht="23.25" customHeight="1">
      <c r="A716" s="1">
        <f ca="1">IF(COUNTIF($D716:$M716," ")=10,"",IF(VLOOKUP(MAX($A$1:A715),$A$1:C715,3,FALSE)=0,"",MAX($A$1:A715)+1))</f>
        <v>716</v>
      </c>
      <c r="B716" s="13" t="str">
        <f>$B712</f>
        <v/>
      </c>
      <c r="C716" s="2" t="str">
        <f>IF($B716="","",$S$5)</f>
        <v/>
      </c>
      <c r="D716" s="23" t="str">
        <f t="shared" ref="D716:K716" si="660">IF($B716&gt;"",IF(ISERROR(SEARCH($B716,T$5))," ",MID(T$5,FIND("%курс ",T$5,FIND($B716,T$5))+6,7)&amp;"
("&amp;MID(T$5,FIND("ауд.",T$5,FIND($B716,T$5))+4,FIND("№",T$5,FIND("ауд.",T$5,FIND($B716,T$5)))-(FIND("ауд.",T$5,FIND($B716,T$5))+4))&amp;")"),"")</f>
        <v/>
      </c>
      <c r="E716" s="23" t="str">
        <f t="shared" si="660"/>
        <v/>
      </c>
      <c r="F716" s="23" t="str">
        <f t="shared" si="660"/>
        <v/>
      </c>
      <c r="G716" s="23" t="str">
        <f t="shared" si="660"/>
        <v/>
      </c>
      <c r="H716" s="23" t="str">
        <f t="shared" si="660"/>
        <v/>
      </c>
      <c r="I716" s="23" t="str">
        <f t="shared" si="660"/>
        <v/>
      </c>
      <c r="J716" s="23" t="str">
        <f t="shared" si="660"/>
        <v/>
      </c>
      <c r="K716" s="23" t="str">
        <f t="shared" si="660"/>
        <v/>
      </c>
      <c r="L716" s="23"/>
      <c r="M716" s="23"/>
      <c r="N716" s="25"/>
      <c r="P716" s="16"/>
      <c r="Q716" s="16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E716" s="31" t="str">
        <f t="shared" si="656"/>
        <v/>
      </c>
      <c r="AF716" s="31" t="str">
        <f t="shared" si="656"/>
        <v/>
      </c>
      <c r="AG716" s="31" t="str">
        <f t="shared" si="656"/>
        <v/>
      </c>
      <c r="AH716" s="31" t="str">
        <f t="shared" si="656"/>
        <v/>
      </c>
      <c r="AI716" s="31" t="str">
        <f t="shared" si="627"/>
        <v/>
      </c>
      <c r="AJ716" s="31" t="str">
        <f t="shared" si="627"/>
        <v/>
      </c>
      <c r="AK716" s="31" t="str">
        <f t="shared" si="627"/>
        <v/>
      </c>
      <c r="AL716" s="31" t="str">
        <f t="shared" si="627"/>
        <v/>
      </c>
      <c r="AM716" s="31" t="str">
        <f t="shared" si="627"/>
        <v/>
      </c>
      <c r="AN716" s="31" t="str">
        <f t="shared" si="627"/>
        <v/>
      </c>
      <c r="AO716" s="32" t="str">
        <f t="shared" si="651"/>
        <v/>
      </c>
      <c r="AP716" s="32" t="str">
        <f t="shared" si="640"/>
        <v/>
      </c>
      <c r="AQ716" s="32" t="str">
        <f t="shared" si="640"/>
        <v/>
      </c>
      <c r="AR716" s="32" t="str">
        <f t="shared" si="640"/>
        <v/>
      </c>
      <c r="AS716" s="32" t="str">
        <f t="shared" si="640"/>
        <v/>
      </c>
      <c r="AT716" s="32" t="str">
        <f t="shared" si="640"/>
        <v/>
      </c>
      <c r="AU716" s="32" t="str">
        <f t="shared" si="637"/>
        <v/>
      </c>
      <c r="AV716" s="32" t="str">
        <f t="shared" si="637"/>
        <v/>
      </c>
      <c r="AW716" s="32" t="str">
        <f t="shared" si="637"/>
        <v/>
      </c>
      <c r="AX716" s="32" t="str">
        <f t="shared" si="637"/>
        <v/>
      </c>
      <c r="AY716" s="32" t="str">
        <f t="shared" si="637"/>
        <v/>
      </c>
      <c r="BA716" s="17" t="str">
        <f t="shared" si="641"/>
        <v/>
      </c>
      <c r="BB716" s="17" t="str">
        <f t="shared" si="641"/>
        <v/>
      </c>
      <c r="BC716" s="17" t="str">
        <f t="shared" si="641"/>
        <v/>
      </c>
      <c r="BD716" s="17" t="str">
        <f t="shared" si="641"/>
        <v/>
      </c>
      <c r="BE716" s="17" t="str">
        <f t="shared" si="641"/>
        <v/>
      </c>
      <c r="BF716" s="17" t="str">
        <f t="shared" si="638"/>
        <v/>
      </c>
      <c r="BG716" s="17" t="str">
        <f t="shared" si="638"/>
        <v/>
      </c>
      <c r="BH716" s="17" t="str">
        <f t="shared" si="638"/>
        <v/>
      </c>
      <c r="BI716" s="17" t="str">
        <f t="shared" si="638"/>
        <v/>
      </c>
      <c r="BJ716" s="17" t="str">
        <f t="shared" si="638"/>
        <v/>
      </c>
    </row>
    <row r="717" spans="1:62" s="13" customFormat="1" ht="23.25" customHeight="1">
      <c r="A717" s="1">
        <f ca="1">IF(COUNTIF($D717:$M717," ")=10,"",IF(VLOOKUP(MAX($A$1:A716),$A$1:C716,3,FALSE)=0,"",MAX($A$1:A716)+1))</f>
        <v>717</v>
      </c>
      <c r="B717" s="13" t="str">
        <f>$B712</f>
        <v/>
      </c>
      <c r="C717" s="2" t="str">
        <f>IF($B717="","",$S$6)</f>
        <v/>
      </c>
      <c r="D717" s="23" t="str">
        <f t="shared" ref="D717:K717" si="661">IF($B717&gt;"",IF(ISERROR(SEARCH($B717,T$6))," ",MID(T$6,FIND("%курс ",T$6,FIND($B717,T$6))+6,7)&amp;"
("&amp;MID(T$6,FIND("ауд.",T$6,FIND($B717,T$6))+4,FIND("№",T$6,FIND("ауд.",T$6,FIND($B717,T$6)))-(FIND("ауд.",T$6,FIND($B717,T$6))+4))&amp;")"),"")</f>
        <v/>
      </c>
      <c r="E717" s="23" t="str">
        <f t="shared" si="661"/>
        <v/>
      </c>
      <c r="F717" s="23" t="str">
        <f t="shared" si="661"/>
        <v/>
      </c>
      <c r="G717" s="23" t="str">
        <f t="shared" si="661"/>
        <v/>
      </c>
      <c r="H717" s="23" t="str">
        <f t="shared" si="661"/>
        <v/>
      </c>
      <c r="I717" s="23" t="str">
        <f t="shared" si="661"/>
        <v/>
      </c>
      <c r="J717" s="23" t="str">
        <f t="shared" si="661"/>
        <v/>
      </c>
      <c r="K717" s="23" t="str">
        <f t="shared" si="661"/>
        <v/>
      </c>
      <c r="L717" s="23"/>
      <c r="M717" s="23"/>
      <c r="N717" s="25"/>
      <c r="P717" s="16"/>
      <c r="Q717" s="16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E717" s="31" t="str">
        <f t="shared" si="656"/>
        <v/>
      </c>
      <c r="AF717" s="31" t="str">
        <f t="shared" si="656"/>
        <v/>
      </c>
      <c r="AG717" s="31" t="str">
        <f t="shared" si="656"/>
        <v/>
      </c>
      <c r="AH717" s="31" t="str">
        <f t="shared" si="656"/>
        <v/>
      </c>
      <c r="AI717" s="31" t="str">
        <f t="shared" si="627"/>
        <v/>
      </c>
      <c r="AJ717" s="31" t="str">
        <f t="shared" si="627"/>
        <v/>
      </c>
      <c r="AK717" s="31" t="str">
        <f t="shared" si="627"/>
        <v/>
      </c>
      <c r="AL717" s="31" t="str">
        <f t="shared" si="627"/>
        <v/>
      </c>
      <c r="AM717" s="31" t="str">
        <f t="shared" si="627"/>
        <v/>
      </c>
      <c r="AN717" s="31" t="str">
        <f t="shared" si="627"/>
        <v/>
      </c>
      <c r="AO717" s="32" t="str">
        <f t="shared" si="651"/>
        <v/>
      </c>
      <c r="AP717" s="32" t="str">
        <f t="shared" si="640"/>
        <v/>
      </c>
      <c r="AQ717" s="32" t="str">
        <f t="shared" si="640"/>
        <v/>
      </c>
      <c r="AR717" s="32" t="str">
        <f t="shared" si="640"/>
        <v/>
      </c>
      <c r="AS717" s="32" t="str">
        <f t="shared" si="640"/>
        <v/>
      </c>
      <c r="AT717" s="32" t="str">
        <f t="shared" si="640"/>
        <v/>
      </c>
      <c r="AU717" s="32" t="str">
        <f t="shared" si="637"/>
        <v/>
      </c>
      <c r="AV717" s="32" t="str">
        <f t="shared" si="637"/>
        <v/>
      </c>
      <c r="AW717" s="32" t="str">
        <f t="shared" si="637"/>
        <v/>
      </c>
      <c r="AX717" s="32" t="str">
        <f t="shared" si="637"/>
        <v/>
      </c>
      <c r="AY717" s="32" t="str">
        <f t="shared" si="637"/>
        <v/>
      </c>
      <c r="BA717" s="17" t="str">
        <f t="shared" si="641"/>
        <v/>
      </c>
      <c r="BB717" s="17" t="str">
        <f t="shared" si="641"/>
        <v/>
      </c>
      <c r="BC717" s="17" t="str">
        <f t="shared" si="641"/>
        <v/>
      </c>
      <c r="BD717" s="17" t="str">
        <f t="shared" si="641"/>
        <v/>
      </c>
      <c r="BE717" s="17" t="str">
        <f t="shared" si="641"/>
        <v/>
      </c>
      <c r="BF717" s="17" t="str">
        <f t="shared" si="638"/>
        <v/>
      </c>
      <c r="BG717" s="17" t="str">
        <f t="shared" si="638"/>
        <v/>
      </c>
      <c r="BH717" s="17" t="str">
        <f t="shared" si="638"/>
        <v/>
      </c>
      <c r="BI717" s="17" t="str">
        <f t="shared" si="638"/>
        <v/>
      </c>
      <c r="BJ717" s="17" t="str">
        <f t="shared" si="638"/>
        <v/>
      </c>
    </row>
    <row r="718" spans="1:62" s="13" customFormat="1" ht="23.25" customHeight="1">
      <c r="A718" s="1">
        <f ca="1">IF(COUNTIF($D718:$M718," ")=10,"",IF(VLOOKUP(MAX($A$1:A717),$A$1:C717,3,FALSE)=0,"",MAX($A$1:A717)+1))</f>
        <v>718</v>
      </c>
      <c r="B718" s="13" t="str">
        <f>$B712</f>
        <v/>
      </c>
      <c r="C718" s="2" t="str">
        <f>IF($B718="","",$S$7)</f>
        <v/>
      </c>
      <c r="D718" s="23" t="str">
        <f t="shared" ref="D718:K718" si="662">IF($B718&gt;"",IF(ISERROR(SEARCH($B718,T$7))," ",MID(T$7,FIND("%курс ",T$7,FIND($B718,T$7))+6,7)&amp;"
("&amp;MID(T$7,FIND("ауд.",T$7,FIND($B718,T$7))+4,FIND("№",T$7,FIND("ауд.",T$7,FIND($B718,T$7)))-(FIND("ауд.",T$7,FIND($B718,T$7))+4))&amp;")"),"")</f>
        <v/>
      </c>
      <c r="E718" s="23" t="str">
        <f t="shared" si="662"/>
        <v/>
      </c>
      <c r="F718" s="23" t="str">
        <f t="shared" si="662"/>
        <v/>
      </c>
      <c r="G718" s="23" t="str">
        <f t="shared" si="662"/>
        <v/>
      </c>
      <c r="H718" s="23" t="str">
        <f t="shared" si="662"/>
        <v/>
      </c>
      <c r="I718" s="23" t="str">
        <f t="shared" si="662"/>
        <v/>
      </c>
      <c r="J718" s="23" t="str">
        <f t="shared" si="662"/>
        <v/>
      </c>
      <c r="K718" s="23" t="str">
        <f t="shared" si="662"/>
        <v/>
      </c>
      <c r="L718" s="23"/>
      <c r="M718" s="23"/>
      <c r="N718" s="25"/>
      <c r="P718" s="16"/>
      <c r="Q718" s="16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E718" s="31" t="str">
        <f t="shared" si="656"/>
        <v/>
      </c>
      <c r="AF718" s="31" t="str">
        <f t="shared" si="656"/>
        <v/>
      </c>
      <c r="AG718" s="31" t="str">
        <f t="shared" si="656"/>
        <v/>
      </c>
      <c r="AH718" s="31" t="str">
        <f t="shared" si="656"/>
        <v/>
      </c>
      <c r="AI718" s="31" t="str">
        <f t="shared" si="627"/>
        <v/>
      </c>
      <c r="AJ718" s="31" t="str">
        <f t="shared" si="627"/>
        <v/>
      </c>
      <c r="AK718" s="31" t="str">
        <f t="shared" si="627"/>
        <v/>
      </c>
      <c r="AL718" s="31" t="str">
        <f t="shared" si="627"/>
        <v/>
      </c>
      <c r="AM718" s="31" t="str">
        <f t="shared" si="627"/>
        <v/>
      </c>
      <c r="AN718" s="31" t="str">
        <f t="shared" si="627"/>
        <v/>
      </c>
      <c r="AO718" s="32" t="str">
        <f t="shared" si="651"/>
        <v/>
      </c>
      <c r="AP718" s="32" t="str">
        <f t="shared" si="640"/>
        <v/>
      </c>
      <c r="AQ718" s="32" t="str">
        <f t="shared" si="640"/>
        <v/>
      </c>
      <c r="AR718" s="32" t="str">
        <f t="shared" si="640"/>
        <v/>
      </c>
      <c r="AS718" s="32" t="str">
        <f t="shared" si="640"/>
        <v/>
      </c>
      <c r="AT718" s="32" t="str">
        <f t="shared" si="640"/>
        <v/>
      </c>
      <c r="AU718" s="32" t="str">
        <f t="shared" si="637"/>
        <v/>
      </c>
      <c r="AV718" s="32" t="str">
        <f t="shared" si="637"/>
        <v/>
      </c>
      <c r="AW718" s="32" t="str">
        <f t="shared" si="637"/>
        <v/>
      </c>
      <c r="AX718" s="32" t="str">
        <f t="shared" si="637"/>
        <v/>
      </c>
      <c r="AY718" s="32" t="str">
        <f t="shared" si="637"/>
        <v/>
      </c>
      <c r="BA718" s="17" t="str">
        <f t="shared" si="641"/>
        <v/>
      </c>
      <c r="BB718" s="17" t="str">
        <f t="shared" si="641"/>
        <v/>
      </c>
      <c r="BC718" s="17" t="str">
        <f t="shared" si="641"/>
        <v/>
      </c>
      <c r="BD718" s="17" t="str">
        <f t="shared" si="641"/>
        <v/>
      </c>
      <c r="BE718" s="17" t="str">
        <f t="shared" si="641"/>
        <v/>
      </c>
      <c r="BF718" s="17" t="str">
        <f t="shared" si="638"/>
        <v/>
      </c>
      <c r="BG718" s="17" t="str">
        <f t="shared" si="638"/>
        <v/>
      </c>
      <c r="BH718" s="17" t="str">
        <f t="shared" si="638"/>
        <v/>
      </c>
      <c r="BI718" s="17" t="str">
        <f t="shared" si="638"/>
        <v/>
      </c>
      <c r="BJ718" s="17" t="str">
        <f t="shared" si="638"/>
        <v/>
      </c>
    </row>
    <row r="719" spans="1:62" s="13" customFormat="1" ht="23.25" customHeight="1">
      <c r="A719" s="1">
        <f ca="1">IF(COUNTIF($D719:$M719," ")=10,"",IF(VLOOKUP(MAX($A$1:A718),$A$1:C718,3,FALSE)=0,"",MAX($A$1:A718)+1))</f>
        <v>719</v>
      </c>
      <c r="B719" s="13" t="str">
        <f>$B712</f>
        <v/>
      </c>
      <c r="C719" s="2" t="str">
        <f>IF($B719="","",$S$8)</f>
        <v/>
      </c>
      <c r="D719" s="23" t="str">
        <f t="shared" ref="D719:K719" si="663">IF($B719&gt;"",IF(ISERROR(SEARCH($B719,T$8))," ",MID(T$8,FIND("%курс ",T$8,FIND($B719,T$8))+6,7)&amp;"
("&amp;MID(T$8,FIND("ауд.",T$8,FIND($B719,T$8))+4,FIND("№",T$8,FIND("ауд.",T$8,FIND($B719,T$8)))-(FIND("ауд.",T$8,FIND($B719,T$8))+4))&amp;")"),"")</f>
        <v/>
      </c>
      <c r="E719" s="23" t="str">
        <f t="shared" si="663"/>
        <v/>
      </c>
      <c r="F719" s="23" t="str">
        <f t="shared" si="663"/>
        <v/>
      </c>
      <c r="G719" s="23" t="str">
        <f t="shared" si="663"/>
        <v/>
      </c>
      <c r="H719" s="23" t="str">
        <f t="shared" si="663"/>
        <v/>
      </c>
      <c r="I719" s="23" t="str">
        <f t="shared" si="663"/>
        <v/>
      </c>
      <c r="J719" s="23" t="str">
        <f t="shared" si="663"/>
        <v/>
      </c>
      <c r="K719" s="23" t="str">
        <f t="shared" si="663"/>
        <v/>
      </c>
      <c r="L719" s="23"/>
      <c r="M719" s="23"/>
      <c r="N719" s="25"/>
      <c r="P719" s="16"/>
      <c r="Q719" s="16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E719" s="31" t="str">
        <f t="shared" si="656"/>
        <v/>
      </c>
      <c r="AF719" s="31" t="str">
        <f t="shared" si="656"/>
        <v/>
      </c>
      <c r="AG719" s="31" t="str">
        <f t="shared" si="656"/>
        <v/>
      </c>
      <c r="AH719" s="31" t="str">
        <f t="shared" si="656"/>
        <v/>
      </c>
      <c r="AI719" s="31" t="str">
        <f t="shared" si="627"/>
        <v/>
      </c>
      <c r="AJ719" s="31" t="str">
        <f t="shared" si="627"/>
        <v/>
      </c>
      <c r="AK719" s="31" t="str">
        <f t="shared" si="627"/>
        <v/>
      </c>
      <c r="AL719" s="31" t="str">
        <f t="shared" si="627"/>
        <v/>
      </c>
      <c r="AM719" s="31" t="str">
        <f t="shared" si="627"/>
        <v/>
      </c>
      <c r="AN719" s="31" t="str">
        <f t="shared" si="627"/>
        <v/>
      </c>
      <c r="AO719" s="32" t="str">
        <f t="shared" si="651"/>
        <v/>
      </c>
      <c r="AP719" s="32" t="str">
        <f t="shared" si="640"/>
        <v/>
      </c>
      <c r="AQ719" s="32" t="str">
        <f t="shared" si="640"/>
        <v/>
      </c>
      <c r="AR719" s="32" t="str">
        <f t="shared" si="640"/>
        <v/>
      </c>
      <c r="AS719" s="32" t="str">
        <f t="shared" si="640"/>
        <v/>
      </c>
      <c r="AT719" s="32" t="str">
        <f t="shared" si="640"/>
        <v/>
      </c>
      <c r="AU719" s="32" t="str">
        <f t="shared" si="637"/>
        <v/>
      </c>
      <c r="AV719" s="32" t="str">
        <f t="shared" si="637"/>
        <v/>
      </c>
      <c r="AW719" s="32" t="str">
        <f t="shared" si="637"/>
        <v/>
      </c>
      <c r="AX719" s="32" t="str">
        <f t="shared" si="637"/>
        <v/>
      </c>
      <c r="AY719" s="32" t="str">
        <f t="shared" si="637"/>
        <v/>
      </c>
      <c r="BA719" s="17" t="str">
        <f t="shared" si="641"/>
        <v/>
      </c>
      <c r="BB719" s="17" t="str">
        <f t="shared" si="641"/>
        <v/>
      </c>
      <c r="BC719" s="17" t="str">
        <f t="shared" si="641"/>
        <v/>
      </c>
      <c r="BD719" s="17" t="str">
        <f t="shared" si="641"/>
        <v/>
      </c>
      <c r="BE719" s="17" t="str">
        <f t="shared" si="641"/>
        <v/>
      </c>
      <c r="BF719" s="17" t="str">
        <f t="shared" si="638"/>
        <v/>
      </c>
      <c r="BG719" s="17" t="str">
        <f t="shared" si="638"/>
        <v/>
      </c>
      <c r="BH719" s="17" t="str">
        <f t="shared" si="638"/>
        <v/>
      </c>
      <c r="BI719" s="17" t="str">
        <f t="shared" si="638"/>
        <v/>
      </c>
      <c r="BJ719" s="17" t="str">
        <f t="shared" si="638"/>
        <v/>
      </c>
    </row>
    <row r="720" spans="1:62" s="13" customFormat="1" ht="23.25" customHeight="1">
      <c r="A720" s="1">
        <f ca="1">IF(COUNTIF($D720:$M720," ")=10,"",IF(VLOOKUP(MAX($A$1:A719),$A$1:C719,3,FALSE)=0,"",MAX($A$1:A719)+1))</f>
        <v>720</v>
      </c>
      <c r="C720" s="2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5"/>
      <c r="P720" s="16"/>
      <c r="Q720" s="16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2" t="str">
        <f t="shared" si="651"/>
        <v/>
      </c>
      <c r="AP720" s="32" t="str">
        <f t="shared" si="640"/>
        <v/>
      </c>
      <c r="AQ720" s="32" t="str">
        <f t="shared" si="640"/>
        <v/>
      </c>
      <c r="AR720" s="32" t="str">
        <f t="shared" si="640"/>
        <v/>
      </c>
      <c r="AS720" s="32" t="str">
        <f t="shared" si="640"/>
        <v/>
      </c>
      <c r="AT720" s="32" t="str">
        <f t="shared" si="640"/>
        <v/>
      </c>
      <c r="AU720" s="32" t="str">
        <f t="shared" si="637"/>
        <v/>
      </c>
      <c r="AV720" s="32" t="str">
        <f t="shared" si="637"/>
        <v/>
      </c>
      <c r="AW720" s="32" t="str">
        <f t="shared" si="637"/>
        <v/>
      </c>
      <c r="AX720" s="32" t="str">
        <f t="shared" si="637"/>
        <v/>
      </c>
      <c r="AY720" s="32" t="str">
        <f t="shared" si="637"/>
        <v/>
      </c>
      <c r="BA720" s="17" t="str">
        <f t="shared" si="641"/>
        <v/>
      </c>
      <c r="BB720" s="17" t="str">
        <f t="shared" si="641"/>
        <v/>
      </c>
      <c r="BC720" s="17" t="str">
        <f t="shared" si="641"/>
        <v/>
      </c>
      <c r="BD720" s="17" t="str">
        <f t="shared" si="641"/>
        <v/>
      </c>
      <c r="BE720" s="17" t="str">
        <f t="shared" si="641"/>
        <v/>
      </c>
      <c r="BF720" s="17" t="str">
        <f t="shared" si="638"/>
        <v/>
      </c>
      <c r="BG720" s="17" t="str">
        <f t="shared" si="638"/>
        <v/>
      </c>
      <c r="BH720" s="17" t="str">
        <f t="shared" si="638"/>
        <v/>
      </c>
      <c r="BI720" s="17" t="str">
        <f t="shared" si="638"/>
        <v/>
      </c>
      <c r="BJ720" s="17" t="str">
        <f t="shared" si="638"/>
        <v/>
      </c>
    </row>
    <row r="721" spans="1:62" s="13" customFormat="1" ht="23.25" customHeight="1">
      <c r="A721" s="1">
        <f ca="1">IF(COUNTIF($D722:$M728," ")=70,"",MAX($A$1:A720)+1)</f>
        <v>721</v>
      </c>
      <c r="B721" s="2" t="str">
        <f>IF($C721="","",$C721)</f>
        <v/>
      </c>
      <c r="C721" s="3" t="str">
        <f>IF(ISERROR(VLOOKUP((ROW()-1)/9+1,'[1]Преподавательский состав'!$A$2:$B$180,2,FALSE)),"",VLOOKUP((ROW()-1)/9+1,'[1]Преподавательский состав'!$A$2:$B$180,2,FALSE))</f>
        <v/>
      </c>
      <c r="D721" s="3" t="str">
        <f>IF($C721="","",T(" 8.00"))</f>
        <v/>
      </c>
      <c r="E721" s="3" t="str">
        <f>IF($C721="","",T(" 9.40"))</f>
        <v/>
      </c>
      <c r="F721" s="3" t="str">
        <f>IF($C721="","",T("11.50"))</f>
        <v/>
      </c>
      <c r="G721" s="3" t="str">
        <f>IF($C721="","",T(""))</f>
        <v/>
      </c>
      <c r="H721" s="3" t="str">
        <f>IF($C721="","",T("13.30"))</f>
        <v/>
      </c>
      <c r="I721" s="3" t="str">
        <f>IF($C721="","",T("15.10"))</f>
        <v/>
      </c>
      <c r="J721" s="3" t="str">
        <f>IF($C721="","",T("16.50"))</f>
        <v/>
      </c>
      <c r="K721" s="3" t="str">
        <f>IF($C721="","",T("16.50"))</f>
        <v/>
      </c>
      <c r="L721" s="3"/>
      <c r="M721" s="3"/>
      <c r="N721" s="25"/>
      <c r="P721" s="16"/>
      <c r="Q721" s="16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2" t="str">
        <f t="shared" si="651"/>
        <v/>
      </c>
      <c r="AP721" s="32" t="str">
        <f t="shared" si="640"/>
        <v/>
      </c>
      <c r="AQ721" s="32" t="str">
        <f t="shared" si="640"/>
        <v/>
      </c>
      <c r="AR721" s="32" t="str">
        <f t="shared" si="640"/>
        <v/>
      </c>
      <c r="AS721" s="32" t="str">
        <f t="shared" si="640"/>
        <v/>
      </c>
      <c r="AT721" s="32" t="str">
        <f t="shared" si="640"/>
        <v/>
      </c>
      <c r="AU721" s="32" t="str">
        <f t="shared" si="637"/>
        <v/>
      </c>
      <c r="AV721" s="32" t="str">
        <f t="shared" si="637"/>
        <v/>
      </c>
      <c r="AW721" s="32" t="str">
        <f t="shared" si="637"/>
        <v/>
      </c>
      <c r="AX721" s="32" t="str">
        <f t="shared" si="637"/>
        <v/>
      </c>
      <c r="AY721" s="32" t="str">
        <f t="shared" si="637"/>
        <v/>
      </c>
      <c r="BA721" s="17" t="str">
        <f t="shared" si="641"/>
        <v/>
      </c>
      <c r="BB721" s="17" t="str">
        <f t="shared" si="641"/>
        <v/>
      </c>
      <c r="BC721" s="17" t="str">
        <f t="shared" si="641"/>
        <v/>
      </c>
      <c r="BD721" s="17" t="str">
        <f t="shared" si="641"/>
        <v/>
      </c>
      <c r="BE721" s="17" t="str">
        <f t="shared" si="641"/>
        <v/>
      </c>
      <c r="BF721" s="17" t="str">
        <f t="shared" si="638"/>
        <v/>
      </c>
      <c r="BG721" s="17" t="str">
        <f t="shared" si="638"/>
        <v/>
      </c>
      <c r="BH721" s="17" t="str">
        <f t="shared" si="638"/>
        <v/>
      </c>
      <c r="BI721" s="17" t="str">
        <f t="shared" si="638"/>
        <v/>
      </c>
      <c r="BJ721" s="17" t="str">
        <f t="shared" si="638"/>
        <v/>
      </c>
    </row>
    <row r="722" spans="1:62" s="13" customFormat="1" ht="23.25" customHeight="1">
      <c r="A722" s="1">
        <f ca="1">IF(COUNTIF($D722:$M722," ")=10,"",IF(VLOOKUP(MAX($A$1:A721),$A$1:C721,3,FALSE)=0,"",MAX($A$1:A721)+1))</f>
        <v>722</v>
      </c>
      <c r="B722" s="13" t="str">
        <f>$B721</f>
        <v/>
      </c>
      <c r="C722" s="2" t="str">
        <f>IF($B722="","",$S$2)</f>
        <v/>
      </c>
      <c r="D722" s="14" t="str">
        <f t="shared" ref="D722:K722" si="664">IF($B722&gt;"",IF(ISERROR(SEARCH($B722,T$2))," ",MID(T$2,FIND("%курс ",T$2,FIND($B722,T$2))+6,7)&amp;"
("&amp;MID(T$2,FIND("ауд.",T$2,FIND($B722,T$2))+4,FIND("№",T$2,FIND("ауд.",T$2,FIND($B722,T$2)))-(FIND("ауд.",T$2,FIND($B722,T$2))+4))&amp;")"),"")</f>
        <v/>
      </c>
      <c r="E722" s="14" t="str">
        <f t="shared" si="664"/>
        <v/>
      </c>
      <c r="F722" s="14" t="str">
        <f t="shared" si="664"/>
        <v/>
      </c>
      <c r="G722" s="14" t="str">
        <f t="shared" si="664"/>
        <v/>
      </c>
      <c r="H722" s="14" t="str">
        <f t="shared" si="664"/>
        <v/>
      </c>
      <c r="I722" s="14" t="str">
        <f t="shared" si="664"/>
        <v/>
      </c>
      <c r="J722" s="14" t="str">
        <f t="shared" si="664"/>
        <v/>
      </c>
      <c r="K722" s="14" t="str">
        <f t="shared" si="664"/>
        <v/>
      </c>
      <c r="L722" s="14"/>
      <c r="M722" s="14"/>
      <c r="N722" s="17"/>
      <c r="P722" s="16"/>
      <c r="Q722" s="16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E722" s="31" t="str">
        <f t="shared" si="656"/>
        <v/>
      </c>
      <c r="AF722" s="31" t="str">
        <f t="shared" si="656"/>
        <v/>
      </c>
      <c r="AG722" s="31" t="str">
        <f t="shared" si="656"/>
        <v/>
      </c>
      <c r="AH722" s="31" t="str">
        <f t="shared" si="656"/>
        <v/>
      </c>
      <c r="AI722" s="31" t="str">
        <f t="shared" si="627"/>
        <v/>
      </c>
      <c r="AJ722" s="31" t="str">
        <f t="shared" si="627"/>
        <v/>
      </c>
      <c r="AK722" s="31" t="str">
        <f t="shared" si="627"/>
        <v/>
      </c>
      <c r="AL722" s="31" t="str">
        <f t="shared" si="627"/>
        <v/>
      </c>
      <c r="AM722" s="31" t="str">
        <f t="shared" si="627"/>
        <v/>
      </c>
      <c r="AN722" s="31" t="str">
        <f t="shared" si="627"/>
        <v/>
      </c>
      <c r="AO722" s="32" t="str">
        <f t="shared" si="651"/>
        <v/>
      </c>
      <c r="AP722" s="32" t="str">
        <f t="shared" si="640"/>
        <v/>
      </c>
      <c r="AQ722" s="32" t="str">
        <f t="shared" si="640"/>
        <v/>
      </c>
      <c r="AR722" s="32" t="str">
        <f t="shared" si="640"/>
        <v/>
      </c>
      <c r="AS722" s="32" t="str">
        <f t="shared" si="640"/>
        <v/>
      </c>
      <c r="AT722" s="32" t="str">
        <f t="shared" si="640"/>
        <v/>
      </c>
      <c r="AU722" s="32" t="str">
        <f t="shared" si="637"/>
        <v/>
      </c>
      <c r="AV722" s="32" t="str">
        <f t="shared" si="637"/>
        <v/>
      </c>
      <c r="AW722" s="32" t="str">
        <f t="shared" si="637"/>
        <v/>
      </c>
      <c r="AX722" s="32" t="str">
        <f t="shared" si="637"/>
        <v/>
      </c>
      <c r="AY722" s="32" t="str">
        <f t="shared" si="637"/>
        <v/>
      </c>
      <c r="BA722" s="17" t="str">
        <f t="shared" si="641"/>
        <v/>
      </c>
      <c r="BB722" s="17" t="str">
        <f t="shared" si="641"/>
        <v/>
      </c>
      <c r="BC722" s="17" t="str">
        <f t="shared" si="641"/>
        <v/>
      </c>
      <c r="BD722" s="17" t="str">
        <f t="shared" si="641"/>
        <v/>
      </c>
      <c r="BE722" s="17" t="str">
        <f t="shared" si="641"/>
        <v/>
      </c>
      <c r="BF722" s="17" t="str">
        <f t="shared" si="638"/>
        <v/>
      </c>
      <c r="BG722" s="17" t="str">
        <f t="shared" si="638"/>
        <v/>
      </c>
      <c r="BH722" s="17" t="str">
        <f t="shared" si="638"/>
        <v/>
      </c>
      <c r="BI722" s="17" t="str">
        <f t="shared" si="638"/>
        <v/>
      </c>
      <c r="BJ722" s="17" t="str">
        <f t="shared" si="638"/>
        <v/>
      </c>
    </row>
    <row r="723" spans="1:62" s="13" customFormat="1" ht="23.25" customHeight="1">
      <c r="A723" s="1">
        <f ca="1">IF(COUNTIF($D723:$M723," ")=10,"",IF(VLOOKUP(MAX($A$1:A722),$A$1:C722,3,FALSE)=0,"",MAX($A$1:A722)+1))</f>
        <v>723</v>
      </c>
      <c r="B723" s="13" t="str">
        <f>$B721</f>
        <v/>
      </c>
      <c r="C723" s="2" t="str">
        <f>IF($B723="","",$S$3)</f>
        <v/>
      </c>
      <c r="D723" s="14" t="str">
        <f t="shared" ref="D723:K723" si="665">IF($B723&gt;"",IF(ISERROR(SEARCH($B723,T$3))," ",MID(T$3,FIND("%курс ",T$3,FIND($B723,T$3))+6,7)&amp;"
("&amp;MID(T$3,FIND("ауд.",T$3,FIND($B723,T$3))+4,FIND("№",T$3,FIND("ауд.",T$3,FIND($B723,T$3)))-(FIND("ауд.",T$3,FIND($B723,T$3))+4))&amp;")"),"")</f>
        <v/>
      </c>
      <c r="E723" s="14" t="str">
        <f t="shared" si="665"/>
        <v/>
      </c>
      <c r="F723" s="14" t="str">
        <f t="shared" si="665"/>
        <v/>
      </c>
      <c r="G723" s="14" t="str">
        <f t="shared" si="665"/>
        <v/>
      </c>
      <c r="H723" s="14" t="str">
        <f t="shared" si="665"/>
        <v/>
      </c>
      <c r="I723" s="14" t="str">
        <f t="shared" si="665"/>
        <v/>
      </c>
      <c r="J723" s="14" t="str">
        <f t="shared" si="665"/>
        <v/>
      </c>
      <c r="K723" s="14" t="str">
        <f t="shared" si="665"/>
        <v/>
      </c>
      <c r="L723" s="14"/>
      <c r="M723" s="14"/>
      <c r="N723" s="25"/>
      <c r="P723" s="16"/>
      <c r="Q723" s="16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E723" s="31" t="str">
        <f t="shared" si="656"/>
        <v/>
      </c>
      <c r="AF723" s="31" t="str">
        <f t="shared" si="656"/>
        <v/>
      </c>
      <c r="AG723" s="31" t="str">
        <f t="shared" si="656"/>
        <v/>
      </c>
      <c r="AH723" s="31" t="str">
        <f t="shared" si="656"/>
        <v/>
      </c>
      <c r="AI723" s="31" t="str">
        <f t="shared" si="627"/>
        <v/>
      </c>
      <c r="AJ723" s="31" t="str">
        <f t="shared" si="627"/>
        <v/>
      </c>
      <c r="AK723" s="31" t="str">
        <f t="shared" si="627"/>
        <v/>
      </c>
      <c r="AL723" s="31" t="str">
        <f t="shared" si="627"/>
        <v/>
      </c>
      <c r="AM723" s="31" t="str">
        <f t="shared" si="627"/>
        <v/>
      </c>
      <c r="AN723" s="31" t="str">
        <f t="shared" si="627"/>
        <v/>
      </c>
      <c r="AO723" s="32" t="str">
        <f t="shared" si="651"/>
        <v/>
      </c>
      <c r="AP723" s="32" t="str">
        <f t="shared" si="640"/>
        <v/>
      </c>
      <c r="AQ723" s="32" t="str">
        <f t="shared" si="640"/>
        <v/>
      </c>
      <c r="AR723" s="32" t="str">
        <f t="shared" si="640"/>
        <v/>
      </c>
      <c r="AS723" s="32" t="str">
        <f t="shared" si="640"/>
        <v/>
      </c>
      <c r="AT723" s="32" t="str">
        <f t="shared" si="640"/>
        <v/>
      </c>
      <c r="AU723" s="32" t="str">
        <f t="shared" si="637"/>
        <v/>
      </c>
      <c r="AV723" s="32" t="str">
        <f t="shared" si="637"/>
        <v/>
      </c>
      <c r="AW723" s="32" t="str">
        <f t="shared" si="637"/>
        <v/>
      </c>
      <c r="AX723" s="32" t="str">
        <f t="shared" si="637"/>
        <v/>
      </c>
      <c r="AY723" s="32" t="str">
        <f t="shared" si="637"/>
        <v/>
      </c>
      <c r="BA723" s="17" t="str">
        <f t="shared" si="641"/>
        <v/>
      </c>
      <c r="BB723" s="17" t="str">
        <f t="shared" si="641"/>
        <v/>
      </c>
      <c r="BC723" s="17" t="str">
        <f t="shared" si="641"/>
        <v/>
      </c>
      <c r="BD723" s="17" t="str">
        <f t="shared" si="641"/>
        <v/>
      </c>
      <c r="BE723" s="17" t="str">
        <f t="shared" si="641"/>
        <v/>
      </c>
      <c r="BF723" s="17" t="str">
        <f t="shared" si="638"/>
        <v/>
      </c>
      <c r="BG723" s="17" t="str">
        <f t="shared" si="638"/>
        <v/>
      </c>
      <c r="BH723" s="17" t="str">
        <f t="shared" si="638"/>
        <v/>
      </c>
      <c r="BI723" s="17" t="str">
        <f t="shared" si="638"/>
        <v/>
      </c>
      <c r="BJ723" s="17" t="str">
        <f t="shared" si="638"/>
        <v/>
      </c>
    </row>
    <row r="724" spans="1:62" s="13" customFormat="1" ht="23.25" customHeight="1">
      <c r="A724" s="1">
        <f ca="1">IF(COUNTIF($D724:$M724," ")=10,"",IF(VLOOKUP(MAX($A$1:A723),$A$1:C723,3,FALSE)=0,"",MAX($A$1:A723)+1))</f>
        <v>724</v>
      </c>
      <c r="B724" s="13" t="str">
        <f>$B721</f>
        <v/>
      </c>
      <c r="C724" s="2" t="str">
        <f>IF($B724="","",$S$4)</f>
        <v/>
      </c>
      <c r="D724" s="14" t="str">
        <f t="shared" ref="D724:K724" si="666">IF($B724&gt;"",IF(ISERROR(SEARCH($B724,T$4))," ",MID(T$4,FIND("%курс ",T$4,FIND($B724,T$4))+6,7)&amp;"
("&amp;MID(T$4,FIND("ауд.",T$4,FIND($B724,T$4))+4,FIND("№",T$4,FIND("ауд.",T$4,FIND($B724,T$4)))-(FIND("ауд.",T$4,FIND($B724,T$4))+4))&amp;")"),"")</f>
        <v/>
      </c>
      <c r="E724" s="14" t="str">
        <f t="shared" si="666"/>
        <v/>
      </c>
      <c r="F724" s="14" t="str">
        <f t="shared" si="666"/>
        <v/>
      </c>
      <c r="G724" s="14" t="str">
        <f t="shared" si="666"/>
        <v/>
      </c>
      <c r="H724" s="14" t="str">
        <f t="shared" si="666"/>
        <v/>
      </c>
      <c r="I724" s="14" t="str">
        <f t="shared" si="666"/>
        <v/>
      </c>
      <c r="J724" s="14" t="str">
        <f t="shared" si="666"/>
        <v/>
      </c>
      <c r="K724" s="14" t="str">
        <f t="shared" si="666"/>
        <v/>
      </c>
      <c r="L724" s="14"/>
      <c r="M724" s="14"/>
      <c r="N724" s="25"/>
      <c r="P724" s="16"/>
      <c r="Q724" s="16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E724" s="31" t="str">
        <f t="shared" si="656"/>
        <v/>
      </c>
      <c r="AF724" s="31" t="str">
        <f t="shared" si="656"/>
        <v/>
      </c>
      <c r="AG724" s="31" t="str">
        <f t="shared" si="656"/>
        <v/>
      </c>
      <c r="AH724" s="31" t="str">
        <f t="shared" si="656"/>
        <v/>
      </c>
      <c r="AI724" s="31" t="str">
        <f t="shared" si="627"/>
        <v/>
      </c>
      <c r="AJ724" s="31" t="str">
        <f t="shared" si="627"/>
        <v/>
      </c>
      <c r="AK724" s="31" t="str">
        <f t="shared" si="627"/>
        <v/>
      </c>
      <c r="AL724" s="31" t="str">
        <f t="shared" si="627"/>
        <v/>
      </c>
      <c r="AM724" s="31" t="str">
        <f t="shared" si="627"/>
        <v/>
      </c>
      <c r="AN724" s="31" t="str">
        <f t="shared" si="627"/>
        <v/>
      </c>
      <c r="AO724" s="32" t="str">
        <f t="shared" si="651"/>
        <v/>
      </c>
      <c r="AP724" s="32" t="str">
        <f t="shared" si="640"/>
        <v/>
      </c>
      <c r="AQ724" s="32" t="str">
        <f t="shared" si="640"/>
        <v/>
      </c>
      <c r="AR724" s="32" t="str">
        <f t="shared" si="640"/>
        <v/>
      </c>
      <c r="AS724" s="32" t="str">
        <f t="shared" si="640"/>
        <v/>
      </c>
      <c r="AT724" s="32" t="str">
        <f t="shared" si="640"/>
        <v/>
      </c>
      <c r="AU724" s="32" t="str">
        <f t="shared" si="637"/>
        <v/>
      </c>
      <c r="AV724" s="32" t="str">
        <f t="shared" si="637"/>
        <v/>
      </c>
      <c r="AW724" s="32" t="str">
        <f t="shared" si="637"/>
        <v/>
      </c>
      <c r="AX724" s="32" t="str">
        <f t="shared" si="637"/>
        <v/>
      </c>
      <c r="AY724" s="32" t="str">
        <f t="shared" si="637"/>
        <v/>
      </c>
      <c r="BA724" s="17" t="str">
        <f t="shared" si="641"/>
        <v/>
      </c>
      <c r="BB724" s="17" t="str">
        <f t="shared" si="641"/>
        <v/>
      </c>
      <c r="BC724" s="17" t="str">
        <f t="shared" si="641"/>
        <v/>
      </c>
      <c r="BD724" s="17" t="str">
        <f t="shared" si="641"/>
        <v/>
      </c>
      <c r="BE724" s="17" t="str">
        <f t="shared" si="641"/>
        <v/>
      </c>
      <c r="BF724" s="17" t="str">
        <f t="shared" si="638"/>
        <v/>
      </c>
      <c r="BG724" s="17" t="str">
        <f t="shared" si="638"/>
        <v/>
      </c>
      <c r="BH724" s="17" t="str">
        <f t="shared" si="638"/>
        <v/>
      </c>
      <c r="BI724" s="17" t="str">
        <f t="shared" si="638"/>
        <v/>
      </c>
      <c r="BJ724" s="17" t="str">
        <f t="shared" si="638"/>
        <v/>
      </c>
    </row>
    <row r="725" spans="1:62" s="13" customFormat="1" ht="23.25" customHeight="1">
      <c r="A725" s="1">
        <f ca="1">IF(COUNTIF($D725:$M725," ")=10,"",IF(VLOOKUP(MAX($A$1:A724),$A$1:C724,3,FALSE)=0,"",MAX($A$1:A724)+1))</f>
        <v>725</v>
      </c>
      <c r="B725" s="13" t="str">
        <f>$B721</f>
        <v/>
      </c>
      <c r="C725" s="2" t="str">
        <f>IF($B725="","",$S$5)</f>
        <v/>
      </c>
      <c r="D725" s="23" t="str">
        <f t="shared" ref="D725:K725" si="667">IF($B725&gt;"",IF(ISERROR(SEARCH($B725,T$5))," ",MID(T$5,FIND("%курс ",T$5,FIND($B725,T$5))+6,7)&amp;"
("&amp;MID(T$5,FIND("ауд.",T$5,FIND($B725,T$5))+4,FIND("№",T$5,FIND("ауд.",T$5,FIND($B725,T$5)))-(FIND("ауд.",T$5,FIND($B725,T$5))+4))&amp;")"),"")</f>
        <v/>
      </c>
      <c r="E725" s="23" t="str">
        <f t="shared" si="667"/>
        <v/>
      </c>
      <c r="F725" s="23" t="str">
        <f t="shared" si="667"/>
        <v/>
      </c>
      <c r="G725" s="23" t="str">
        <f t="shared" si="667"/>
        <v/>
      </c>
      <c r="H725" s="23" t="str">
        <f t="shared" si="667"/>
        <v/>
      </c>
      <c r="I725" s="23" t="str">
        <f t="shared" si="667"/>
        <v/>
      </c>
      <c r="J725" s="23" t="str">
        <f t="shared" si="667"/>
        <v/>
      </c>
      <c r="K725" s="23" t="str">
        <f t="shared" si="667"/>
        <v/>
      </c>
      <c r="L725" s="23"/>
      <c r="M725" s="23"/>
      <c r="N725" s="25"/>
      <c r="P725" s="16"/>
      <c r="Q725" s="16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E725" s="31" t="str">
        <f t="shared" si="656"/>
        <v/>
      </c>
      <c r="AF725" s="31" t="str">
        <f t="shared" si="656"/>
        <v/>
      </c>
      <c r="AG725" s="31" t="str">
        <f t="shared" si="656"/>
        <v/>
      </c>
      <c r="AH725" s="31" t="str">
        <f t="shared" si="656"/>
        <v/>
      </c>
      <c r="AI725" s="31" t="str">
        <f t="shared" si="627"/>
        <v/>
      </c>
      <c r="AJ725" s="31" t="str">
        <f t="shared" si="627"/>
        <v/>
      </c>
      <c r="AK725" s="31" t="str">
        <f t="shared" si="627"/>
        <v/>
      </c>
      <c r="AL725" s="31" t="str">
        <f t="shared" si="627"/>
        <v/>
      </c>
      <c r="AM725" s="31" t="str">
        <f t="shared" si="627"/>
        <v/>
      </c>
      <c r="AN725" s="31" t="str">
        <f t="shared" si="627"/>
        <v/>
      </c>
      <c r="AO725" s="32" t="str">
        <f t="shared" si="651"/>
        <v/>
      </c>
      <c r="AP725" s="32" t="str">
        <f t="shared" si="640"/>
        <v/>
      </c>
      <c r="AQ725" s="32" t="str">
        <f t="shared" si="640"/>
        <v/>
      </c>
      <c r="AR725" s="32" t="str">
        <f t="shared" si="640"/>
        <v/>
      </c>
      <c r="AS725" s="32" t="str">
        <f t="shared" si="640"/>
        <v/>
      </c>
      <c r="AT725" s="32" t="str">
        <f t="shared" si="640"/>
        <v/>
      </c>
      <c r="AU725" s="32" t="str">
        <f t="shared" si="637"/>
        <v/>
      </c>
      <c r="AV725" s="32" t="str">
        <f t="shared" si="637"/>
        <v/>
      </c>
      <c r="AW725" s="32" t="str">
        <f t="shared" si="637"/>
        <v/>
      </c>
      <c r="AX725" s="32" t="str">
        <f t="shared" si="637"/>
        <v/>
      </c>
      <c r="AY725" s="32" t="str">
        <f t="shared" si="637"/>
        <v/>
      </c>
      <c r="BA725" s="17" t="str">
        <f t="shared" si="641"/>
        <v/>
      </c>
      <c r="BB725" s="17" t="str">
        <f t="shared" si="641"/>
        <v/>
      </c>
      <c r="BC725" s="17" t="str">
        <f t="shared" si="641"/>
        <v/>
      </c>
      <c r="BD725" s="17" t="str">
        <f t="shared" si="641"/>
        <v/>
      </c>
      <c r="BE725" s="17" t="str">
        <f t="shared" si="641"/>
        <v/>
      </c>
      <c r="BF725" s="17" t="str">
        <f t="shared" si="638"/>
        <v/>
      </c>
      <c r="BG725" s="17" t="str">
        <f t="shared" si="638"/>
        <v/>
      </c>
      <c r="BH725" s="17" t="str">
        <f t="shared" si="638"/>
        <v/>
      </c>
      <c r="BI725" s="17" t="str">
        <f t="shared" si="638"/>
        <v/>
      </c>
      <c r="BJ725" s="17" t="str">
        <f t="shared" si="638"/>
        <v/>
      </c>
    </row>
    <row r="726" spans="1:62" s="13" customFormat="1" ht="23.25" customHeight="1">
      <c r="A726" s="1">
        <f ca="1">IF(COUNTIF($D726:$M726," ")=10,"",IF(VLOOKUP(MAX($A$1:A725),$A$1:C725,3,FALSE)=0,"",MAX($A$1:A725)+1))</f>
        <v>726</v>
      </c>
      <c r="B726" s="13" t="str">
        <f>$B721</f>
        <v/>
      </c>
      <c r="C726" s="2" t="str">
        <f>IF($B726="","",$S$6)</f>
        <v/>
      </c>
      <c r="D726" s="23" t="str">
        <f t="shared" ref="D726:K726" si="668">IF($B726&gt;"",IF(ISERROR(SEARCH($B726,T$6))," ",MID(T$6,FIND("%курс ",T$6,FIND($B726,T$6))+6,7)&amp;"
("&amp;MID(T$6,FIND("ауд.",T$6,FIND($B726,T$6))+4,FIND("№",T$6,FIND("ауд.",T$6,FIND($B726,T$6)))-(FIND("ауд.",T$6,FIND($B726,T$6))+4))&amp;")"),"")</f>
        <v/>
      </c>
      <c r="E726" s="23" t="str">
        <f t="shared" si="668"/>
        <v/>
      </c>
      <c r="F726" s="23" t="str">
        <f t="shared" si="668"/>
        <v/>
      </c>
      <c r="G726" s="23" t="str">
        <f t="shared" si="668"/>
        <v/>
      </c>
      <c r="H726" s="23" t="str">
        <f t="shared" si="668"/>
        <v/>
      </c>
      <c r="I726" s="23" t="str">
        <f t="shared" si="668"/>
        <v/>
      </c>
      <c r="J726" s="23" t="str">
        <f t="shared" si="668"/>
        <v/>
      </c>
      <c r="K726" s="23" t="str">
        <f t="shared" si="668"/>
        <v/>
      </c>
      <c r="L726" s="23"/>
      <c r="M726" s="23"/>
      <c r="N726" s="25"/>
      <c r="P726" s="16"/>
      <c r="Q726" s="16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E726" s="31" t="str">
        <f t="shared" si="656"/>
        <v/>
      </c>
      <c r="AF726" s="31" t="str">
        <f t="shared" si="656"/>
        <v/>
      </c>
      <c r="AG726" s="31" t="str">
        <f t="shared" si="656"/>
        <v/>
      </c>
      <c r="AH726" s="31" t="str">
        <f t="shared" si="656"/>
        <v/>
      </c>
      <c r="AI726" s="31" t="str">
        <f t="shared" si="627"/>
        <v/>
      </c>
      <c r="AJ726" s="31" t="str">
        <f t="shared" si="627"/>
        <v/>
      </c>
      <c r="AK726" s="31" t="str">
        <f t="shared" si="627"/>
        <v/>
      </c>
      <c r="AL726" s="31" t="str">
        <f t="shared" si="627"/>
        <v/>
      </c>
      <c r="AM726" s="31" t="str">
        <f t="shared" si="627"/>
        <v/>
      </c>
      <c r="AN726" s="31" t="str">
        <f t="shared" si="627"/>
        <v/>
      </c>
      <c r="AO726" s="32" t="str">
        <f t="shared" si="651"/>
        <v/>
      </c>
      <c r="AP726" s="32" t="str">
        <f t="shared" si="640"/>
        <v/>
      </c>
      <c r="AQ726" s="32" t="str">
        <f t="shared" si="640"/>
        <v/>
      </c>
      <c r="AR726" s="32" t="str">
        <f t="shared" si="640"/>
        <v/>
      </c>
      <c r="AS726" s="32" t="str">
        <f t="shared" si="640"/>
        <v/>
      </c>
      <c r="AT726" s="32" t="str">
        <f t="shared" si="640"/>
        <v/>
      </c>
      <c r="AU726" s="32" t="str">
        <f t="shared" si="637"/>
        <v/>
      </c>
      <c r="AV726" s="32" t="str">
        <f t="shared" si="637"/>
        <v/>
      </c>
      <c r="AW726" s="32" t="str">
        <f t="shared" si="637"/>
        <v/>
      </c>
      <c r="AX726" s="32" t="str">
        <f t="shared" si="637"/>
        <v/>
      </c>
      <c r="AY726" s="32" t="str">
        <f t="shared" si="637"/>
        <v/>
      </c>
      <c r="BA726" s="17" t="str">
        <f t="shared" si="641"/>
        <v/>
      </c>
      <c r="BB726" s="17" t="str">
        <f t="shared" si="641"/>
        <v/>
      </c>
      <c r="BC726" s="17" t="str">
        <f t="shared" si="641"/>
        <v/>
      </c>
      <c r="BD726" s="17" t="str">
        <f t="shared" si="641"/>
        <v/>
      </c>
      <c r="BE726" s="17" t="str">
        <f t="shared" si="641"/>
        <v/>
      </c>
      <c r="BF726" s="17" t="str">
        <f t="shared" si="638"/>
        <v/>
      </c>
      <c r="BG726" s="17" t="str">
        <f t="shared" si="638"/>
        <v/>
      </c>
      <c r="BH726" s="17" t="str">
        <f t="shared" si="638"/>
        <v/>
      </c>
      <c r="BI726" s="17" t="str">
        <f t="shared" si="638"/>
        <v/>
      </c>
      <c r="BJ726" s="17" t="str">
        <f t="shared" si="638"/>
        <v/>
      </c>
    </row>
    <row r="727" spans="1:62" s="13" customFormat="1" ht="23.25" customHeight="1">
      <c r="A727" s="1">
        <f ca="1">IF(COUNTIF($D727:$M727," ")=10,"",IF(VLOOKUP(MAX($A$1:A726),$A$1:C726,3,FALSE)=0,"",MAX($A$1:A726)+1))</f>
        <v>727</v>
      </c>
      <c r="B727" s="13" t="str">
        <f>$B721</f>
        <v/>
      </c>
      <c r="C727" s="2" t="str">
        <f>IF($B727="","",$S$7)</f>
        <v/>
      </c>
      <c r="D727" s="23" t="str">
        <f t="shared" ref="D727:K727" si="669">IF($B727&gt;"",IF(ISERROR(SEARCH($B727,T$7))," ",MID(T$7,FIND("%курс ",T$7,FIND($B727,T$7))+6,7)&amp;"
("&amp;MID(T$7,FIND("ауд.",T$7,FIND($B727,T$7))+4,FIND("№",T$7,FIND("ауд.",T$7,FIND($B727,T$7)))-(FIND("ауд.",T$7,FIND($B727,T$7))+4))&amp;")"),"")</f>
        <v/>
      </c>
      <c r="E727" s="23" t="str">
        <f t="shared" si="669"/>
        <v/>
      </c>
      <c r="F727" s="23" t="str">
        <f t="shared" si="669"/>
        <v/>
      </c>
      <c r="G727" s="23" t="str">
        <f t="shared" si="669"/>
        <v/>
      </c>
      <c r="H727" s="23" t="str">
        <f t="shared" si="669"/>
        <v/>
      </c>
      <c r="I727" s="23" t="str">
        <f t="shared" si="669"/>
        <v/>
      </c>
      <c r="J727" s="23" t="str">
        <f t="shared" si="669"/>
        <v/>
      </c>
      <c r="K727" s="23" t="str">
        <f t="shared" si="669"/>
        <v/>
      </c>
      <c r="L727" s="23"/>
      <c r="M727" s="23"/>
      <c r="N727" s="25"/>
      <c r="P727" s="16"/>
      <c r="Q727" s="16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E727" s="31" t="str">
        <f t="shared" si="656"/>
        <v/>
      </c>
      <c r="AF727" s="31" t="str">
        <f t="shared" si="656"/>
        <v/>
      </c>
      <c r="AG727" s="31" t="str">
        <f t="shared" si="656"/>
        <v/>
      </c>
      <c r="AH727" s="31" t="str">
        <f t="shared" si="656"/>
        <v/>
      </c>
      <c r="AI727" s="31" t="str">
        <f t="shared" si="627"/>
        <v/>
      </c>
      <c r="AJ727" s="31" t="str">
        <f t="shared" si="627"/>
        <v/>
      </c>
      <c r="AK727" s="31" t="str">
        <f t="shared" si="627"/>
        <v/>
      </c>
      <c r="AL727" s="31" t="str">
        <f t="shared" si="627"/>
        <v/>
      </c>
      <c r="AM727" s="31" t="str">
        <f t="shared" si="627"/>
        <v/>
      </c>
      <c r="AN727" s="31" t="str">
        <f t="shared" si="627"/>
        <v/>
      </c>
      <c r="AO727" s="32" t="str">
        <f t="shared" si="651"/>
        <v/>
      </c>
      <c r="AP727" s="32" t="str">
        <f t="shared" si="640"/>
        <v/>
      </c>
      <c r="AQ727" s="32" t="str">
        <f t="shared" si="640"/>
        <v/>
      </c>
      <c r="AR727" s="32" t="str">
        <f t="shared" si="640"/>
        <v/>
      </c>
      <c r="AS727" s="32" t="str">
        <f t="shared" si="640"/>
        <v/>
      </c>
      <c r="AT727" s="32" t="str">
        <f t="shared" si="640"/>
        <v/>
      </c>
      <c r="AU727" s="32" t="str">
        <f t="shared" si="637"/>
        <v/>
      </c>
      <c r="AV727" s="32" t="str">
        <f t="shared" si="637"/>
        <v/>
      </c>
      <c r="AW727" s="32" t="str">
        <f t="shared" si="637"/>
        <v/>
      </c>
      <c r="AX727" s="32" t="str">
        <f t="shared" si="637"/>
        <v/>
      </c>
      <c r="AY727" s="32" t="str">
        <f t="shared" si="637"/>
        <v/>
      </c>
      <c r="BA727" s="17" t="str">
        <f t="shared" si="641"/>
        <v/>
      </c>
      <c r="BB727" s="17" t="str">
        <f t="shared" si="641"/>
        <v/>
      </c>
      <c r="BC727" s="17" t="str">
        <f t="shared" si="641"/>
        <v/>
      </c>
      <c r="BD727" s="17" t="str">
        <f t="shared" si="641"/>
        <v/>
      </c>
      <c r="BE727" s="17" t="str">
        <f t="shared" si="641"/>
        <v/>
      </c>
      <c r="BF727" s="17" t="str">
        <f t="shared" si="638"/>
        <v/>
      </c>
      <c r="BG727" s="17" t="str">
        <f t="shared" si="638"/>
        <v/>
      </c>
      <c r="BH727" s="17" t="str">
        <f t="shared" si="638"/>
        <v/>
      </c>
      <c r="BI727" s="17" t="str">
        <f t="shared" si="638"/>
        <v/>
      </c>
      <c r="BJ727" s="17" t="str">
        <f t="shared" si="638"/>
        <v/>
      </c>
    </row>
    <row r="728" spans="1:62" s="13" customFormat="1" ht="23.25" customHeight="1">
      <c r="A728" s="1">
        <f ca="1">IF(COUNTIF($D728:$M728," ")=10,"",IF(VLOOKUP(MAX($A$1:A727),$A$1:C727,3,FALSE)=0,"",MAX($A$1:A727)+1))</f>
        <v>728</v>
      </c>
      <c r="B728" s="13" t="str">
        <f>$B721</f>
        <v/>
      </c>
      <c r="C728" s="2" t="str">
        <f>IF($B728="","",$S$8)</f>
        <v/>
      </c>
      <c r="D728" s="23" t="str">
        <f t="shared" ref="D728:K728" si="670">IF($B728&gt;"",IF(ISERROR(SEARCH($B728,T$8))," ",MID(T$8,FIND("%курс ",T$8,FIND($B728,T$8))+6,7)&amp;"
("&amp;MID(T$8,FIND("ауд.",T$8,FIND($B728,T$8))+4,FIND("№",T$8,FIND("ауд.",T$8,FIND($B728,T$8)))-(FIND("ауд.",T$8,FIND($B728,T$8))+4))&amp;")"),"")</f>
        <v/>
      </c>
      <c r="E728" s="23" t="str">
        <f t="shared" si="670"/>
        <v/>
      </c>
      <c r="F728" s="23" t="str">
        <f t="shared" si="670"/>
        <v/>
      </c>
      <c r="G728" s="23" t="str">
        <f t="shared" si="670"/>
        <v/>
      </c>
      <c r="H728" s="23" t="str">
        <f t="shared" si="670"/>
        <v/>
      </c>
      <c r="I728" s="23" t="str">
        <f t="shared" si="670"/>
        <v/>
      </c>
      <c r="J728" s="23" t="str">
        <f t="shared" si="670"/>
        <v/>
      </c>
      <c r="K728" s="23" t="str">
        <f t="shared" si="670"/>
        <v/>
      </c>
      <c r="L728" s="23"/>
      <c r="M728" s="23"/>
      <c r="N728" s="25"/>
      <c r="P728" s="16"/>
      <c r="Q728" s="16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E728" s="31" t="str">
        <f t="shared" si="656"/>
        <v/>
      </c>
      <c r="AF728" s="31" t="str">
        <f t="shared" si="656"/>
        <v/>
      </c>
      <c r="AG728" s="31" t="str">
        <f t="shared" si="656"/>
        <v/>
      </c>
      <c r="AH728" s="31" t="str">
        <f t="shared" si="656"/>
        <v/>
      </c>
      <c r="AI728" s="31" t="str">
        <f t="shared" si="627"/>
        <v/>
      </c>
      <c r="AJ728" s="31" t="str">
        <f t="shared" si="627"/>
        <v/>
      </c>
      <c r="AK728" s="31" t="str">
        <f t="shared" si="627"/>
        <v/>
      </c>
      <c r="AL728" s="31" t="str">
        <f t="shared" si="627"/>
        <v/>
      </c>
      <c r="AM728" s="31" t="str">
        <f t="shared" si="627"/>
        <v/>
      </c>
      <c r="AN728" s="31" t="str">
        <f t="shared" si="627"/>
        <v/>
      </c>
      <c r="AO728" s="32" t="str">
        <f t="shared" si="651"/>
        <v/>
      </c>
      <c r="AP728" s="32" t="str">
        <f t="shared" si="640"/>
        <v/>
      </c>
      <c r="AQ728" s="32" t="str">
        <f t="shared" si="640"/>
        <v/>
      </c>
      <c r="AR728" s="32" t="str">
        <f t="shared" si="640"/>
        <v/>
      </c>
      <c r="AS728" s="32" t="str">
        <f t="shared" si="640"/>
        <v/>
      </c>
      <c r="AT728" s="32" t="str">
        <f t="shared" si="640"/>
        <v/>
      </c>
      <c r="AU728" s="32" t="str">
        <f t="shared" si="637"/>
        <v/>
      </c>
      <c r="AV728" s="32" t="str">
        <f t="shared" si="637"/>
        <v/>
      </c>
      <c r="AW728" s="32" t="str">
        <f t="shared" si="637"/>
        <v/>
      </c>
      <c r="AX728" s="32" t="str">
        <f t="shared" si="637"/>
        <v/>
      </c>
      <c r="AY728" s="32" t="str">
        <f t="shared" si="637"/>
        <v/>
      </c>
      <c r="BA728" s="17" t="str">
        <f t="shared" si="641"/>
        <v/>
      </c>
      <c r="BB728" s="17" t="str">
        <f t="shared" si="641"/>
        <v/>
      </c>
      <c r="BC728" s="17" t="str">
        <f t="shared" si="641"/>
        <v/>
      </c>
      <c r="BD728" s="17" t="str">
        <f t="shared" si="641"/>
        <v/>
      </c>
      <c r="BE728" s="17" t="str">
        <f t="shared" si="641"/>
        <v/>
      </c>
      <c r="BF728" s="17" t="str">
        <f t="shared" si="638"/>
        <v/>
      </c>
      <c r="BG728" s="17" t="str">
        <f t="shared" si="638"/>
        <v/>
      </c>
      <c r="BH728" s="17" t="str">
        <f t="shared" si="638"/>
        <v/>
      </c>
      <c r="BI728" s="17" t="str">
        <f t="shared" si="638"/>
        <v/>
      </c>
      <c r="BJ728" s="17" t="str">
        <f t="shared" si="638"/>
        <v/>
      </c>
    </row>
    <row r="729" spans="1:62" s="13" customFormat="1" ht="23.25" customHeight="1">
      <c r="A729" s="1">
        <f ca="1">IF(COUNTIF($D729:$M729," ")=10,"",IF(VLOOKUP(MAX($A$1:A728),$A$1:C728,3,FALSE)=0,"",MAX($A$1:A728)+1))</f>
        <v>729</v>
      </c>
      <c r="C729" s="2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5"/>
      <c r="P729" s="16"/>
      <c r="Q729" s="16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2" t="str">
        <f t="shared" si="651"/>
        <v/>
      </c>
      <c r="AP729" s="32" t="str">
        <f t="shared" si="640"/>
        <v/>
      </c>
      <c r="AQ729" s="32" t="str">
        <f t="shared" si="640"/>
        <v/>
      </c>
      <c r="AR729" s="32" t="str">
        <f t="shared" si="640"/>
        <v/>
      </c>
      <c r="AS729" s="32" t="str">
        <f t="shared" si="640"/>
        <v/>
      </c>
      <c r="AT729" s="32" t="str">
        <f t="shared" si="640"/>
        <v/>
      </c>
      <c r="AU729" s="32" t="str">
        <f t="shared" si="637"/>
        <v/>
      </c>
      <c r="AV729" s="32" t="str">
        <f t="shared" si="637"/>
        <v/>
      </c>
      <c r="AW729" s="32" t="str">
        <f t="shared" si="637"/>
        <v/>
      </c>
      <c r="AX729" s="32" t="str">
        <f t="shared" si="637"/>
        <v/>
      </c>
      <c r="AY729" s="32" t="str">
        <f t="shared" si="637"/>
        <v/>
      </c>
      <c r="BA729" s="17" t="str">
        <f t="shared" si="641"/>
        <v/>
      </c>
      <c r="BB729" s="17" t="str">
        <f t="shared" si="641"/>
        <v/>
      </c>
      <c r="BC729" s="17" t="str">
        <f t="shared" si="641"/>
        <v/>
      </c>
      <c r="BD729" s="17" t="str">
        <f t="shared" si="641"/>
        <v/>
      </c>
      <c r="BE729" s="17" t="str">
        <f t="shared" si="641"/>
        <v/>
      </c>
      <c r="BF729" s="17" t="str">
        <f t="shared" si="638"/>
        <v/>
      </c>
      <c r="BG729" s="17" t="str">
        <f t="shared" si="638"/>
        <v/>
      </c>
      <c r="BH729" s="17" t="str">
        <f t="shared" si="638"/>
        <v/>
      </c>
      <c r="BI729" s="17" t="str">
        <f t="shared" si="638"/>
        <v/>
      </c>
      <c r="BJ729" s="17" t="str">
        <f t="shared" si="638"/>
        <v/>
      </c>
    </row>
    <row r="730" spans="1:62" s="13" customFormat="1" ht="23.25" customHeight="1">
      <c r="A730" s="1">
        <f ca="1">IF(COUNTIF($D731:$M737," ")=70,"",MAX($A$1:A729)+1)</f>
        <v>730</v>
      </c>
      <c r="B730" s="2" t="str">
        <f>IF($C730="","",$C730)</f>
        <v/>
      </c>
      <c r="C730" s="3" t="str">
        <f>IF(ISERROR(VLOOKUP((ROW()-1)/9+1,'[1]Преподавательский состав'!$A$2:$B$180,2,FALSE)),"",VLOOKUP((ROW()-1)/9+1,'[1]Преподавательский состав'!$A$2:$B$180,2,FALSE))</f>
        <v/>
      </c>
      <c r="D730" s="3" t="str">
        <f>IF($C730="","",T(" 8.00"))</f>
        <v/>
      </c>
      <c r="E730" s="3" t="str">
        <f>IF($C730="","",T(" 9.40"))</f>
        <v/>
      </c>
      <c r="F730" s="3" t="str">
        <f>IF($C730="","",T("11.50"))</f>
        <v/>
      </c>
      <c r="G730" s="3" t="str">
        <f>IF($C730="","",T(""))</f>
        <v/>
      </c>
      <c r="H730" s="3" t="str">
        <f>IF($C730="","",T("13.30"))</f>
        <v/>
      </c>
      <c r="I730" s="3" t="str">
        <f>IF($C730="","",T("15.10"))</f>
        <v/>
      </c>
      <c r="J730" s="3" t="str">
        <f>IF($C730="","",T("16.50"))</f>
        <v/>
      </c>
      <c r="K730" s="3" t="str">
        <f>IF($C730="","",T("16.50"))</f>
        <v/>
      </c>
      <c r="L730" s="3"/>
      <c r="M730" s="3"/>
      <c r="N730" s="17"/>
      <c r="P730" s="16"/>
      <c r="Q730" s="16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2" t="str">
        <f t="shared" si="651"/>
        <v/>
      </c>
      <c r="AP730" s="32" t="str">
        <f t="shared" si="640"/>
        <v/>
      </c>
      <c r="AQ730" s="32" t="str">
        <f t="shared" si="640"/>
        <v/>
      </c>
      <c r="AR730" s="32" t="str">
        <f t="shared" si="640"/>
        <v/>
      </c>
      <c r="AS730" s="32" t="str">
        <f t="shared" si="640"/>
        <v/>
      </c>
      <c r="AT730" s="32" t="str">
        <f t="shared" si="640"/>
        <v/>
      </c>
      <c r="AU730" s="32" t="str">
        <f t="shared" si="637"/>
        <v/>
      </c>
      <c r="AV730" s="32" t="str">
        <f t="shared" si="637"/>
        <v/>
      </c>
      <c r="AW730" s="32" t="str">
        <f t="shared" si="637"/>
        <v/>
      </c>
      <c r="AX730" s="32" t="str">
        <f t="shared" si="637"/>
        <v/>
      </c>
      <c r="AY730" s="32" t="str">
        <f t="shared" si="637"/>
        <v/>
      </c>
      <c r="BA730" s="17" t="str">
        <f t="shared" si="641"/>
        <v/>
      </c>
      <c r="BB730" s="17" t="str">
        <f t="shared" si="641"/>
        <v/>
      </c>
      <c r="BC730" s="17" t="str">
        <f t="shared" si="641"/>
        <v/>
      </c>
      <c r="BD730" s="17" t="str">
        <f t="shared" si="641"/>
        <v/>
      </c>
      <c r="BE730" s="17" t="str">
        <f t="shared" si="641"/>
        <v/>
      </c>
      <c r="BF730" s="17" t="str">
        <f t="shared" si="638"/>
        <v/>
      </c>
      <c r="BG730" s="17" t="str">
        <f t="shared" si="638"/>
        <v/>
      </c>
      <c r="BH730" s="17" t="str">
        <f t="shared" si="638"/>
        <v/>
      </c>
      <c r="BI730" s="17" t="str">
        <f t="shared" si="638"/>
        <v/>
      </c>
      <c r="BJ730" s="17" t="str">
        <f t="shared" si="638"/>
        <v/>
      </c>
    </row>
    <row r="731" spans="1:62" s="13" customFormat="1" ht="23.25" customHeight="1">
      <c r="A731" s="1">
        <f ca="1">IF(COUNTIF($D731:$M731," ")=10,"",IF(VLOOKUP(MAX($A$1:A730),$A$1:C730,3,FALSE)=0,"",MAX($A$1:A730)+1))</f>
        <v>731</v>
      </c>
      <c r="B731" s="13" t="str">
        <f>$B730</f>
        <v/>
      </c>
      <c r="C731" s="2" t="str">
        <f>IF($B731="","",$S$2)</f>
        <v/>
      </c>
      <c r="D731" s="14" t="str">
        <f t="shared" ref="D731:K731" si="671">IF($B731&gt;"",IF(ISERROR(SEARCH($B731,T$2))," ",MID(T$2,FIND("%курс ",T$2,FIND($B731,T$2))+6,7)&amp;"
("&amp;MID(T$2,FIND("ауд.",T$2,FIND($B731,T$2))+4,FIND("№",T$2,FIND("ауд.",T$2,FIND($B731,T$2)))-(FIND("ауд.",T$2,FIND($B731,T$2))+4))&amp;")"),"")</f>
        <v/>
      </c>
      <c r="E731" s="14" t="str">
        <f t="shared" si="671"/>
        <v/>
      </c>
      <c r="F731" s="14" t="str">
        <f t="shared" si="671"/>
        <v/>
      </c>
      <c r="G731" s="14" t="str">
        <f t="shared" si="671"/>
        <v/>
      </c>
      <c r="H731" s="14" t="str">
        <f t="shared" si="671"/>
        <v/>
      </c>
      <c r="I731" s="14" t="str">
        <f t="shared" si="671"/>
        <v/>
      </c>
      <c r="J731" s="14" t="str">
        <f t="shared" si="671"/>
        <v/>
      </c>
      <c r="K731" s="14" t="str">
        <f t="shared" si="671"/>
        <v/>
      </c>
      <c r="L731" s="14"/>
      <c r="M731" s="14"/>
      <c r="N731" s="25"/>
      <c r="P731" s="16"/>
      <c r="Q731" s="16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E731" s="31" t="str">
        <f t="shared" si="656"/>
        <v/>
      </c>
      <c r="AF731" s="31" t="str">
        <f t="shared" si="656"/>
        <v/>
      </c>
      <c r="AG731" s="31" t="str">
        <f t="shared" si="656"/>
        <v/>
      </c>
      <c r="AH731" s="31" t="str">
        <f t="shared" si="656"/>
        <v/>
      </c>
      <c r="AI731" s="31" t="str">
        <f t="shared" si="627"/>
        <v/>
      </c>
      <c r="AJ731" s="31" t="str">
        <f t="shared" si="627"/>
        <v/>
      </c>
      <c r="AK731" s="31" t="str">
        <f t="shared" si="627"/>
        <v/>
      </c>
      <c r="AL731" s="31" t="str">
        <f t="shared" si="627"/>
        <v/>
      </c>
      <c r="AM731" s="31" t="str">
        <f t="shared" si="627"/>
        <v/>
      </c>
      <c r="AN731" s="31" t="str">
        <f t="shared" si="627"/>
        <v/>
      </c>
      <c r="AO731" s="32" t="str">
        <f t="shared" si="651"/>
        <v/>
      </c>
      <c r="AP731" s="32" t="str">
        <f t="shared" si="640"/>
        <v/>
      </c>
      <c r="AQ731" s="32" t="str">
        <f t="shared" si="640"/>
        <v/>
      </c>
      <c r="AR731" s="32" t="str">
        <f t="shared" si="640"/>
        <v/>
      </c>
      <c r="AS731" s="32" t="str">
        <f t="shared" si="640"/>
        <v/>
      </c>
      <c r="AT731" s="32" t="str">
        <f t="shared" si="640"/>
        <v/>
      </c>
      <c r="AU731" s="32" t="str">
        <f t="shared" si="637"/>
        <v/>
      </c>
      <c r="AV731" s="32" t="str">
        <f t="shared" si="637"/>
        <v/>
      </c>
      <c r="AW731" s="32" t="str">
        <f t="shared" si="637"/>
        <v/>
      </c>
      <c r="AX731" s="32" t="str">
        <f t="shared" si="637"/>
        <v/>
      </c>
      <c r="AY731" s="32" t="str">
        <f t="shared" si="637"/>
        <v/>
      </c>
      <c r="BA731" s="17" t="str">
        <f t="shared" si="641"/>
        <v/>
      </c>
      <c r="BB731" s="17" t="str">
        <f t="shared" si="641"/>
        <v/>
      </c>
      <c r="BC731" s="17" t="str">
        <f t="shared" si="641"/>
        <v/>
      </c>
      <c r="BD731" s="17" t="str">
        <f t="shared" si="641"/>
        <v/>
      </c>
      <c r="BE731" s="17" t="str">
        <f t="shared" si="641"/>
        <v/>
      </c>
      <c r="BF731" s="17" t="str">
        <f t="shared" si="638"/>
        <v/>
      </c>
      <c r="BG731" s="17" t="str">
        <f t="shared" si="638"/>
        <v/>
      </c>
      <c r="BH731" s="17" t="str">
        <f t="shared" si="638"/>
        <v/>
      </c>
      <c r="BI731" s="17" t="str">
        <f t="shared" si="638"/>
        <v/>
      </c>
      <c r="BJ731" s="17" t="str">
        <f t="shared" si="638"/>
        <v/>
      </c>
    </row>
    <row r="732" spans="1:62" s="13" customFormat="1" ht="23.25" customHeight="1">
      <c r="A732" s="1">
        <f ca="1">IF(COUNTIF($D732:$M732," ")=10,"",IF(VLOOKUP(MAX($A$1:A731),$A$1:C731,3,FALSE)=0,"",MAX($A$1:A731)+1))</f>
        <v>732</v>
      </c>
      <c r="B732" s="13" t="str">
        <f>$B730</f>
        <v/>
      </c>
      <c r="C732" s="2" t="str">
        <f>IF($B732="","",$S$3)</f>
        <v/>
      </c>
      <c r="D732" s="14" t="str">
        <f t="shared" ref="D732:K732" si="672">IF($B732&gt;"",IF(ISERROR(SEARCH($B732,T$3))," ",MID(T$3,FIND("%курс ",T$3,FIND($B732,T$3))+6,7)&amp;"
("&amp;MID(T$3,FIND("ауд.",T$3,FIND($B732,T$3))+4,FIND("№",T$3,FIND("ауд.",T$3,FIND($B732,T$3)))-(FIND("ауд.",T$3,FIND($B732,T$3))+4))&amp;")"),"")</f>
        <v/>
      </c>
      <c r="E732" s="14" t="str">
        <f t="shared" si="672"/>
        <v/>
      </c>
      <c r="F732" s="14" t="str">
        <f t="shared" si="672"/>
        <v/>
      </c>
      <c r="G732" s="14" t="str">
        <f t="shared" si="672"/>
        <v/>
      </c>
      <c r="H732" s="14" t="str">
        <f t="shared" si="672"/>
        <v/>
      </c>
      <c r="I732" s="14" t="str">
        <f t="shared" si="672"/>
        <v/>
      </c>
      <c r="J732" s="14" t="str">
        <f t="shared" si="672"/>
        <v/>
      </c>
      <c r="K732" s="14" t="str">
        <f t="shared" si="672"/>
        <v/>
      </c>
      <c r="L732" s="14"/>
      <c r="M732" s="14"/>
      <c r="N732" s="25"/>
      <c r="P732" s="16"/>
      <c r="Q732" s="16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E732" s="31" t="str">
        <f t="shared" si="656"/>
        <v/>
      </c>
      <c r="AF732" s="31" t="str">
        <f t="shared" si="656"/>
        <v/>
      </c>
      <c r="AG732" s="31" t="str">
        <f t="shared" si="656"/>
        <v/>
      </c>
      <c r="AH732" s="31" t="str">
        <f t="shared" si="656"/>
        <v/>
      </c>
      <c r="AI732" s="31" t="str">
        <f t="shared" si="627"/>
        <v/>
      </c>
      <c r="AJ732" s="31" t="str">
        <f t="shared" si="627"/>
        <v/>
      </c>
      <c r="AK732" s="31" t="str">
        <f t="shared" si="627"/>
        <v/>
      </c>
      <c r="AL732" s="31" t="str">
        <f t="shared" si="627"/>
        <v/>
      </c>
      <c r="AM732" s="31" t="str">
        <f t="shared" si="627"/>
        <v/>
      </c>
      <c r="AN732" s="31" t="str">
        <f t="shared" si="627"/>
        <v/>
      </c>
      <c r="AO732" s="32" t="str">
        <f t="shared" si="651"/>
        <v/>
      </c>
      <c r="AP732" s="32" t="str">
        <f t="shared" si="640"/>
        <v/>
      </c>
      <c r="AQ732" s="32" t="str">
        <f t="shared" si="640"/>
        <v/>
      </c>
      <c r="AR732" s="32" t="str">
        <f t="shared" si="640"/>
        <v/>
      </c>
      <c r="AS732" s="32" t="str">
        <f t="shared" si="640"/>
        <v/>
      </c>
      <c r="AT732" s="32" t="str">
        <f t="shared" si="640"/>
        <v/>
      </c>
      <c r="AU732" s="32" t="str">
        <f t="shared" si="637"/>
        <v/>
      </c>
      <c r="AV732" s="32" t="str">
        <f t="shared" si="637"/>
        <v/>
      </c>
      <c r="AW732" s="32" t="str">
        <f t="shared" si="637"/>
        <v/>
      </c>
      <c r="AX732" s="32" t="str">
        <f t="shared" si="637"/>
        <v/>
      </c>
      <c r="AY732" s="32" t="str">
        <f t="shared" si="637"/>
        <v/>
      </c>
      <c r="BA732" s="17" t="str">
        <f t="shared" si="641"/>
        <v/>
      </c>
      <c r="BB732" s="17" t="str">
        <f t="shared" si="641"/>
        <v/>
      </c>
      <c r="BC732" s="17" t="str">
        <f t="shared" si="641"/>
        <v/>
      </c>
      <c r="BD732" s="17" t="str">
        <f t="shared" si="641"/>
        <v/>
      </c>
      <c r="BE732" s="17" t="str">
        <f t="shared" si="641"/>
        <v/>
      </c>
      <c r="BF732" s="17" t="str">
        <f t="shared" si="638"/>
        <v/>
      </c>
      <c r="BG732" s="17" t="str">
        <f t="shared" si="638"/>
        <v/>
      </c>
      <c r="BH732" s="17" t="str">
        <f t="shared" si="638"/>
        <v/>
      </c>
      <c r="BI732" s="17" t="str">
        <f t="shared" si="638"/>
        <v/>
      </c>
      <c r="BJ732" s="17" t="str">
        <f t="shared" si="638"/>
        <v/>
      </c>
    </row>
    <row r="733" spans="1:62" s="13" customFormat="1" ht="23.25" customHeight="1">
      <c r="A733" s="1">
        <f ca="1">IF(COUNTIF($D733:$M733," ")=10,"",IF(VLOOKUP(MAX($A$1:A732),$A$1:C732,3,FALSE)=0,"",MAX($A$1:A732)+1))</f>
        <v>733</v>
      </c>
      <c r="B733" s="13" t="str">
        <f>$B730</f>
        <v/>
      </c>
      <c r="C733" s="2" t="str">
        <f>IF($B733="","",$S$4)</f>
        <v/>
      </c>
      <c r="D733" s="14" t="str">
        <f t="shared" ref="D733:K733" si="673">IF($B733&gt;"",IF(ISERROR(SEARCH($B733,T$4))," ",MID(T$4,FIND("%курс ",T$4,FIND($B733,T$4))+6,7)&amp;"
("&amp;MID(T$4,FIND("ауд.",T$4,FIND($B733,T$4))+4,FIND("№",T$4,FIND("ауд.",T$4,FIND($B733,T$4)))-(FIND("ауд.",T$4,FIND($B733,T$4))+4))&amp;")"),"")</f>
        <v/>
      </c>
      <c r="E733" s="14" t="str">
        <f t="shared" si="673"/>
        <v/>
      </c>
      <c r="F733" s="14" t="str">
        <f t="shared" si="673"/>
        <v/>
      </c>
      <c r="G733" s="14" t="str">
        <f t="shared" si="673"/>
        <v/>
      </c>
      <c r="H733" s="14" t="str">
        <f t="shared" si="673"/>
        <v/>
      </c>
      <c r="I733" s="14" t="str">
        <f t="shared" si="673"/>
        <v/>
      </c>
      <c r="J733" s="14" t="str">
        <f t="shared" si="673"/>
        <v/>
      </c>
      <c r="K733" s="14" t="str">
        <f t="shared" si="673"/>
        <v/>
      </c>
      <c r="L733" s="14"/>
      <c r="M733" s="14"/>
      <c r="N733" s="25"/>
      <c r="P733" s="16"/>
      <c r="Q733" s="16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E733" s="31" t="str">
        <f t="shared" si="656"/>
        <v/>
      </c>
      <c r="AF733" s="31" t="str">
        <f t="shared" si="656"/>
        <v/>
      </c>
      <c r="AG733" s="31" t="str">
        <f t="shared" si="656"/>
        <v/>
      </c>
      <c r="AH733" s="31" t="str">
        <f t="shared" si="656"/>
        <v/>
      </c>
      <c r="AI733" s="31" t="str">
        <f t="shared" si="627"/>
        <v/>
      </c>
      <c r="AJ733" s="31" t="str">
        <f t="shared" si="627"/>
        <v/>
      </c>
      <c r="AK733" s="31" t="str">
        <f t="shared" si="627"/>
        <v/>
      </c>
      <c r="AL733" s="31" t="str">
        <f t="shared" si="627"/>
        <v/>
      </c>
      <c r="AM733" s="31" t="str">
        <f t="shared" si="627"/>
        <v/>
      </c>
      <c r="AN733" s="31" t="str">
        <f t="shared" si="627"/>
        <v/>
      </c>
      <c r="AO733" s="32" t="str">
        <f t="shared" si="651"/>
        <v/>
      </c>
      <c r="AP733" s="32" t="str">
        <f t="shared" si="640"/>
        <v/>
      </c>
      <c r="AQ733" s="32" t="str">
        <f t="shared" si="640"/>
        <v/>
      </c>
      <c r="AR733" s="32" t="str">
        <f t="shared" si="640"/>
        <v/>
      </c>
      <c r="AS733" s="32" t="str">
        <f t="shared" si="640"/>
        <v/>
      </c>
      <c r="AT733" s="32" t="str">
        <f t="shared" si="640"/>
        <v/>
      </c>
      <c r="AU733" s="32" t="str">
        <f t="shared" si="637"/>
        <v/>
      </c>
      <c r="AV733" s="32" t="str">
        <f t="shared" si="637"/>
        <v/>
      </c>
      <c r="AW733" s="32" t="str">
        <f t="shared" si="637"/>
        <v/>
      </c>
      <c r="AX733" s="32" t="str">
        <f t="shared" si="637"/>
        <v/>
      </c>
      <c r="AY733" s="32" t="str">
        <f t="shared" si="637"/>
        <v/>
      </c>
      <c r="BA733" s="17" t="str">
        <f t="shared" si="641"/>
        <v/>
      </c>
      <c r="BB733" s="17" t="str">
        <f t="shared" si="641"/>
        <v/>
      </c>
      <c r="BC733" s="17" t="str">
        <f t="shared" si="641"/>
        <v/>
      </c>
      <c r="BD733" s="17" t="str">
        <f t="shared" si="641"/>
        <v/>
      </c>
      <c r="BE733" s="17" t="str">
        <f t="shared" si="641"/>
        <v/>
      </c>
      <c r="BF733" s="17" t="str">
        <f t="shared" si="638"/>
        <v/>
      </c>
      <c r="BG733" s="17" t="str">
        <f t="shared" si="638"/>
        <v/>
      </c>
      <c r="BH733" s="17" t="str">
        <f t="shared" si="638"/>
        <v/>
      </c>
      <c r="BI733" s="17" t="str">
        <f t="shared" si="638"/>
        <v/>
      </c>
      <c r="BJ733" s="17" t="str">
        <f t="shared" si="638"/>
        <v/>
      </c>
    </row>
    <row r="734" spans="1:62" s="13" customFormat="1" ht="23.25" customHeight="1">
      <c r="A734" s="1">
        <f ca="1">IF(COUNTIF($D734:$M734," ")=10,"",IF(VLOOKUP(MAX($A$1:A733),$A$1:C733,3,FALSE)=0,"",MAX($A$1:A733)+1))</f>
        <v>734</v>
      </c>
      <c r="B734" s="13" t="str">
        <f>$B730</f>
        <v/>
      </c>
      <c r="C734" s="2" t="str">
        <f>IF($B734="","",$S$5)</f>
        <v/>
      </c>
      <c r="D734" s="23" t="str">
        <f t="shared" ref="D734:K734" si="674">IF($B734&gt;"",IF(ISERROR(SEARCH($B734,T$5))," ",MID(T$5,FIND("%курс ",T$5,FIND($B734,T$5))+6,7)&amp;"
("&amp;MID(T$5,FIND("ауд.",T$5,FIND($B734,T$5))+4,FIND("№",T$5,FIND("ауд.",T$5,FIND($B734,T$5)))-(FIND("ауд.",T$5,FIND($B734,T$5))+4))&amp;")"),"")</f>
        <v/>
      </c>
      <c r="E734" s="23" t="str">
        <f t="shared" si="674"/>
        <v/>
      </c>
      <c r="F734" s="23" t="str">
        <f t="shared" si="674"/>
        <v/>
      </c>
      <c r="G734" s="23" t="str">
        <f t="shared" si="674"/>
        <v/>
      </c>
      <c r="H734" s="23" t="str">
        <f t="shared" si="674"/>
        <v/>
      </c>
      <c r="I734" s="23" t="str">
        <f t="shared" si="674"/>
        <v/>
      </c>
      <c r="J734" s="23" t="str">
        <f t="shared" si="674"/>
        <v/>
      </c>
      <c r="K734" s="23" t="str">
        <f t="shared" si="674"/>
        <v/>
      </c>
      <c r="L734" s="23"/>
      <c r="M734" s="23"/>
      <c r="N734" s="25"/>
      <c r="P734" s="16"/>
      <c r="Q734" s="16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E734" s="31" t="str">
        <f t="shared" si="656"/>
        <v/>
      </c>
      <c r="AF734" s="31" t="str">
        <f t="shared" si="656"/>
        <v/>
      </c>
      <c r="AG734" s="31" t="str">
        <f t="shared" si="656"/>
        <v/>
      </c>
      <c r="AH734" s="31" t="str">
        <f t="shared" si="656"/>
        <v/>
      </c>
      <c r="AI734" s="31" t="str">
        <f t="shared" si="627"/>
        <v/>
      </c>
      <c r="AJ734" s="31" t="str">
        <f t="shared" si="627"/>
        <v/>
      </c>
      <c r="AK734" s="31" t="str">
        <f t="shared" si="627"/>
        <v/>
      </c>
      <c r="AL734" s="31" t="str">
        <f t="shared" si="627"/>
        <v/>
      </c>
      <c r="AM734" s="31" t="str">
        <f t="shared" si="627"/>
        <v/>
      </c>
      <c r="AN734" s="31" t="str">
        <f t="shared" si="627"/>
        <v/>
      </c>
      <c r="AO734" s="32" t="str">
        <f t="shared" si="651"/>
        <v/>
      </c>
      <c r="AP734" s="32" t="str">
        <f t="shared" si="640"/>
        <v/>
      </c>
      <c r="AQ734" s="32" t="str">
        <f t="shared" si="640"/>
        <v/>
      </c>
      <c r="AR734" s="32" t="str">
        <f t="shared" si="640"/>
        <v/>
      </c>
      <c r="AS734" s="32" t="str">
        <f t="shared" si="640"/>
        <v/>
      </c>
      <c r="AT734" s="32" t="str">
        <f t="shared" si="640"/>
        <v/>
      </c>
      <c r="AU734" s="32" t="str">
        <f t="shared" si="637"/>
        <v/>
      </c>
      <c r="AV734" s="32" t="str">
        <f t="shared" si="637"/>
        <v/>
      </c>
      <c r="AW734" s="32" t="str">
        <f t="shared" si="637"/>
        <v/>
      </c>
      <c r="AX734" s="32" t="str">
        <f t="shared" si="637"/>
        <v/>
      </c>
      <c r="AY734" s="32" t="str">
        <f t="shared" si="637"/>
        <v/>
      </c>
      <c r="BA734" s="17" t="str">
        <f t="shared" si="641"/>
        <v/>
      </c>
      <c r="BB734" s="17" t="str">
        <f t="shared" si="641"/>
        <v/>
      </c>
      <c r="BC734" s="17" t="str">
        <f t="shared" si="641"/>
        <v/>
      </c>
      <c r="BD734" s="17" t="str">
        <f t="shared" si="641"/>
        <v/>
      </c>
      <c r="BE734" s="17" t="str">
        <f t="shared" si="641"/>
        <v/>
      </c>
      <c r="BF734" s="17" t="str">
        <f t="shared" si="638"/>
        <v/>
      </c>
      <c r="BG734" s="17" t="str">
        <f t="shared" si="638"/>
        <v/>
      </c>
      <c r="BH734" s="17" t="str">
        <f t="shared" si="638"/>
        <v/>
      </c>
      <c r="BI734" s="17" t="str">
        <f t="shared" si="638"/>
        <v/>
      </c>
      <c r="BJ734" s="17" t="str">
        <f t="shared" si="638"/>
        <v/>
      </c>
    </row>
    <row r="735" spans="1:62" s="13" customFormat="1" ht="23.25" customHeight="1">
      <c r="A735" s="1">
        <f ca="1">IF(COUNTIF($D735:$M735," ")=10,"",IF(VLOOKUP(MAX($A$1:A734),$A$1:C734,3,FALSE)=0,"",MAX($A$1:A734)+1))</f>
        <v>735</v>
      </c>
      <c r="B735" s="13" t="str">
        <f>$B730</f>
        <v/>
      </c>
      <c r="C735" s="2" t="str">
        <f>IF($B735="","",$S$6)</f>
        <v/>
      </c>
      <c r="D735" s="23" t="str">
        <f t="shared" ref="D735:K735" si="675">IF($B735&gt;"",IF(ISERROR(SEARCH($B735,T$6))," ",MID(T$6,FIND("%курс ",T$6,FIND($B735,T$6))+6,7)&amp;"
("&amp;MID(T$6,FIND("ауд.",T$6,FIND($B735,T$6))+4,FIND("№",T$6,FIND("ауд.",T$6,FIND($B735,T$6)))-(FIND("ауд.",T$6,FIND($B735,T$6))+4))&amp;")"),"")</f>
        <v/>
      </c>
      <c r="E735" s="23" t="str">
        <f t="shared" si="675"/>
        <v/>
      </c>
      <c r="F735" s="23" t="str">
        <f t="shared" si="675"/>
        <v/>
      </c>
      <c r="G735" s="23" t="str">
        <f t="shared" si="675"/>
        <v/>
      </c>
      <c r="H735" s="23" t="str">
        <f t="shared" si="675"/>
        <v/>
      </c>
      <c r="I735" s="23" t="str">
        <f t="shared" si="675"/>
        <v/>
      </c>
      <c r="J735" s="23" t="str">
        <f t="shared" si="675"/>
        <v/>
      </c>
      <c r="K735" s="23" t="str">
        <f t="shared" si="675"/>
        <v/>
      </c>
      <c r="L735" s="23"/>
      <c r="M735" s="23"/>
      <c r="N735" s="25"/>
      <c r="P735" s="16"/>
      <c r="Q735" s="16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E735" s="31" t="str">
        <f t="shared" si="656"/>
        <v/>
      </c>
      <c r="AF735" s="31" t="str">
        <f t="shared" si="656"/>
        <v/>
      </c>
      <c r="AG735" s="31" t="str">
        <f t="shared" si="656"/>
        <v/>
      </c>
      <c r="AH735" s="31" t="str">
        <f t="shared" si="656"/>
        <v/>
      </c>
      <c r="AI735" s="31" t="str">
        <f t="shared" si="627"/>
        <v/>
      </c>
      <c r="AJ735" s="31" t="str">
        <f t="shared" si="627"/>
        <v/>
      </c>
      <c r="AK735" s="31" t="str">
        <f t="shared" si="627"/>
        <v/>
      </c>
      <c r="AL735" s="31" t="str">
        <f t="shared" ref="AL735:AN750" si="676">IF(K735=" ","",IF(K735="","",CONCATENATE($C735," ",K$1," ",MID(K735,10,5))))</f>
        <v/>
      </c>
      <c r="AM735" s="31" t="str">
        <f t="shared" si="676"/>
        <v/>
      </c>
      <c r="AN735" s="31" t="str">
        <f t="shared" si="676"/>
        <v/>
      </c>
      <c r="AO735" s="32" t="str">
        <f t="shared" si="651"/>
        <v/>
      </c>
      <c r="AP735" s="32" t="str">
        <f t="shared" si="640"/>
        <v/>
      </c>
      <c r="AQ735" s="32" t="str">
        <f t="shared" si="640"/>
        <v/>
      </c>
      <c r="AR735" s="32" t="str">
        <f t="shared" si="640"/>
        <v/>
      </c>
      <c r="AS735" s="32" t="str">
        <f t="shared" si="640"/>
        <v/>
      </c>
      <c r="AT735" s="32" t="str">
        <f t="shared" si="640"/>
        <v/>
      </c>
      <c r="AU735" s="32" t="str">
        <f t="shared" si="637"/>
        <v/>
      </c>
      <c r="AV735" s="32" t="str">
        <f t="shared" si="637"/>
        <v/>
      </c>
      <c r="AW735" s="32" t="str">
        <f t="shared" si="637"/>
        <v/>
      </c>
      <c r="AX735" s="32" t="str">
        <f t="shared" si="637"/>
        <v/>
      </c>
      <c r="AY735" s="32" t="str">
        <f t="shared" si="637"/>
        <v/>
      </c>
      <c r="BA735" s="17" t="str">
        <f t="shared" si="641"/>
        <v/>
      </c>
      <c r="BB735" s="17" t="str">
        <f t="shared" si="641"/>
        <v/>
      </c>
      <c r="BC735" s="17" t="str">
        <f t="shared" si="641"/>
        <v/>
      </c>
      <c r="BD735" s="17" t="str">
        <f t="shared" si="641"/>
        <v/>
      </c>
      <c r="BE735" s="17" t="str">
        <f t="shared" si="641"/>
        <v/>
      </c>
      <c r="BF735" s="17" t="str">
        <f t="shared" si="638"/>
        <v/>
      </c>
      <c r="BG735" s="17" t="str">
        <f t="shared" si="638"/>
        <v/>
      </c>
      <c r="BH735" s="17" t="str">
        <f t="shared" si="638"/>
        <v/>
      </c>
      <c r="BI735" s="17" t="str">
        <f t="shared" si="638"/>
        <v/>
      </c>
      <c r="BJ735" s="17" t="str">
        <f t="shared" si="638"/>
        <v/>
      </c>
    </row>
    <row r="736" spans="1:62" s="13" customFormat="1" ht="23.25" customHeight="1">
      <c r="A736" s="1">
        <f ca="1">IF(COUNTIF($D736:$M736," ")=10,"",IF(VLOOKUP(MAX($A$1:A735),$A$1:C735,3,FALSE)=0,"",MAX($A$1:A735)+1))</f>
        <v>736</v>
      </c>
      <c r="B736" s="13" t="str">
        <f>$B730</f>
        <v/>
      </c>
      <c r="C736" s="2" t="str">
        <f>IF($B736="","",$S$7)</f>
        <v/>
      </c>
      <c r="D736" s="23" t="str">
        <f t="shared" ref="D736:K736" si="677">IF($B736&gt;"",IF(ISERROR(SEARCH($B736,T$7))," ",MID(T$7,FIND("%курс ",T$7,FIND($B736,T$7))+6,7)&amp;"
("&amp;MID(T$7,FIND("ауд.",T$7,FIND($B736,T$7))+4,FIND("№",T$7,FIND("ауд.",T$7,FIND($B736,T$7)))-(FIND("ауд.",T$7,FIND($B736,T$7))+4))&amp;")"),"")</f>
        <v/>
      </c>
      <c r="E736" s="23" t="str">
        <f t="shared" si="677"/>
        <v/>
      </c>
      <c r="F736" s="23" t="str">
        <f t="shared" si="677"/>
        <v/>
      </c>
      <c r="G736" s="23" t="str">
        <f t="shared" si="677"/>
        <v/>
      </c>
      <c r="H736" s="23" t="str">
        <f t="shared" si="677"/>
        <v/>
      </c>
      <c r="I736" s="23" t="str">
        <f t="shared" si="677"/>
        <v/>
      </c>
      <c r="J736" s="23" t="str">
        <f t="shared" si="677"/>
        <v/>
      </c>
      <c r="K736" s="23" t="str">
        <f t="shared" si="677"/>
        <v/>
      </c>
      <c r="L736" s="23"/>
      <c r="M736" s="23"/>
      <c r="N736" s="25"/>
      <c r="P736" s="16"/>
      <c r="Q736" s="16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E736" s="31" t="str">
        <f t="shared" si="656"/>
        <v/>
      </c>
      <c r="AF736" s="31" t="str">
        <f t="shared" si="656"/>
        <v/>
      </c>
      <c r="AG736" s="31" t="str">
        <f t="shared" si="656"/>
        <v/>
      </c>
      <c r="AH736" s="31" t="str">
        <f t="shared" si="656"/>
        <v/>
      </c>
      <c r="AI736" s="31" t="str">
        <f t="shared" si="656"/>
        <v/>
      </c>
      <c r="AJ736" s="31" t="str">
        <f t="shared" si="656"/>
        <v/>
      </c>
      <c r="AK736" s="31" t="str">
        <f t="shared" si="656"/>
        <v/>
      </c>
      <c r="AL736" s="31" t="str">
        <f t="shared" si="676"/>
        <v/>
      </c>
      <c r="AM736" s="31" t="str">
        <f t="shared" si="676"/>
        <v/>
      </c>
      <c r="AN736" s="31" t="str">
        <f t="shared" si="676"/>
        <v/>
      </c>
      <c r="AO736" s="32" t="str">
        <f t="shared" si="651"/>
        <v/>
      </c>
      <c r="AP736" s="32" t="str">
        <f t="shared" si="640"/>
        <v/>
      </c>
      <c r="AQ736" s="32" t="str">
        <f t="shared" si="640"/>
        <v/>
      </c>
      <c r="AR736" s="32" t="str">
        <f t="shared" si="640"/>
        <v/>
      </c>
      <c r="AS736" s="32" t="str">
        <f t="shared" si="640"/>
        <v/>
      </c>
      <c r="AT736" s="32" t="str">
        <f t="shared" si="640"/>
        <v/>
      </c>
      <c r="AU736" s="32" t="str">
        <f t="shared" si="637"/>
        <v/>
      </c>
      <c r="AV736" s="32" t="str">
        <f t="shared" si="637"/>
        <v/>
      </c>
      <c r="AW736" s="32" t="str">
        <f t="shared" si="637"/>
        <v/>
      </c>
      <c r="AX736" s="32" t="str">
        <f t="shared" si="637"/>
        <v/>
      </c>
      <c r="AY736" s="32" t="str">
        <f t="shared" si="637"/>
        <v/>
      </c>
      <c r="BA736" s="17" t="str">
        <f t="shared" si="641"/>
        <v/>
      </c>
      <c r="BB736" s="17" t="str">
        <f t="shared" si="641"/>
        <v/>
      </c>
      <c r="BC736" s="17" t="str">
        <f t="shared" si="641"/>
        <v/>
      </c>
      <c r="BD736" s="17" t="str">
        <f t="shared" si="641"/>
        <v/>
      </c>
      <c r="BE736" s="17" t="str">
        <f t="shared" si="641"/>
        <v/>
      </c>
      <c r="BF736" s="17" t="str">
        <f t="shared" si="638"/>
        <v/>
      </c>
      <c r="BG736" s="17" t="str">
        <f t="shared" si="638"/>
        <v/>
      </c>
      <c r="BH736" s="17" t="str">
        <f t="shared" si="638"/>
        <v/>
      </c>
      <c r="BI736" s="17" t="str">
        <f t="shared" si="638"/>
        <v/>
      </c>
      <c r="BJ736" s="17" t="str">
        <f t="shared" si="638"/>
        <v/>
      </c>
    </row>
    <row r="737" spans="1:62" s="13" customFormat="1" ht="23.25" customHeight="1">
      <c r="A737" s="1">
        <f ca="1">IF(COUNTIF($D737:$M737," ")=10,"",IF(VLOOKUP(MAX($A$1:A736),$A$1:C736,3,FALSE)=0,"",MAX($A$1:A736)+1))</f>
        <v>737</v>
      </c>
      <c r="B737" s="13" t="str">
        <f>$B730</f>
        <v/>
      </c>
      <c r="C737" s="2" t="str">
        <f>IF($B737="","",$S$8)</f>
        <v/>
      </c>
      <c r="D737" s="23" t="str">
        <f t="shared" ref="D737:K737" si="678">IF($B737&gt;"",IF(ISERROR(SEARCH($B737,T$8))," ",MID(T$8,FIND("%курс ",T$8,FIND($B737,T$8))+6,7)&amp;"
("&amp;MID(T$8,FIND("ауд.",T$8,FIND($B737,T$8))+4,FIND("№",T$8,FIND("ауд.",T$8,FIND($B737,T$8)))-(FIND("ауд.",T$8,FIND($B737,T$8))+4))&amp;")"),"")</f>
        <v/>
      </c>
      <c r="E737" s="23" t="str">
        <f t="shared" si="678"/>
        <v/>
      </c>
      <c r="F737" s="23" t="str">
        <f t="shared" si="678"/>
        <v/>
      </c>
      <c r="G737" s="23" t="str">
        <f t="shared" si="678"/>
        <v/>
      </c>
      <c r="H737" s="23" t="str">
        <f t="shared" si="678"/>
        <v/>
      </c>
      <c r="I737" s="23" t="str">
        <f t="shared" si="678"/>
        <v/>
      </c>
      <c r="J737" s="23" t="str">
        <f t="shared" si="678"/>
        <v/>
      </c>
      <c r="K737" s="23" t="str">
        <f t="shared" si="678"/>
        <v/>
      </c>
      <c r="L737" s="23"/>
      <c r="M737" s="23"/>
      <c r="N737" s="25"/>
      <c r="P737" s="16"/>
      <c r="Q737" s="16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E737" s="31" t="str">
        <f t="shared" si="656"/>
        <v/>
      </c>
      <c r="AF737" s="31" t="str">
        <f t="shared" si="656"/>
        <v/>
      </c>
      <c r="AG737" s="31" t="str">
        <f t="shared" si="656"/>
        <v/>
      </c>
      <c r="AH737" s="31" t="str">
        <f t="shared" si="656"/>
        <v/>
      </c>
      <c r="AI737" s="31" t="str">
        <f t="shared" si="656"/>
        <v/>
      </c>
      <c r="AJ737" s="31" t="str">
        <f t="shared" si="656"/>
        <v/>
      </c>
      <c r="AK737" s="31" t="str">
        <f t="shared" si="656"/>
        <v/>
      </c>
      <c r="AL737" s="31" t="str">
        <f t="shared" si="676"/>
        <v/>
      </c>
      <c r="AM737" s="31" t="str">
        <f t="shared" si="676"/>
        <v/>
      </c>
      <c r="AN737" s="31" t="str">
        <f t="shared" si="676"/>
        <v/>
      </c>
      <c r="AO737" s="32" t="str">
        <f t="shared" si="651"/>
        <v/>
      </c>
      <c r="AP737" s="32" t="str">
        <f t="shared" si="640"/>
        <v/>
      </c>
      <c r="AQ737" s="32" t="str">
        <f t="shared" si="640"/>
        <v/>
      </c>
      <c r="AR737" s="32" t="str">
        <f t="shared" si="640"/>
        <v/>
      </c>
      <c r="AS737" s="32" t="str">
        <f t="shared" si="640"/>
        <v/>
      </c>
      <c r="AT737" s="32" t="str">
        <f t="shared" si="640"/>
        <v/>
      </c>
      <c r="AU737" s="32" t="str">
        <f t="shared" si="637"/>
        <v/>
      </c>
      <c r="AV737" s="32" t="str">
        <f t="shared" si="637"/>
        <v/>
      </c>
      <c r="AW737" s="32" t="str">
        <f t="shared" si="637"/>
        <v/>
      </c>
      <c r="AX737" s="32" t="str">
        <f t="shared" si="637"/>
        <v/>
      </c>
      <c r="AY737" s="32" t="str">
        <f t="shared" si="637"/>
        <v/>
      </c>
      <c r="BA737" s="17" t="str">
        <f t="shared" si="641"/>
        <v/>
      </c>
      <c r="BB737" s="17" t="str">
        <f t="shared" si="641"/>
        <v/>
      </c>
      <c r="BC737" s="17" t="str">
        <f t="shared" si="641"/>
        <v/>
      </c>
      <c r="BD737" s="17" t="str">
        <f t="shared" si="641"/>
        <v/>
      </c>
      <c r="BE737" s="17" t="str">
        <f t="shared" si="641"/>
        <v/>
      </c>
      <c r="BF737" s="17" t="str">
        <f t="shared" si="638"/>
        <v/>
      </c>
      <c r="BG737" s="17" t="str">
        <f t="shared" si="638"/>
        <v/>
      </c>
      <c r="BH737" s="17" t="str">
        <f t="shared" si="638"/>
        <v/>
      </c>
      <c r="BI737" s="17" t="str">
        <f t="shared" si="638"/>
        <v/>
      </c>
      <c r="BJ737" s="17" t="str">
        <f t="shared" si="638"/>
        <v/>
      </c>
    </row>
    <row r="738" spans="1:62" s="13" customFormat="1" ht="23.25" customHeight="1">
      <c r="A738" s="1">
        <f ca="1">IF(COUNTIF($D738:$M738," ")=10,"",IF(VLOOKUP(MAX($A$1:A737),$A$1:C737,3,FALSE)=0,"",MAX($A$1:A737)+1))</f>
        <v>738</v>
      </c>
      <c r="C738" s="2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17"/>
      <c r="P738" s="16"/>
      <c r="Q738" s="16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2" t="str">
        <f t="shared" si="651"/>
        <v/>
      </c>
      <c r="AP738" s="32" t="str">
        <f t="shared" si="640"/>
        <v/>
      </c>
      <c r="AQ738" s="32" t="str">
        <f t="shared" si="640"/>
        <v/>
      </c>
      <c r="AR738" s="32" t="str">
        <f t="shared" si="640"/>
        <v/>
      </c>
      <c r="AS738" s="32" t="str">
        <f t="shared" si="640"/>
        <v/>
      </c>
      <c r="AT738" s="32" t="str">
        <f t="shared" si="640"/>
        <v/>
      </c>
      <c r="AU738" s="32" t="str">
        <f t="shared" si="637"/>
        <v/>
      </c>
      <c r="AV738" s="32" t="str">
        <f t="shared" si="637"/>
        <v/>
      </c>
      <c r="AW738" s="32" t="str">
        <f t="shared" si="637"/>
        <v/>
      </c>
      <c r="AX738" s="32" t="str">
        <f t="shared" si="637"/>
        <v/>
      </c>
      <c r="AY738" s="32" t="str">
        <f t="shared" si="637"/>
        <v/>
      </c>
      <c r="BA738" s="17" t="str">
        <f t="shared" si="641"/>
        <v/>
      </c>
      <c r="BB738" s="17" t="str">
        <f t="shared" si="641"/>
        <v/>
      </c>
      <c r="BC738" s="17" t="str">
        <f t="shared" si="641"/>
        <v/>
      </c>
      <c r="BD738" s="17" t="str">
        <f t="shared" si="641"/>
        <v/>
      </c>
      <c r="BE738" s="17" t="str">
        <f t="shared" si="641"/>
        <v/>
      </c>
      <c r="BF738" s="17" t="str">
        <f t="shared" si="638"/>
        <v/>
      </c>
      <c r="BG738" s="17" t="str">
        <f t="shared" si="638"/>
        <v/>
      </c>
      <c r="BH738" s="17" t="str">
        <f t="shared" si="638"/>
        <v/>
      </c>
      <c r="BI738" s="17" t="str">
        <f t="shared" si="638"/>
        <v/>
      </c>
      <c r="BJ738" s="17" t="str">
        <f t="shared" si="638"/>
        <v/>
      </c>
    </row>
    <row r="739" spans="1:62" s="13" customFormat="1" ht="23.25" customHeight="1">
      <c r="A739" s="1">
        <f ca="1">IF(COUNTIF($D740:$M746," ")=70,"",MAX($A$1:A738)+1)</f>
        <v>739</v>
      </c>
      <c r="B739" s="2" t="str">
        <f>IF($C739="","",$C739)</f>
        <v/>
      </c>
      <c r="C739" s="3" t="str">
        <f>IF(ISERROR(VLOOKUP((ROW()-1)/9+1,'[1]Преподавательский состав'!$A$2:$B$180,2,FALSE)),"",VLOOKUP((ROW()-1)/9+1,'[1]Преподавательский состав'!$A$2:$B$180,2,FALSE))</f>
        <v/>
      </c>
      <c r="D739" s="3" t="str">
        <f>IF($C739="","",T(" 8.00"))</f>
        <v/>
      </c>
      <c r="E739" s="3" t="str">
        <f>IF($C739="","",T(" 9.40"))</f>
        <v/>
      </c>
      <c r="F739" s="3" t="str">
        <f>IF($C739="","",T("11.50"))</f>
        <v/>
      </c>
      <c r="G739" s="3" t="str">
        <f>IF($C739="","",T(""))</f>
        <v/>
      </c>
      <c r="H739" s="3" t="str">
        <f>IF($C739="","",T("13.30"))</f>
        <v/>
      </c>
      <c r="I739" s="3" t="str">
        <f>IF($C739="","",T("15.10"))</f>
        <v/>
      </c>
      <c r="J739" s="3" t="str">
        <f>IF($C739="","",T("16.50"))</f>
        <v/>
      </c>
      <c r="K739" s="3" t="str">
        <f>IF($C739="","",T("16.50"))</f>
        <v/>
      </c>
      <c r="L739" s="3"/>
      <c r="M739" s="3"/>
      <c r="N739" s="25"/>
      <c r="P739" s="16"/>
      <c r="Q739" s="16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2" t="str">
        <f t="shared" si="651"/>
        <v/>
      </c>
      <c r="AP739" s="32" t="str">
        <f t="shared" si="640"/>
        <v/>
      </c>
      <c r="AQ739" s="32" t="str">
        <f t="shared" si="640"/>
        <v/>
      </c>
      <c r="AR739" s="32" t="str">
        <f t="shared" si="640"/>
        <v/>
      </c>
      <c r="AS739" s="32" t="str">
        <f t="shared" si="640"/>
        <v/>
      </c>
      <c r="AT739" s="32" t="str">
        <f t="shared" si="640"/>
        <v/>
      </c>
      <c r="AU739" s="32" t="str">
        <f t="shared" si="637"/>
        <v/>
      </c>
      <c r="AV739" s="32" t="str">
        <f t="shared" si="637"/>
        <v/>
      </c>
      <c r="AW739" s="32" t="str">
        <f t="shared" si="637"/>
        <v/>
      </c>
      <c r="AX739" s="32" t="str">
        <f t="shared" si="637"/>
        <v/>
      </c>
      <c r="AY739" s="32" t="str">
        <f t="shared" si="637"/>
        <v/>
      </c>
      <c r="BA739" s="17" t="str">
        <f t="shared" si="641"/>
        <v/>
      </c>
      <c r="BB739" s="17" t="str">
        <f t="shared" si="641"/>
        <v/>
      </c>
      <c r="BC739" s="17" t="str">
        <f t="shared" si="641"/>
        <v/>
      </c>
      <c r="BD739" s="17" t="str">
        <f t="shared" si="641"/>
        <v/>
      </c>
      <c r="BE739" s="17" t="str">
        <f t="shared" si="641"/>
        <v/>
      </c>
      <c r="BF739" s="17" t="str">
        <f t="shared" si="638"/>
        <v/>
      </c>
      <c r="BG739" s="17" t="str">
        <f t="shared" si="638"/>
        <v/>
      </c>
      <c r="BH739" s="17" t="str">
        <f t="shared" si="638"/>
        <v/>
      </c>
      <c r="BI739" s="17" t="str">
        <f t="shared" si="638"/>
        <v/>
      </c>
      <c r="BJ739" s="17" t="str">
        <f t="shared" si="638"/>
        <v/>
      </c>
    </row>
    <row r="740" spans="1:62" s="13" customFormat="1" ht="23.25" customHeight="1">
      <c r="A740" s="1">
        <f ca="1">IF(COUNTIF($D740:$M740," ")=10,"",IF(VLOOKUP(MAX($A$1:A739),$A$1:C739,3,FALSE)=0,"",MAX($A$1:A739)+1))</f>
        <v>740</v>
      </c>
      <c r="B740" s="13" t="str">
        <f>$B739</f>
        <v/>
      </c>
      <c r="C740" s="2" t="str">
        <f>IF($B740="","",$S$2)</f>
        <v/>
      </c>
      <c r="D740" s="14" t="str">
        <f t="shared" ref="D740:K740" si="679">IF($B740&gt;"",IF(ISERROR(SEARCH($B740,T$2))," ",MID(T$2,FIND("%курс ",T$2,FIND($B740,T$2))+6,7)&amp;"
("&amp;MID(T$2,FIND("ауд.",T$2,FIND($B740,T$2))+4,FIND("№",T$2,FIND("ауд.",T$2,FIND($B740,T$2)))-(FIND("ауд.",T$2,FIND($B740,T$2))+4))&amp;")"),"")</f>
        <v/>
      </c>
      <c r="E740" s="14" t="str">
        <f t="shared" si="679"/>
        <v/>
      </c>
      <c r="F740" s="14" t="str">
        <f t="shared" si="679"/>
        <v/>
      </c>
      <c r="G740" s="14" t="str">
        <f t="shared" si="679"/>
        <v/>
      </c>
      <c r="H740" s="14" t="str">
        <f t="shared" si="679"/>
        <v/>
      </c>
      <c r="I740" s="14" t="str">
        <f t="shared" si="679"/>
        <v/>
      </c>
      <c r="J740" s="14" t="str">
        <f t="shared" si="679"/>
        <v/>
      </c>
      <c r="K740" s="14" t="str">
        <f t="shared" si="679"/>
        <v/>
      </c>
      <c r="L740" s="14"/>
      <c r="M740" s="14"/>
      <c r="N740" s="25"/>
      <c r="P740" s="16"/>
      <c r="Q740" s="16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E740" s="31" t="str">
        <f t="shared" si="656"/>
        <v/>
      </c>
      <c r="AF740" s="31" t="str">
        <f t="shared" si="656"/>
        <v/>
      </c>
      <c r="AG740" s="31" t="str">
        <f t="shared" si="656"/>
        <v/>
      </c>
      <c r="AH740" s="31" t="str">
        <f t="shared" si="656"/>
        <v/>
      </c>
      <c r="AI740" s="31" t="str">
        <f t="shared" si="656"/>
        <v/>
      </c>
      <c r="AJ740" s="31" t="str">
        <f t="shared" si="656"/>
        <v/>
      </c>
      <c r="AK740" s="31" t="str">
        <f t="shared" si="656"/>
        <v/>
      </c>
      <c r="AL740" s="31" t="str">
        <f t="shared" si="656"/>
        <v/>
      </c>
      <c r="AM740" s="31" t="str">
        <f t="shared" si="676"/>
        <v/>
      </c>
      <c r="AN740" s="31" t="str">
        <f t="shared" si="676"/>
        <v/>
      </c>
      <c r="AO740" s="32" t="str">
        <f t="shared" si="651"/>
        <v/>
      </c>
      <c r="AP740" s="32" t="str">
        <f t="shared" si="640"/>
        <v/>
      </c>
      <c r="AQ740" s="32" t="str">
        <f t="shared" si="640"/>
        <v/>
      </c>
      <c r="AR740" s="32" t="str">
        <f t="shared" si="640"/>
        <v/>
      </c>
      <c r="AS740" s="32" t="str">
        <f t="shared" si="640"/>
        <v/>
      </c>
      <c r="AT740" s="32" t="str">
        <f t="shared" si="640"/>
        <v/>
      </c>
      <c r="AU740" s="32" t="str">
        <f t="shared" si="637"/>
        <v/>
      </c>
      <c r="AV740" s="32" t="str">
        <f t="shared" si="637"/>
        <v/>
      </c>
      <c r="AW740" s="32" t="str">
        <f t="shared" si="637"/>
        <v/>
      </c>
      <c r="AX740" s="32" t="str">
        <f t="shared" si="637"/>
        <v/>
      </c>
      <c r="AY740" s="32" t="str">
        <f t="shared" si="637"/>
        <v/>
      </c>
      <c r="BA740" s="17" t="str">
        <f t="shared" si="641"/>
        <v/>
      </c>
      <c r="BB740" s="17" t="str">
        <f t="shared" si="641"/>
        <v/>
      </c>
      <c r="BC740" s="17" t="str">
        <f t="shared" si="641"/>
        <v/>
      </c>
      <c r="BD740" s="17" t="str">
        <f t="shared" si="641"/>
        <v/>
      </c>
      <c r="BE740" s="17" t="str">
        <f t="shared" si="641"/>
        <v/>
      </c>
      <c r="BF740" s="17" t="str">
        <f t="shared" si="638"/>
        <v/>
      </c>
      <c r="BG740" s="17" t="str">
        <f t="shared" si="638"/>
        <v/>
      </c>
      <c r="BH740" s="17" t="str">
        <f t="shared" si="638"/>
        <v/>
      </c>
      <c r="BI740" s="17" t="str">
        <f t="shared" si="638"/>
        <v/>
      </c>
      <c r="BJ740" s="17" t="str">
        <f t="shared" si="638"/>
        <v/>
      </c>
    </row>
    <row r="741" spans="1:62" s="13" customFormat="1" ht="23.25" customHeight="1">
      <c r="A741" s="1">
        <f ca="1">IF(COUNTIF($D741:$M741," ")=10,"",IF(VLOOKUP(MAX($A$1:A740),$A$1:C740,3,FALSE)=0,"",MAX($A$1:A740)+1))</f>
        <v>741</v>
      </c>
      <c r="B741" s="13" t="str">
        <f>$B739</f>
        <v/>
      </c>
      <c r="C741" s="2" t="str">
        <f>IF($B741="","",$S$3)</f>
        <v/>
      </c>
      <c r="D741" s="14" t="str">
        <f t="shared" ref="D741:K741" si="680">IF($B741&gt;"",IF(ISERROR(SEARCH($B741,T$3))," ",MID(T$3,FIND("%курс ",T$3,FIND($B741,T$3))+6,7)&amp;"
("&amp;MID(T$3,FIND("ауд.",T$3,FIND($B741,T$3))+4,FIND("№",T$3,FIND("ауд.",T$3,FIND($B741,T$3)))-(FIND("ауд.",T$3,FIND($B741,T$3))+4))&amp;")"),"")</f>
        <v/>
      </c>
      <c r="E741" s="14" t="str">
        <f t="shared" si="680"/>
        <v/>
      </c>
      <c r="F741" s="14" t="str">
        <f t="shared" si="680"/>
        <v/>
      </c>
      <c r="G741" s="14" t="str">
        <f t="shared" si="680"/>
        <v/>
      </c>
      <c r="H741" s="14" t="str">
        <f t="shared" si="680"/>
        <v/>
      </c>
      <c r="I741" s="14" t="str">
        <f t="shared" si="680"/>
        <v/>
      </c>
      <c r="J741" s="14" t="str">
        <f t="shared" si="680"/>
        <v/>
      </c>
      <c r="K741" s="14" t="str">
        <f t="shared" si="680"/>
        <v/>
      </c>
      <c r="L741" s="14"/>
      <c r="M741" s="14"/>
      <c r="N741" s="25"/>
      <c r="P741" s="16"/>
      <c r="Q741" s="16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E741" s="31" t="str">
        <f t="shared" si="656"/>
        <v/>
      </c>
      <c r="AF741" s="31" t="str">
        <f t="shared" si="656"/>
        <v/>
      </c>
      <c r="AG741" s="31" t="str">
        <f t="shared" si="656"/>
        <v/>
      </c>
      <c r="AH741" s="31" t="str">
        <f t="shared" si="656"/>
        <v/>
      </c>
      <c r="AI741" s="31" t="str">
        <f t="shared" si="656"/>
        <v/>
      </c>
      <c r="AJ741" s="31" t="str">
        <f t="shared" si="656"/>
        <v/>
      </c>
      <c r="AK741" s="31" t="str">
        <f t="shared" si="656"/>
        <v/>
      </c>
      <c r="AL741" s="31" t="str">
        <f t="shared" si="656"/>
        <v/>
      </c>
      <c r="AM741" s="31" t="str">
        <f t="shared" si="676"/>
        <v/>
      </c>
      <c r="AN741" s="31" t="str">
        <f t="shared" si="676"/>
        <v/>
      </c>
      <c r="AO741" s="32" t="str">
        <f t="shared" si="651"/>
        <v/>
      </c>
      <c r="AP741" s="32" t="str">
        <f t="shared" si="640"/>
        <v/>
      </c>
      <c r="AQ741" s="32" t="str">
        <f t="shared" si="640"/>
        <v/>
      </c>
      <c r="AR741" s="32" t="str">
        <f t="shared" si="640"/>
        <v/>
      </c>
      <c r="AS741" s="32" t="str">
        <f t="shared" si="640"/>
        <v/>
      </c>
      <c r="AT741" s="32" t="str">
        <f t="shared" si="640"/>
        <v/>
      </c>
      <c r="AU741" s="32" t="str">
        <f t="shared" si="637"/>
        <v/>
      </c>
      <c r="AV741" s="32" t="str">
        <f t="shared" si="637"/>
        <v/>
      </c>
      <c r="AW741" s="32" t="str">
        <f t="shared" si="637"/>
        <v/>
      </c>
      <c r="AX741" s="32" t="str">
        <f t="shared" si="637"/>
        <v/>
      </c>
      <c r="AY741" s="32" t="str">
        <f t="shared" si="637"/>
        <v/>
      </c>
      <c r="BA741" s="17" t="str">
        <f t="shared" si="641"/>
        <v/>
      </c>
      <c r="BB741" s="17" t="str">
        <f t="shared" si="641"/>
        <v/>
      </c>
      <c r="BC741" s="17" t="str">
        <f t="shared" si="641"/>
        <v/>
      </c>
      <c r="BD741" s="17" t="str">
        <f t="shared" si="641"/>
        <v/>
      </c>
      <c r="BE741" s="17" t="str">
        <f t="shared" si="641"/>
        <v/>
      </c>
      <c r="BF741" s="17" t="str">
        <f t="shared" si="638"/>
        <v/>
      </c>
      <c r="BG741" s="17" t="str">
        <f t="shared" si="638"/>
        <v/>
      </c>
      <c r="BH741" s="17" t="str">
        <f t="shared" si="638"/>
        <v/>
      </c>
      <c r="BI741" s="17" t="str">
        <f t="shared" si="638"/>
        <v/>
      </c>
      <c r="BJ741" s="17" t="str">
        <f t="shared" si="638"/>
        <v/>
      </c>
    </row>
    <row r="742" spans="1:62" s="13" customFormat="1" ht="23.25" customHeight="1">
      <c r="A742" s="1">
        <f ca="1">IF(COUNTIF($D742:$M742," ")=10,"",IF(VLOOKUP(MAX($A$1:A741),$A$1:C741,3,FALSE)=0,"",MAX($A$1:A741)+1))</f>
        <v>742</v>
      </c>
      <c r="B742" s="13" t="str">
        <f>$B739</f>
        <v/>
      </c>
      <c r="C742" s="2" t="str">
        <f>IF($B742="","",$S$4)</f>
        <v/>
      </c>
      <c r="D742" s="14" t="str">
        <f t="shared" ref="D742:K742" si="681">IF($B742&gt;"",IF(ISERROR(SEARCH($B742,T$4))," ",MID(T$4,FIND("%курс ",T$4,FIND($B742,T$4))+6,7)&amp;"
("&amp;MID(T$4,FIND("ауд.",T$4,FIND($B742,T$4))+4,FIND("№",T$4,FIND("ауд.",T$4,FIND($B742,T$4)))-(FIND("ауд.",T$4,FIND($B742,T$4))+4))&amp;")"),"")</f>
        <v/>
      </c>
      <c r="E742" s="14" t="str">
        <f t="shared" si="681"/>
        <v/>
      </c>
      <c r="F742" s="14" t="str">
        <f t="shared" si="681"/>
        <v/>
      </c>
      <c r="G742" s="14" t="str">
        <f t="shared" si="681"/>
        <v/>
      </c>
      <c r="H742" s="14" t="str">
        <f t="shared" si="681"/>
        <v/>
      </c>
      <c r="I742" s="14" t="str">
        <f t="shared" si="681"/>
        <v/>
      </c>
      <c r="J742" s="14" t="str">
        <f t="shared" si="681"/>
        <v/>
      </c>
      <c r="K742" s="14" t="str">
        <f t="shared" si="681"/>
        <v/>
      </c>
      <c r="L742" s="14"/>
      <c r="M742" s="14"/>
      <c r="N742" s="25"/>
      <c r="P742" s="16"/>
      <c r="Q742" s="16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E742" s="31" t="str">
        <f t="shared" si="656"/>
        <v/>
      </c>
      <c r="AF742" s="31" t="str">
        <f t="shared" si="656"/>
        <v/>
      </c>
      <c r="AG742" s="31" t="str">
        <f t="shared" si="656"/>
        <v/>
      </c>
      <c r="AH742" s="31" t="str">
        <f t="shared" si="656"/>
        <v/>
      </c>
      <c r="AI742" s="31" t="str">
        <f t="shared" si="656"/>
        <v/>
      </c>
      <c r="AJ742" s="31" t="str">
        <f t="shared" si="656"/>
        <v/>
      </c>
      <c r="AK742" s="31" t="str">
        <f t="shared" si="656"/>
        <v/>
      </c>
      <c r="AL742" s="31" t="str">
        <f t="shared" si="656"/>
        <v/>
      </c>
      <c r="AM742" s="31" t="str">
        <f t="shared" si="676"/>
        <v/>
      </c>
      <c r="AN742" s="31" t="str">
        <f t="shared" si="676"/>
        <v/>
      </c>
      <c r="AO742" s="32" t="str">
        <f t="shared" si="651"/>
        <v/>
      </c>
      <c r="AP742" s="32" t="str">
        <f t="shared" si="640"/>
        <v/>
      </c>
      <c r="AQ742" s="32" t="str">
        <f t="shared" si="640"/>
        <v/>
      </c>
      <c r="AR742" s="32" t="str">
        <f t="shared" si="640"/>
        <v/>
      </c>
      <c r="AS742" s="32" t="str">
        <f t="shared" si="640"/>
        <v/>
      </c>
      <c r="AT742" s="32" t="str">
        <f t="shared" si="640"/>
        <v/>
      </c>
      <c r="AU742" s="32" t="str">
        <f t="shared" si="637"/>
        <v/>
      </c>
      <c r="AV742" s="32" t="str">
        <f t="shared" si="637"/>
        <v/>
      </c>
      <c r="AW742" s="32" t="str">
        <f t="shared" si="637"/>
        <v/>
      </c>
      <c r="AX742" s="32" t="str">
        <f t="shared" si="637"/>
        <v/>
      </c>
      <c r="AY742" s="32" t="str">
        <f t="shared" si="637"/>
        <v/>
      </c>
      <c r="BA742" s="17" t="str">
        <f t="shared" si="641"/>
        <v/>
      </c>
      <c r="BB742" s="17" t="str">
        <f t="shared" si="641"/>
        <v/>
      </c>
      <c r="BC742" s="17" t="str">
        <f t="shared" si="641"/>
        <v/>
      </c>
      <c r="BD742" s="17" t="str">
        <f t="shared" si="641"/>
        <v/>
      </c>
      <c r="BE742" s="17" t="str">
        <f t="shared" si="641"/>
        <v/>
      </c>
      <c r="BF742" s="17" t="str">
        <f t="shared" si="638"/>
        <v/>
      </c>
      <c r="BG742" s="17" t="str">
        <f t="shared" si="638"/>
        <v/>
      </c>
      <c r="BH742" s="17" t="str">
        <f t="shared" si="638"/>
        <v/>
      </c>
      <c r="BI742" s="17" t="str">
        <f t="shared" si="638"/>
        <v/>
      </c>
      <c r="BJ742" s="17" t="str">
        <f t="shared" si="638"/>
        <v/>
      </c>
    </row>
    <row r="743" spans="1:62" s="13" customFormat="1" ht="23.25" customHeight="1">
      <c r="A743" s="1">
        <f ca="1">IF(COUNTIF($D743:$M743," ")=10,"",IF(VLOOKUP(MAX($A$1:A742),$A$1:C742,3,FALSE)=0,"",MAX($A$1:A742)+1))</f>
        <v>743</v>
      </c>
      <c r="B743" s="13" t="str">
        <f>$B739</f>
        <v/>
      </c>
      <c r="C743" s="2" t="str">
        <f>IF($B743="","",$S$5)</f>
        <v/>
      </c>
      <c r="D743" s="23" t="str">
        <f t="shared" ref="D743:K743" si="682">IF($B743&gt;"",IF(ISERROR(SEARCH($B743,T$5))," ",MID(T$5,FIND("%курс ",T$5,FIND($B743,T$5))+6,7)&amp;"
("&amp;MID(T$5,FIND("ауд.",T$5,FIND($B743,T$5))+4,FIND("№",T$5,FIND("ауд.",T$5,FIND($B743,T$5)))-(FIND("ауд.",T$5,FIND($B743,T$5))+4))&amp;")"),"")</f>
        <v/>
      </c>
      <c r="E743" s="23" t="str">
        <f t="shared" si="682"/>
        <v/>
      </c>
      <c r="F743" s="23" t="str">
        <f t="shared" si="682"/>
        <v/>
      </c>
      <c r="G743" s="23" t="str">
        <f t="shared" si="682"/>
        <v/>
      </c>
      <c r="H743" s="23" t="str">
        <f t="shared" si="682"/>
        <v/>
      </c>
      <c r="I743" s="23" t="str">
        <f t="shared" si="682"/>
        <v/>
      </c>
      <c r="J743" s="23" t="str">
        <f t="shared" si="682"/>
        <v/>
      </c>
      <c r="K743" s="23" t="str">
        <f t="shared" si="682"/>
        <v/>
      </c>
      <c r="L743" s="23"/>
      <c r="M743" s="23"/>
      <c r="N743" s="25"/>
      <c r="P743" s="16"/>
      <c r="Q743" s="16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E743" s="31" t="str">
        <f t="shared" si="656"/>
        <v/>
      </c>
      <c r="AF743" s="31" t="str">
        <f t="shared" si="656"/>
        <v/>
      </c>
      <c r="AG743" s="31" t="str">
        <f t="shared" si="656"/>
        <v/>
      </c>
      <c r="AH743" s="31" t="str">
        <f t="shared" si="656"/>
        <v/>
      </c>
      <c r="AI743" s="31" t="str">
        <f t="shared" si="656"/>
        <v/>
      </c>
      <c r="AJ743" s="31" t="str">
        <f t="shared" si="656"/>
        <v/>
      </c>
      <c r="AK743" s="31" t="str">
        <f t="shared" si="656"/>
        <v/>
      </c>
      <c r="AL743" s="31" t="str">
        <f t="shared" si="656"/>
        <v/>
      </c>
      <c r="AM743" s="31" t="str">
        <f t="shared" si="676"/>
        <v/>
      </c>
      <c r="AN743" s="31" t="str">
        <f t="shared" si="676"/>
        <v/>
      </c>
      <c r="AO743" s="32" t="str">
        <f t="shared" si="651"/>
        <v/>
      </c>
      <c r="AP743" s="32" t="str">
        <f t="shared" si="640"/>
        <v/>
      </c>
      <c r="AQ743" s="32" t="str">
        <f t="shared" si="640"/>
        <v/>
      </c>
      <c r="AR743" s="32" t="str">
        <f t="shared" si="640"/>
        <v/>
      </c>
      <c r="AS743" s="32" t="str">
        <f t="shared" si="640"/>
        <v/>
      </c>
      <c r="AT743" s="32" t="str">
        <f t="shared" si="640"/>
        <v/>
      </c>
      <c r="AU743" s="32" t="str">
        <f t="shared" si="637"/>
        <v/>
      </c>
      <c r="AV743" s="32" t="str">
        <f t="shared" si="637"/>
        <v/>
      </c>
      <c r="AW743" s="32" t="str">
        <f t="shared" si="637"/>
        <v/>
      </c>
      <c r="AX743" s="32" t="str">
        <f t="shared" si="637"/>
        <v/>
      </c>
      <c r="AY743" s="32" t="str">
        <f t="shared" si="637"/>
        <v/>
      </c>
      <c r="BA743" s="17" t="str">
        <f t="shared" si="641"/>
        <v/>
      </c>
      <c r="BB743" s="17" t="str">
        <f t="shared" si="641"/>
        <v/>
      </c>
      <c r="BC743" s="17" t="str">
        <f t="shared" si="641"/>
        <v/>
      </c>
      <c r="BD743" s="17" t="str">
        <f t="shared" si="641"/>
        <v/>
      </c>
      <c r="BE743" s="17" t="str">
        <f t="shared" si="641"/>
        <v/>
      </c>
      <c r="BF743" s="17" t="str">
        <f t="shared" si="638"/>
        <v/>
      </c>
      <c r="BG743" s="17" t="str">
        <f t="shared" si="638"/>
        <v/>
      </c>
      <c r="BH743" s="17" t="str">
        <f t="shared" si="638"/>
        <v/>
      </c>
      <c r="BI743" s="17" t="str">
        <f t="shared" si="638"/>
        <v/>
      </c>
      <c r="BJ743" s="17" t="str">
        <f t="shared" si="638"/>
        <v/>
      </c>
    </row>
    <row r="744" spans="1:62" s="13" customFormat="1" ht="23.25" customHeight="1">
      <c r="A744" s="1">
        <f ca="1">IF(COUNTIF($D744:$M744," ")=10,"",IF(VLOOKUP(MAX($A$1:A743),$A$1:C743,3,FALSE)=0,"",MAX($A$1:A743)+1))</f>
        <v>744</v>
      </c>
      <c r="B744" s="13" t="str">
        <f>$B739</f>
        <v/>
      </c>
      <c r="C744" s="2" t="str">
        <f>IF($B744="","",$S$6)</f>
        <v/>
      </c>
      <c r="D744" s="23" t="str">
        <f t="shared" ref="D744:K744" si="683">IF($B744&gt;"",IF(ISERROR(SEARCH($B744,T$6))," ",MID(T$6,FIND("%курс ",T$6,FIND($B744,T$6))+6,7)&amp;"
("&amp;MID(T$6,FIND("ауд.",T$6,FIND($B744,T$6))+4,FIND("№",T$6,FIND("ауд.",T$6,FIND($B744,T$6)))-(FIND("ауд.",T$6,FIND($B744,T$6))+4))&amp;")"),"")</f>
        <v/>
      </c>
      <c r="E744" s="23" t="str">
        <f t="shared" si="683"/>
        <v/>
      </c>
      <c r="F744" s="23" t="str">
        <f t="shared" si="683"/>
        <v/>
      </c>
      <c r="G744" s="23" t="str">
        <f t="shared" si="683"/>
        <v/>
      </c>
      <c r="H744" s="23" t="str">
        <f t="shared" si="683"/>
        <v/>
      </c>
      <c r="I744" s="23" t="str">
        <f t="shared" si="683"/>
        <v/>
      </c>
      <c r="J744" s="23" t="str">
        <f t="shared" si="683"/>
        <v/>
      </c>
      <c r="K744" s="23" t="str">
        <f t="shared" si="683"/>
        <v/>
      </c>
      <c r="L744" s="23"/>
      <c r="M744" s="23"/>
      <c r="N744" s="25"/>
      <c r="P744" s="16"/>
      <c r="Q744" s="16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E744" s="31" t="str">
        <f t="shared" si="656"/>
        <v/>
      </c>
      <c r="AF744" s="31" t="str">
        <f t="shared" si="656"/>
        <v/>
      </c>
      <c r="AG744" s="31" t="str">
        <f t="shared" si="656"/>
        <v/>
      </c>
      <c r="AH744" s="31" t="str">
        <f t="shared" si="656"/>
        <v/>
      </c>
      <c r="AI744" s="31" t="str">
        <f t="shared" si="656"/>
        <v/>
      </c>
      <c r="AJ744" s="31" t="str">
        <f t="shared" si="656"/>
        <v/>
      </c>
      <c r="AK744" s="31" t="str">
        <f t="shared" si="656"/>
        <v/>
      </c>
      <c r="AL744" s="31" t="str">
        <f t="shared" si="656"/>
        <v/>
      </c>
      <c r="AM744" s="31" t="str">
        <f t="shared" si="676"/>
        <v/>
      </c>
      <c r="AN744" s="31" t="str">
        <f t="shared" si="676"/>
        <v/>
      </c>
      <c r="AO744" s="32" t="str">
        <f t="shared" si="651"/>
        <v/>
      </c>
      <c r="AP744" s="32" t="str">
        <f t="shared" si="640"/>
        <v/>
      </c>
      <c r="AQ744" s="32" t="str">
        <f t="shared" si="640"/>
        <v/>
      </c>
      <c r="AR744" s="32" t="str">
        <f t="shared" si="640"/>
        <v/>
      </c>
      <c r="AS744" s="32" t="str">
        <f t="shared" si="640"/>
        <v/>
      </c>
      <c r="AT744" s="32" t="str">
        <f t="shared" si="640"/>
        <v/>
      </c>
      <c r="AU744" s="32" t="str">
        <f t="shared" si="637"/>
        <v/>
      </c>
      <c r="AV744" s="32" t="str">
        <f t="shared" si="637"/>
        <v/>
      </c>
      <c r="AW744" s="32" t="str">
        <f t="shared" si="637"/>
        <v/>
      </c>
      <c r="AX744" s="32" t="str">
        <f t="shared" si="637"/>
        <v/>
      </c>
      <c r="AY744" s="32" t="str">
        <f t="shared" si="637"/>
        <v/>
      </c>
      <c r="BA744" s="17" t="str">
        <f t="shared" si="641"/>
        <v/>
      </c>
      <c r="BB744" s="17" t="str">
        <f t="shared" si="641"/>
        <v/>
      </c>
      <c r="BC744" s="17" t="str">
        <f t="shared" si="641"/>
        <v/>
      </c>
      <c r="BD744" s="17" t="str">
        <f t="shared" si="641"/>
        <v/>
      </c>
      <c r="BE744" s="17" t="str">
        <f t="shared" si="641"/>
        <v/>
      </c>
      <c r="BF744" s="17" t="str">
        <f t="shared" si="638"/>
        <v/>
      </c>
      <c r="BG744" s="17" t="str">
        <f t="shared" si="638"/>
        <v/>
      </c>
      <c r="BH744" s="17" t="str">
        <f t="shared" si="638"/>
        <v/>
      </c>
      <c r="BI744" s="17" t="str">
        <f t="shared" si="638"/>
        <v/>
      </c>
      <c r="BJ744" s="17" t="str">
        <f t="shared" si="638"/>
        <v/>
      </c>
    </row>
    <row r="745" spans="1:62" s="13" customFormat="1" ht="23.25" customHeight="1">
      <c r="A745" s="1">
        <f ca="1">IF(COUNTIF($D745:$M745," ")=10,"",IF(VLOOKUP(MAX($A$1:A744),$A$1:C744,3,FALSE)=0,"",MAX($A$1:A744)+1))</f>
        <v>745</v>
      </c>
      <c r="B745" s="13" t="str">
        <f>$B739</f>
        <v/>
      </c>
      <c r="C745" s="2" t="str">
        <f>IF($B745="","",$S$7)</f>
        <v/>
      </c>
      <c r="D745" s="23" t="str">
        <f t="shared" ref="D745:K745" si="684">IF($B745&gt;"",IF(ISERROR(SEARCH($B745,T$7))," ",MID(T$7,FIND("%курс ",T$7,FIND($B745,T$7))+6,7)&amp;"
("&amp;MID(T$7,FIND("ауд.",T$7,FIND($B745,T$7))+4,FIND("№",T$7,FIND("ауд.",T$7,FIND($B745,T$7)))-(FIND("ауд.",T$7,FIND($B745,T$7))+4))&amp;")"),"")</f>
        <v/>
      </c>
      <c r="E745" s="23" t="str">
        <f t="shared" si="684"/>
        <v/>
      </c>
      <c r="F745" s="23" t="str">
        <f t="shared" si="684"/>
        <v/>
      </c>
      <c r="G745" s="23" t="str">
        <f t="shared" si="684"/>
        <v/>
      </c>
      <c r="H745" s="23" t="str">
        <f t="shared" si="684"/>
        <v/>
      </c>
      <c r="I745" s="23" t="str">
        <f t="shared" si="684"/>
        <v/>
      </c>
      <c r="J745" s="23" t="str">
        <f t="shared" si="684"/>
        <v/>
      </c>
      <c r="K745" s="23" t="str">
        <f t="shared" si="684"/>
        <v/>
      </c>
      <c r="L745" s="23"/>
      <c r="M745" s="23"/>
      <c r="N745" s="25"/>
      <c r="P745" s="16"/>
      <c r="Q745" s="16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E745" s="31" t="str">
        <f t="shared" si="656"/>
        <v/>
      </c>
      <c r="AF745" s="31" t="str">
        <f t="shared" si="656"/>
        <v/>
      </c>
      <c r="AG745" s="31" t="str">
        <f t="shared" si="656"/>
        <v/>
      </c>
      <c r="AH745" s="31" t="str">
        <f t="shared" si="656"/>
        <v/>
      </c>
      <c r="AI745" s="31" t="str">
        <f t="shared" si="656"/>
        <v/>
      </c>
      <c r="AJ745" s="31" t="str">
        <f t="shared" si="656"/>
        <v/>
      </c>
      <c r="AK745" s="31" t="str">
        <f t="shared" si="656"/>
        <v/>
      </c>
      <c r="AL745" s="31" t="str">
        <f t="shared" si="656"/>
        <v/>
      </c>
      <c r="AM745" s="31" t="str">
        <f t="shared" si="676"/>
        <v/>
      </c>
      <c r="AN745" s="31" t="str">
        <f t="shared" si="676"/>
        <v/>
      </c>
      <c r="AO745" s="32" t="str">
        <f t="shared" si="651"/>
        <v/>
      </c>
      <c r="AP745" s="32" t="str">
        <f t="shared" si="640"/>
        <v/>
      </c>
      <c r="AQ745" s="32" t="str">
        <f t="shared" si="640"/>
        <v/>
      </c>
      <c r="AR745" s="32" t="str">
        <f t="shared" si="640"/>
        <v/>
      </c>
      <c r="AS745" s="32" t="str">
        <f t="shared" si="640"/>
        <v/>
      </c>
      <c r="AT745" s="32" t="str">
        <f t="shared" si="640"/>
        <v/>
      </c>
      <c r="AU745" s="32" t="str">
        <f t="shared" ref="AU745:AY808" si="685">IF(AJ745="","",CONCATENATE(AJ745," ",$AO745))</f>
        <v/>
      </c>
      <c r="AV745" s="32" t="str">
        <f t="shared" si="685"/>
        <v/>
      </c>
      <c r="AW745" s="32" t="str">
        <f t="shared" si="685"/>
        <v/>
      </c>
      <c r="AX745" s="32" t="str">
        <f t="shared" si="685"/>
        <v/>
      </c>
      <c r="AY745" s="32" t="str">
        <f t="shared" si="685"/>
        <v/>
      </c>
      <c r="BA745" s="17" t="str">
        <f t="shared" si="641"/>
        <v/>
      </c>
      <c r="BB745" s="17" t="str">
        <f t="shared" si="641"/>
        <v/>
      </c>
      <c r="BC745" s="17" t="str">
        <f t="shared" si="641"/>
        <v/>
      </c>
      <c r="BD745" s="17" t="str">
        <f t="shared" si="641"/>
        <v/>
      </c>
      <c r="BE745" s="17" t="str">
        <f t="shared" si="641"/>
        <v/>
      </c>
      <c r="BF745" s="17" t="str">
        <f t="shared" ref="BF745:BJ808" si="686">IF(AJ745="","",ROW())</f>
        <v/>
      </c>
      <c r="BG745" s="17" t="str">
        <f t="shared" si="686"/>
        <v/>
      </c>
      <c r="BH745" s="17" t="str">
        <f t="shared" si="686"/>
        <v/>
      </c>
      <c r="BI745" s="17" t="str">
        <f t="shared" si="686"/>
        <v/>
      </c>
      <c r="BJ745" s="17" t="str">
        <f t="shared" si="686"/>
        <v/>
      </c>
    </row>
    <row r="746" spans="1:62" s="13" customFormat="1" ht="23.25" customHeight="1">
      <c r="A746" s="1">
        <f ca="1">IF(COUNTIF($D746:$M746," ")=10,"",IF(VLOOKUP(MAX($A$1:A745),$A$1:C745,3,FALSE)=0,"",MAX($A$1:A745)+1))</f>
        <v>746</v>
      </c>
      <c r="B746" s="13" t="str">
        <f>$B739</f>
        <v/>
      </c>
      <c r="C746" s="2" t="str">
        <f>IF($B746="","",$S$8)</f>
        <v/>
      </c>
      <c r="D746" s="23" t="str">
        <f t="shared" ref="D746:K746" si="687">IF($B746&gt;"",IF(ISERROR(SEARCH($B746,T$8))," ",MID(T$8,FIND("%курс ",T$8,FIND($B746,T$8))+6,7)&amp;"
("&amp;MID(T$8,FIND("ауд.",T$8,FIND($B746,T$8))+4,FIND("№",T$8,FIND("ауд.",T$8,FIND($B746,T$8)))-(FIND("ауд.",T$8,FIND($B746,T$8))+4))&amp;")"),"")</f>
        <v/>
      </c>
      <c r="E746" s="23" t="str">
        <f t="shared" si="687"/>
        <v/>
      </c>
      <c r="F746" s="23" t="str">
        <f t="shared" si="687"/>
        <v/>
      </c>
      <c r="G746" s="23" t="str">
        <f t="shared" si="687"/>
        <v/>
      </c>
      <c r="H746" s="23" t="str">
        <f t="shared" si="687"/>
        <v/>
      </c>
      <c r="I746" s="23" t="str">
        <f t="shared" si="687"/>
        <v/>
      </c>
      <c r="J746" s="23" t="str">
        <f t="shared" si="687"/>
        <v/>
      </c>
      <c r="K746" s="23" t="str">
        <f t="shared" si="687"/>
        <v/>
      </c>
      <c r="L746" s="23"/>
      <c r="M746" s="23"/>
      <c r="N746" s="17"/>
      <c r="P746" s="16"/>
      <c r="Q746" s="16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E746" s="31" t="str">
        <f t="shared" si="656"/>
        <v/>
      </c>
      <c r="AF746" s="31" t="str">
        <f t="shared" si="656"/>
        <v/>
      </c>
      <c r="AG746" s="31" t="str">
        <f t="shared" si="656"/>
        <v/>
      </c>
      <c r="AH746" s="31" t="str">
        <f t="shared" si="656"/>
        <v/>
      </c>
      <c r="AI746" s="31" t="str">
        <f t="shared" si="656"/>
        <v/>
      </c>
      <c r="AJ746" s="31" t="str">
        <f t="shared" si="656"/>
        <v/>
      </c>
      <c r="AK746" s="31" t="str">
        <f t="shared" si="656"/>
        <v/>
      </c>
      <c r="AL746" s="31" t="str">
        <f t="shared" si="656"/>
        <v/>
      </c>
      <c r="AM746" s="31" t="str">
        <f t="shared" si="676"/>
        <v/>
      </c>
      <c r="AN746" s="31" t="str">
        <f t="shared" si="676"/>
        <v/>
      </c>
      <c r="AO746" s="32" t="str">
        <f t="shared" si="651"/>
        <v/>
      </c>
      <c r="AP746" s="32" t="str">
        <f t="shared" ref="AP746:AT809" si="688">IF(AE746="","",CONCATENATE(AE746," ",$AO746))</f>
        <v/>
      </c>
      <c r="AQ746" s="32" t="str">
        <f t="shared" si="688"/>
        <v/>
      </c>
      <c r="AR746" s="32" t="str">
        <f t="shared" si="688"/>
        <v/>
      </c>
      <c r="AS746" s="32" t="str">
        <f t="shared" si="688"/>
        <v/>
      </c>
      <c r="AT746" s="32" t="str">
        <f t="shared" si="688"/>
        <v/>
      </c>
      <c r="AU746" s="32" t="str">
        <f t="shared" si="685"/>
        <v/>
      </c>
      <c r="AV746" s="32" t="str">
        <f t="shared" si="685"/>
        <v/>
      </c>
      <c r="AW746" s="32" t="str">
        <f t="shared" si="685"/>
        <v/>
      </c>
      <c r="AX746" s="32" t="str">
        <f t="shared" si="685"/>
        <v/>
      </c>
      <c r="AY746" s="32" t="str">
        <f t="shared" si="685"/>
        <v/>
      </c>
      <c r="BA746" s="17" t="str">
        <f t="shared" ref="BA746:BE809" si="689">IF(AE746="","",ROW())</f>
        <v/>
      </c>
      <c r="BB746" s="17" t="str">
        <f t="shared" si="689"/>
        <v/>
      </c>
      <c r="BC746" s="17" t="str">
        <f t="shared" si="689"/>
        <v/>
      </c>
      <c r="BD746" s="17" t="str">
        <f t="shared" si="689"/>
        <v/>
      </c>
      <c r="BE746" s="17" t="str">
        <f t="shared" si="689"/>
        <v/>
      </c>
      <c r="BF746" s="17" t="str">
        <f t="shared" si="686"/>
        <v/>
      </c>
      <c r="BG746" s="17" t="str">
        <f t="shared" si="686"/>
        <v/>
      </c>
      <c r="BH746" s="17" t="str">
        <f t="shared" si="686"/>
        <v/>
      </c>
      <c r="BI746" s="17" t="str">
        <f t="shared" si="686"/>
        <v/>
      </c>
      <c r="BJ746" s="17" t="str">
        <f t="shared" si="686"/>
        <v/>
      </c>
    </row>
    <row r="747" spans="1:62" s="13" customFormat="1" ht="23.25" customHeight="1">
      <c r="A747" s="1">
        <f ca="1">IF(COUNTIF($D747:$M747," ")=10,"",IF(VLOOKUP(MAX($A$1:A746),$A$1:C746,3,FALSE)=0,"",MAX($A$1:A746)+1))</f>
        <v>747</v>
      </c>
      <c r="C747" s="2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5"/>
      <c r="P747" s="16"/>
      <c r="Q747" s="16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2" t="str">
        <f t="shared" si="651"/>
        <v/>
      </c>
      <c r="AP747" s="32" t="str">
        <f t="shared" si="688"/>
        <v/>
      </c>
      <c r="AQ747" s="32" t="str">
        <f t="shared" si="688"/>
        <v/>
      </c>
      <c r="AR747" s="32" t="str">
        <f t="shared" si="688"/>
        <v/>
      </c>
      <c r="AS747" s="32" t="str">
        <f t="shared" si="688"/>
        <v/>
      </c>
      <c r="AT747" s="32" t="str">
        <f t="shared" si="688"/>
        <v/>
      </c>
      <c r="AU747" s="32" t="str">
        <f t="shared" si="685"/>
        <v/>
      </c>
      <c r="AV747" s="32" t="str">
        <f t="shared" si="685"/>
        <v/>
      </c>
      <c r="AW747" s="32" t="str">
        <f t="shared" si="685"/>
        <v/>
      </c>
      <c r="AX747" s="32" t="str">
        <f t="shared" si="685"/>
        <v/>
      </c>
      <c r="AY747" s="32" t="str">
        <f t="shared" si="685"/>
        <v/>
      </c>
      <c r="BA747" s="17" t="str">
        <f t="shared" si="689"/>
        <v/>
      </c>
      <c r="BB747" s="17" t="str">
        <f t="shared" si="689"/>
        <v/>
      </c>
      <c r="BC747" s="17" t="str">
        <f t="shared" si="689"/>
        <v/>
      </c>
      <c r="BD747" s="17" t="str">
        <f t="shared" si="689"/>
        <v/>
      </c>
      <c r="BE747" s="17" t="str">
        <f t="shared" si="689"/>
        <v/>
      </c>
      <c r="BF747" s="17" t="str">
        <f t="shared" si="686"/>
        <v/>
      </c>
      <c r="BG747" s="17" t="str">
        <f t="shared" si="686"/>
        <v/>
      </c>
      <c r="BH747" s="17" t="str">
        <f t="shared" si="686"/>
        <v/>
      </c>
      <c r="BI747" s="17" t="str">
        <f t="shared" si="686"/>
        <v/>
      </c>
      <c r="BJ747" s="17" t="str">
        <f t="shared" si="686"/>
        <v/>
      </c>
    </row>
    <row r="748" spans="1:62" s="13" customFormat="1" ht="23.25" customHeight="1">
      <c r="A748" s="1">
        <f ca="1">IF(COUNTIF($D749:$M755," ")=70,"",MAX($A$1:A747)+1)</f>
        <v>748</v>
      </c>
      <c r="B748" s="2" t="str">
        <f>IF($C748="","",$C748)</f>
        <v/>
      </c>
      <c r="C748" s="3" t="str">
        <f>IF(ISERROR(VLOOKUP((ROW()-1)/9+1,'[1]Преподавательский состав'!$A$2:$B$180,2,FALSE)),"",VLOOKUP((ROW()-1)/9+1,'[1]Преподавательский состав'!$A$2:$B$180,2,FALSE))</f>
        <v/>
      </c>
      <c r="D748" s="3" t="str">
        <f>IF($C748="","",T(" 8.00"))</f>
        <v/>
      </c>
      <c r="E748" s="3" t="str">
        <f>IF($C748="","",T(" 9.40"))</f>
        <v/>
      </c>
      <c r="F748" s="3" t="str">
        <f>IF($C748="","",T("11.50"))</f>
        <v/>
      </c>
      <c r="G748" s="3" t="str">
        <f>IF($C748="","",T(""))</f>
        <v/>
      </c>
      <c r="H748" s="3" t="str">
        <f>IF($C748="","",T("13.30"))</f>
        <v/>
      </c>
      <c r="I748" s="3" t="str">
        <f>IF($C748="","",T("15.10"))</f>
        <v/>
      </c>
      <c r="J748" s="3" t="str">
        <f>IF($C748="","",T("16.50"))</f>
        <v/>
      </c>
      <c r="K748" s="3" t="str">
        <f>IF($C748="","",T("16.50"))</f>
        <v/>
      </c>
      <c r="L748" s="3"/>
      <c r="M748" s="3"/>
      <c r="N748" s="25"/>
      <c r="P748" s="16"/>
      <c r="Q748" s="16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2" t="str">
        <f t="shared" si="651"/>
        <v/>
      </c>
      <c r="AP748" s="32" t="str">
        <f t="shared" si="688"/>
        <v/>
      </c>
      <c r="AQ748" s="32" t="str">
        <f t="shared" si="688"/>
        <v/>
      </c>
      <c r="AR748" s="32" t="str">
        <f t="shared" si="688"/>
        <v/>
      </c>
      <c r="AS748" s="32" t="str">
        <f t="shared" si="688"/>
        <v/>
      </c>
      <c r="AT748" s="32" t="str">
        <f t="shared" si="688"/>
        <v/>
      </c>
      <c r="AU748" s="32" t="str">
        <f t="shared" si="685"/>
        <v/>
      </c>
      <c r="AV748" s="32" t="str">
        <f t="shared" si="685"/>
        <v/>
      </c>
      <c r="AW748" s="32" t="str">
        <f t="shared" si="685"/>
        <v/>
      </c>
      <c r="AX748" s="32" t="str">
        <f t="shared" si="685"/>
        <v/>
      </c>
      <c r="AY748" s="32" t="str">
        <f t="shared" si="685"/>
        <v/>
      </c>
      <c r="BA748" s="17" t="str">
        <f t="shared" si="689"/>
        <v/>
      </c>
      <c r="BB748" s="17" t="str">
        <f t="shared" si="689"/>
        <v/>
      </c>
      <c r="BC748" s="17" t="str">
        <f t="shared" si="689"/>
        <v/>
      </c>
      <c r="BD748" s="17" t="str">
        <f t="shared" si="689"/>
        <v/>
      </c>
      <c r="BE748" s="17" t="str">
        <f t="shared" si="689"/>
        <v/>
      </c>
      <c r="BF748" s="17" t="str">
        <f t="shared" si="686"/>
        <v/>
      </c>
      <c r="BG748" s="17" t="str">
        <f t="shared" si="686"/>
        <v/>
      </c>
      <c r="BH748" s="17" t="str">
        <f t="shared" si="686"/>
        <v/>
      </c>
      <c r="BI748" s="17" t="str">
        <f t="shared" si="686"/>
        <v/>
      </c>
      <c r="BJ748" s="17" t="str">
        <f t="shared" si="686"/>
        <v/>
      </c>
    </row>
    <row r="749" spans="1:62" s="13" customFormat="1" ht="23.25" customHeight="1">
      <c r="A749" s="1">
        <f ca="1">IF(COUNTIF($D749:$M749," ")=10,"",IF(VLOOKUP(MAX($A$1:A748),$A$1:C748,3,FALSE)=0,"",MAX($A$1:A748)+1))</f>
        <v>749</v>
      </c>
      <c r="B749" s="13" t="str">
        <f>$B748</f>
        <v/>
      </c>
      <c r="C749" s="2" t="str">
        <f>IF($B749="","",$S$2)</f>
        <v/>
      </c>
      <c r="D749" s="14" t="str">
        <f t="shared" ref="D749:K749" si="690">IF($B749&gt;"",IF(ISERROR(SEARCH($B749,T$2))," ",MID(T$2,FIND("%курс ",T$2,FIND($B749,T$2))+6,7)&amp;"
("&amp;MID(T$2,FIND("ауд.",T$2,FIND($B749,T$2))+4,FIND("№",T$2,FIND("ауд.",T$2,FIND($B749,T$2)))-(FIND("ауд.",T$2,FIND($B749,T$2))+4))&amp;")"),"")</f>
        <v/>
      </c>
      <c r="E749" s="14" t="str">
        <f t="shared" si="690"/>
        <v/>
      </c>
      <c r="F749" s="14" t="str">
        <f t="shared" si="690"/>
        <v/>
      </c>
      <c r="G749" s="14" t="str">
        <f t="shared" si="690"/>
        <v/>
      </c>
      <c r="H749" s="14" t="str">
        <f t="shared" si="690"/>
        <v/>
      </c>
      <c r="I749" s="14" t="str">
        <f t="shared" si="690"/>
        <v/>
      </c>
      <c r="J749" s="14" t="str">
        <f t="shared" si="690"/>
        <v/>
      </c>
      <c r="K749" s="14" t="str">
        <f t="shared" si="690"/>
        <v/>
      </c>
      <c r="L749" s="14"/>
      <c r="M749" s="14"/>
      <c r="N749" s="25"/>
      <c r="P749" s="16"/>
      <c r="Q749" s="16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E749" s="31" t="str">
        <f t="shared" si="656"/>
        <v/>
      </c>
      <c r="AF749" s="31" t="str">
        <f t="shared" si="656"/>
        <v/>
      </c>
      <c r="AG749" s="31" t="str">
        <f t="shared" si="656"/>
        <v/>
      </c>
      <c r="AH749" s="31" t="str">
        <f t="shared" si="656"/>
        <v/>
      </c>
      <c r="AI749" s="31" t="str">
        <f t="shared" si="656"/>
        <v/>
      </c>
      <c r="AJ749" s="31" t="str">
        <f t="shared" si="656"/>
        <v/>
      </c>
      <c r="AK749" s="31" t="str">
        <f t="shared" si="656"/>
        <v/>
      </c>
      <c r="AL749" s="31" t="str">
        <f t="shared" si="656"/>
        <v/>
      </c>
      <c r="AM749" s="31" t="str">
        <f t="shared" si="676"/>
        <v/>
      </c>
      <c r="AN749" s="31" t="str">
        <f t="shared" si="676"/>
        <v/>
      </c>
      <c r="AO749" s="32" t="str">
        <f t="shared" si="651"/>
        <v/>
      </c>
      <c r="AP749" s="32" t="str">
        <f t="shared" si="688"/>
        <v/>
      </c>
      <c r="AQ749" s="32" t="str">
        <f t="shared" si="688"/>
        <v/>
      </c>
      <c r="AR749" s="32" t="str">
        <f t="shared" si="688"/>
        <v/>
      </c>
      <c r="AS749" s="32" t="str">
        <f t="shared" si="688"/>
        <v/>
      </c>
      <c r="AT749" s="32" t="str">
        <f t="shared" si="688"/>
        <v/>
      </c>
      <c r="AU749" s="32" t="str">
        <f t="shared" si="685"/>
        <v/>
      </c>
      <c r="AV749" s="32" t="str">
        <f t="shared" si="685"/>
        <v/>
      </c>
      <c r="AW749" s="32" t="str">
        <f t="shared" si="685"/>
        <v/>
      </c>
      <c r="AX749" s="32" t="str">
        <f t="shared" si="685"/>
        <v/>
      </c>
      <c r="AY749" s="32" t="str">
        <f t="shared" si="685"/>
        <v/>
      </c>
      <c r="BA749" s="17" t="str">
        <f t="shared" si="689"/>
        <v/>
      </c>
      <c r="BB749" s="17" t="str">
        <f t="shared" si="689"/>
        <v/>
      </c>
      <c r="BC749" s="17" t="str">
        <f t="shared" si="689"/>
        <v/>
      </c>
      <c r="BD749" s="17" t="str">
        <f t="shared" si="689"/>
        <v/>
      </c>
      <c r="BE749" s="17" t="str">
        <f t="shared" si="689"/>
        <v/>
      </c>
      <c r="BF749" s="17" t="str">
        <f t="shared" si="686"/>
        <v/>
      </c>
      <c r="BG749" s="17" t="str">
        <f t="shared" si="686"/>
        <v/>
      </c>
      <c r="BH749" s="17" t="str">
        <f t="shared" si="686"/>
        <v/>
      </c>
      <c r="BI749" s="17" t="str">
        <f t="shared" si="686"/>
        <v/>
      </c>
      <c r="BJ749" s="17" t="str">
        <f t="shared" si="686"/>
        <v/>
      </c>
    </row>
    <row r="750" spans="1:62" s="13" customFormat="1" ht="23.25" customHeight="1">
      <c r="A750" s="1">
        <f ca="1">IF(COUNTIF($D750:$M750," ")=10,"",IF(VLOOKUP(MAX($A$1:A749),$A$1:C749,3,FALSE)=0,"",MAX($A$1:A749)+1))</f>
        <v>750</v>
      </c>
      <c r="B750" s="13" t="str">
        <f>$B748</f>
        <v/>
      </c>
      <c r="C750" s="2" t="str">
        <f>IF($B750="","",$S$3)</f>
        <v/>
      </c>
      <c r="D750" s="14" t="str">
        <f t="shared" ref="D750:K750" si="691">IF($B750&gt;"",IF(ISERROR(SEARCH($B750,T$3))," ",MID(T$3,FIND("%курс ",T$3,FIND($B750,T$3))+6,7)&amp;"
("&amp;MID(T$3,FIND("ауд.",T$3,FIND($B750,T$3))+4,FIND("№",T$3,FIND("ауд.",T$3,FIND($B750,T$3)))-(FIND("ауд.",T$3,FIND($B750,T$3))+4))&amp;")"),"")</f>
        <v/>
      </c>
      <c r="E750" s="14" t="str">
        <f t="shared" si="691"/>
        <v/>
      </c>
      <c r="F750" s="14" t="str">
        <f t="shared" si="691"/>
        <v/>
      </c>
      <c r="G750" s="14" t="str">
        <f t="shared" si="691"/>
        <v/>
      </c>
      <c r="H750" s="14" t="str">
        <f t="shared" si="691"/>
        <v/>
      </c>
      <c r="I750" s="14" t="str">
        <f t="shared" si="691"/>
        <v/>
      </c>
      <c r="J750" s="14" t="str">
        <f t="shared" si="691"/>
        <v/>
      </c>
      <c r="K750" s="14" t="str">
        <f t="shared" si="691"/>
        <v/>
      </c>
      <c r="L750" s="14"/>
      <c r="M750" s="14"/>
      <c r="N750" s="25"/>
      <c r="P750" s="16"/>
      <c r="Q750" s="16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E750" s="31" t="str">
        <f t="shared" si="656"/>
        <v/>
      </c>
      <c r="AF750" s="31" t="str">
        <f t="shared" si="656"/>
        <v/>
      </c>
      <c r="AG750" s="31" t="str">
        <f t="shared" si="656"/>
        <v/>
      </c>
      <c r="AH750" s="31" t="str">
        <f t="shared" si="656"/>
        <v/>
      </c>
      <c r="AI750" s="31" t="str">
        <f t="shared" si="656"/>
        <v/>
      </c>
      <c r="AJ750" s="31" t="str">
        <f t="shared" si="656"/>
        <v/>
      </c>
      <c r="AK750" s="31" t="str">
        <f t="shared" si="656"/>
        <v/>
      </c>
      <c r="AL750" s="31" t="str">
        <f t="shared" si="656"/>
        <v/>
      </c>
      <c r="AM750" s="31" t="str">
        <f t="shared" si="676"/>
        <v/>
      </c>
      <c r="AN750" s="31" t="str">
        <f t="shared" si="676"/>
        <v/>
      </c>
      <c r="AO750" s="32" t="str">
        <f t="shared" si="651"/>
        <v/>
      </c>
      <c r="AP750" s="32" t="str">
        <f t="shared" si="688"/>
        <v/>
      </c>
      <c r="AQ750" s="32" t="str">
        <f t="shared" si="688"/>
        <v/>
      </c>
      <c r="AR750" s="32" t="str">
        <f t="shared" si="688"/>
        <v/>
      </c>
      <c r="AS750" s="32" t="str">
        <f t="shared" si="688"/>
        <v/>
      </c>
      <c r="AT750" s="32" t="str">
        <f t="shared" si="688"/>
        <v/>
      </c>
      <c r="AU750" s="32" t="str">
        <f t="shared" si="685"/>
        <v/>
      </c>
      <c r="AV750" s="32" t="str">
        <f t="shared" si="685"/>
        <v/>
      </c>
      <c r="AW750" s="32" t="str">
        <f t="shared" si="685"/>
        <v/>
      </c>
      <c r="AX750" s="32" t="str">
        <f t="shared" si="685"/>
        <v/>
      </c>
      <c r="AY750" s="32" t="str">
        <f t="shared" si="685"/>
        <v/>
      </c>
      <c r="BA750" s="17" t="str">
        <f t="shared" si="689"/>
        <v/>
      </c>
      <c r="BB750" s="17" t="str">
        <f t="shared" si="689"/>
        <v/>
      </c>
      <c r="BC750" s="17" t="str">
        <f t="shared" si="689"/>
        <v/>
      </c>
      <c r="BD750" s="17" t="str">
        <f t="shared" si="689"/>
        <v/>
      </c>
      <c r="BE750" s="17" t="str">
        <f t="shared" si="689"/>
        <v/>
      </c>
      <c r="BF750" s="17" t="str">
        <f t="shared" si="686"/>
        <v/>
      </c>
      <c r="BG750" s="17" t="str">
        <f t="shared" si="686"/>
        <v/>
      </c>
      <c r="BH750" s="17" t="str">
        <f t="shared" si="686"/>
        <v/>
      </c>
      <c r="BI750" s="17" t="str">
        <f t="shared" si="686"/>
        <v/>
      </c>
      <c r="BJ750" s="17" t="str">
        <f t="shared" si="686"/>
        <v/>
      </c>
    </row>
    <row r="751" spans="1:62" s="13" customFormat="1" ht="23.25" customHeight="1">
      <c r="A751" s="1">
        <f ca="1">IF(COUNTIF($D751:$M751," ")=10,"",IF(VLOOKUP(MAX($A$1:A750),$A$1:C750,3,FALSE)=0,"",MAX($A$1:A750)+1))</f>
        <v>751</v>
      </c>
      <c r="B751" s="13" t="str">
        <f>$B748</f>
        <v/>
      </c>
      <c r="C751" s="2" t="str">
        <f>IF($B751="","",$S$4)</f>
        <v/>
      </c>
      <c r="D751" s="14" t="str">
        <f t="shared" ref="D751:K751" si="692">IF($B751&gt;"",IF(ISERROR(SEARCH($B751,T$4))," ",MID(T$4,FIND("%курс ",T$4,FIND($B751,T$4))+6,7)&amp;"
("&amp;MID(T$4,FIND("ауд.",T$4,FIND($B751,T$4))+4,FIND("№",T$4,FIND("ауд.",T$4,FIND($B751,T$4)))-(FIND("ауд.",T$4,FIND($B751,T$4))+4))&amp;")"),"")</f>
        <v/>
      </c>
      <c r="E751" s="14" t="str">
        <f t="shared" si="692"/>
        <v/>
      </c>
      <c r="F751" s="14" t="str">
        <f t="shared" si="692"/>
        <v/>
      </c>
      <c r="G751" s="14" t="str">
        <f t="shared" si="692"/>
        <v/>
      </c>
      <c r="H751" s="14" t="str">
        <f t="shared" si="692"/>
        <v/>
      </c>
      <c r="I751" s="14" t="str">
        <f t="shared" si="692"/>
        <v/>
      </c>
      <c r="J751" s="14" t="str">
        <f t="shared" si="692"/>
        <v/>
      </c>
      <c r="K751" s="14" t="str">
        <f t="shared" si="692"/>
        <v/>
      </c>
      <c r="L751" s="14"/>
      <c r="M751" s="14"/>
      <c r="N751" s="25"/>
      <c r="P751" s="16"/>
      <c r="Q751" s="16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E751" s="31" t="str">
        <f t="shared" si="656"/>
        <v/>
      </c>
      <c r="AF751" s="31" t="str">
        <f t="shared" si="656"/>
        <v/>
      </c>
      <c r="AG751" s="31" t="str">
        <f t="shared" si="656"/>
        <v/>
      </c>
      <c r="AH751" s="31" t="str">
        <f t="shared" si="656"/>
        <v/>
      </c>
      <c r="AI751" s="31" t="str">
        <f t="shared" si="656"/>
        <v/>
      </c>
      <c r="AJ751" s="31" t="str">
        <f t="shared" si="656"/>
        <v/>
      </c>
      <c r="AK751" s="31" t="str">
        <f t="shared" si="656"/>
        <v/>
      </c>
      <c r="AL751" s="31" t="str">
        <f t="shared" si="656"/>
        <v/>
      </c>
      <c r="AM751" s="31" t="str">
        <f t="shared" si="656"/>
        <v/>
      </c>
      <c r="AN751" s="31" t="str">
        <f t="shared" si="656"/>
        <v/>
      </c>
      <c r="AO751" s="32" t="str">
        <f t="shared" si="651"/>
        <v/>
      </c>
      <c r="AP751" s="32" t="str">
        <f t="shared" si="688"/>
        <v/>
      </c>
      <c r="AQ751" s="32" t="str">
        <f t="shared" si="688"/>
        <v/>
      </c>
      <c r="AR751" s="32" t="str">
        <f t="shared" si="688"/>
        <v/>
      </c>
      <c r="AS751" s="32" t="str">
        <f t="shared" si="688"/>
        <v/>
      </c>
      <c r="AT751" s="32" t="str">
        <f t="shared" si="688"/>
        <v/>
      </c>
      <c r="AU751" s="32" t="str">
        <f t="shared" si="685"/>
        <v/>
      </c>
      <c r="AV751" s="32" t="str">
        <f t="shared" si="685"/>
        <v/>
      </c>
      <c r="AW751" s="32" t="str">
        <f t="shared" si="685"/>
        <v/>
      </c>
      <c r="AX751" s="32" t="str">
        <f t="shared" si="685"/>
        <v/>
      </c>
      <c r="AY751" s="32" t="str">
        <f t="shared" si="685"/>
        <v/>
      </c>
      <c r="BA751" s="17" t="str">
        <f t="shared" si="689"/>
        <v/>
      </c>
      <c r="BB751" s="17" t="str">
        <f t="shared" si="689"/>
        <v/>
      </c>
      <c r="BC751" s="17" t="str">
        <f t="shared" si="689"/>
        <v/>
      </c>
      <c r="BD751" s="17" t="str">
        <f t="shared" si="689"/>
        <v/>
      </c>
      <c r="BE751" s="17" t="str">
        <f t="shared" si="689"/>
        <v/>
      </c>
      <c r="BF751" s="17" t="str">
        <f t="shared" si="686"/>
        <v/>
      </c>
      <c r="BG751" s="17" t="str">
        <f t="shared" si="686"/>
        <v/>
      </c>
      <c r="BH751" s="17" t="str">
        <f t="shared" si="686"/>
        <v/>
      </c>
      <c r="BI751" s="17" t="str">
        <f t="shared" si="686"/>
        <v/>
      </c>
      <c r="BJ751" s="17" t="str">
        <f t="shared" si="686"/>
        <v/>
      </c>
    </row>
    <row r="752" spans="1:62" s="13" customFormat="1" ht="23.25" customHeight="1">
      <c r="A752" s="1">
        <f ca="1">IF(COUNTIF($D752:$M752," ")=10,"",IF(VLOOKUP(MAX($A$1:A751),$A$1:C751,3,FALSE)=0,"",MAX($A$1:A751)+1))</f>
        <v>752</v>
      </c>
      <c r="B752" s="13" t="str">
        <f>$B748</f>
        <v/>
      </c>
      <c r="C752" s="2" t="str">
        <f>IF($B752="","",$S$5)</f>
        <v/>
      </c>
      <c r="D752" s="23" t="str">
        <f t="shared" ref="D752:K752" si="693">IF($B752&gt;"",IF(ISERROR(SEARCH($B752,T$5))," ",MID(T$5,FIND("%курс ",T$5,FIND($B752,T$5))+6,7)&amp;"
("&amp;MID(T$5,FIND("ауд.",T$5,FIND($B752,T$5))+4,FIND("№",T$5,FIND("ауд.",T$5,FIND($B752,T$5)))-(FIND("ауд.",T$5,FIND($B752,T$5))+4))&amp;")"),"")</f>
        <v/>
      </c>
      <c r="E752" s="23" t="str">
        <f t="shared" si="693"/>
        <v/>
      </c>
      <c r="F752" s="23" t="str">
        <f t="shared" si="693"/>
        <v/>
      </c>
      <c r="G752" s="23" t="str">
        <f t="shared" si="693"/>
        <v/>
      </c>
      <c r="H752" s="23" t="str">
        <f t="shared" si="693"/>
        <v/>
      </c>
      <c r="I752" s="23" t="str">
        <f t="shared" si="693"/>
        <v/>
      </c>
      <c r="J752" s="23" t="str">
        <f t="shared" si="693"/>
        <v/>
      </c>
      <c r="K752" s="23" t="str">
        <f t="shared" si="693"/>
        <v/>
      </c>
      <c r="L752" s="23"/>
      <c r="M752" s="23"/>
      <c r="N752" s="25"/>
      <c r="P752" s="16"/>
      <c r="Q752" s="16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E752" s="31" t="str">
        <f t="shared" si="656"/>
        <v/>
      </c>
      <c r="AF752" s="31" t="str">
        <f t="shared" si="656"/>
        <v/>
      </c>
      <c r="AG752" s="31" t="str">
        <f t="shared" si="656"/>
        <v/>
      </c>
      <c r="AH752" s="31" t="str">
        <f t="shared" si="656"/>
        <v/>
      </c>
      <c r="AI752" s="31" t="str">
        <f t="shared" si="656"/>
        <v/>
      </c>
      <c r="AJ752" s="31" t="str">
        <f t="shared" si="656"/>
        <v/>
      </c>
      <c r="AK752" s="31" t="str">
        <f t="shared" si="656"/>
        <v/>
      </c>
      <c r="AL752" s="31" t="str">
        <f t="shared" si="656"/>
        <v/>
      </c>
      <c r="AM752" s="31" t="str">
        <f t="shared" si="656"/>
        <v/>
      </c>
      <c r="AN752" s="31" t="str">
        <f t="shared" si="656"/>
        <v/>
      </c>
      <c r="AO752" s="32" t="str">
        <f t="shared" si="651"/>
        <v/>
      </c>
      <c r="AP752" s="32" t="str">
        <f t="shared" si="688"/>
        <v/>
      </c>
      <c r="AQ752" s="32" t="str">
        <f t="shared" si="688"/>
        <v/>
      </c>
      <c r="AR752" s="32" t="str">
        <f t="shared" si="688"/>
        <v/>
      </c>
      <c r="AS752" s="32" t="str">
        <f t="shared" si="688"/>
        <v/>
      </c>
      <c r="AT752" s="32" t="str">
        <f t="shared" si="688"/>
        <v/>
      </c>
      <c r="AU752" s="32" t="str">
        <f t="shared" si="685"/>
        <v/>
      </c>
      <c r="AV752" s="32" t="str">
        <f t="shared" si="685"/>
        <v/>
      </c>
      <c r="AW752" s="32" t="str">
        <f t="shared" si="685"/>
        <v/>
      </c>
      <c r="AX752" s="32" t="str">
        <f t="shared" si="685"/>
        <v/>
      </c>
      <c r="AY752" s="32" t="str">
        <f t="shared" si="685"/>
        <v/>
      </c>
      <c r="BA752" s="17" t="str">
        <f t="shared" si="689"/>
        <v/>
      </c>
      <c r="BB752" s="17" t="str">
        <f t="shared" si="689"/>
        <v/>
      </c>
      <c r="BC752" s="17" t="str">
        <f t="shared" si="689"/>
        <v/>
      </c>
      <c r="BD752" s="17" t="str">
        <f t="shared" si="689"/>
        <v/>
      </c>
      <c r="BE752" s="17" t="str">
        <f t="shared" si="689"/>
        <v/>
      </c>
      <c r="BF752" s="17" t="str">
        <f t="shared" si="686"/>
        <v/>
      </c>
      <c r="BG752" s="17" t="str">
        <f t="shared" si="686"/>
        <v/>
      </c>
      <c r="BH752" s="17" t="str">
        <f t="shared" si="686"/>
        <v/>
      </c>
      <c r="BI752" s="17" t="str">
        <f t="shared" si="686"/>
        <v/>
      </c>
      <c r="BJ752" s="17" t="str">
        <f t="shared" si="686"/>
        <v/>
      </c>
    </row>
    <row r="753" spans="1:62" s="13" customFormat="1" ht="23.25" customHeight="1">
      <c r="A753" s="1">
        <f ca="1">IF(COUNTIF($D753:$M753," ")=10,"",IF(VLOOKUP(MAX($A$1:A752),$A$1:C752,3,FALSE)=0,"",MAX($A$1:A752)+1))</f>
        <v>753</v>
      </c>
      <c r="B753" s="13" t="str">
        <f>$B748</f>
        <v/>
      </c>
      <c r="C753" s="2" t="str">
        <f>IF($B753="","",$S$6)</f>
        <v/>
      </c>
      <c r="D753" s="23" t="str">
        <f t="shared" ref="D753:K753" si="694">IF($B753&gt;"",IF(ISERROR(SEARCH($B753,T$6))," ",MID(T$6,FIND("%курс ",T$6,FIND($B753,T$6))+6,7)&amp;"
("&amp;MID(T$6,FIND("ауд.",T$6,FIND($B753,T$6))+4,FIND("№",T$6,FIND("ауд.",T$6,FIND($B753,T$6)))-(FIND("ауд.",T$6,FIND($B753,T$6))+4))&amp;")"),"")</f>
        <v/>
      </c>
      <c r="E753" s="23" t="str">
        <f t="shared" si="694"/>
        <v/>
      </c>
      <c r="F753" s="23" t="str">
        <f t="shared" si="694"/>
        <v/>
      </c>
      <c r="G753" s="23" t="str">
        <f t="shared" si="694"/>
        <v/>
      </c>
      <c r="H753" s="23" t="str">
        <f t="shared" si="694"/>
        <v/>
      </c>
      <c r="I753" s="23" t="str">
        <f t="shared" si="694"/>
        <v/>
      </c>
      <c r="J753" s="23" t="str">
        <f t="shared" si="694"/>
        <v/>
      </c>
      <c r="K753" s="23" t="str">
        <f t="shared" si="694"/>
        <v/>
      </c>
      <c r="L753" s="23"/>
      <c r="M753" s="23"/>
      <c r="N753" s="25"/>
      <c r="P753" s="16"/>
      <c r="Q753" s="16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E753" s="31" t="str">
        <f t="shared" si="656"/>
        <v/>
      </c>
      <c r="AF753" s="31" t="str">
        <f t="shared" si="656"/>
        <v/>
      </c>
      <c r="AG753" s="31" t="str">
        <f t="shared" si="656"/>
        <v/>
      </c>
      <c r="AH753" s="31" t="str">
        <f t="shared" si="656"/>
        <v/>
      </c>
      <c r="AI753" s="31" t="str">
        <f t="shared" si="656"/>
        <v/>
      </c>
      <c r="AJ753" s="31" t="str">
        <f t="shared" si="656"/>
        <v/>
      </c>
      <c r="AK753" s="31" t="str">
        <f t="shared" si="656"/>
        <v/>
      </c>
      <c r="AL753" s="31" t="str">
        <f t="shared" si="656"/>
        <v/>
      </c>
      <c r="AM753" s="31" t="str">
        <f t="shared" si="656"/>
        <v/>
      </c>
      <c r="AN753" s="31" t="str">
        <f t="shared" si="656"/>
        <v/>
      </c>
      <c r="AO753" s="32" t="str">
        <f t="shared" si="651"/>
        <v/>
      </c>
      <c r="AP753" s="32" t="str">
        <f t="shared" si="688"/>
        <v/>
      </c>
      <c r="AQ753" s="32" t="str">
        <f t="shared" si="688"/>
        <v/>
      </c>
      <c r="AR753" s="32" t="str">
        <f t="shared" si="688"/>
        <v/>
      </c>
      <c r="AS753" s="32" t="str">
        <f t="shared" si="688"/>
        <v/>
      </c>
      <c r="AT753" s="32" t="str">
        <f t="shared" si="688"/>
        <v/>
      </c>
      <c r="AU753" s="32" t="str">
        <f t="shared" si="685"/>
        <v/>
      </c>
      <c r="AV753" s="32" t="str">
        <f t="shared" si="685"/>
        <v/>
      </c>
      <c r="AW753" s="32" t="str">
        <f t="shared" si="685"/>
        <v/>
      </c>
      <c r="AX753" s="32" t="str">
        <f t="shared" si="685"/>
        <v/>
      </c>
      <c r="AY753" s="32" t="str">
        <f t="shared" si="685"/>
        <v/>
      </c>
      <c r="BA753" s="17" t="str">
        <f t="shared" si="689"/>
        <v/>
      </c>
      <c r="BB753" s="17" t="str">
        <f t="shared" si="689"/>
        <v/>
      </c>
      <c r="BC753" s="17" t="str">
        <f t="shared" si="689"/>
        <v/>
      </c>
      <c r="BD753" s="17" t="str">
        <f t="shared" si="689"/>
        <v/>
      </c>
      <c r="BE753" s="17" t="str">
        <f t="shared" si="689"/>
        <v/>
      </c>
      <c r="BF753" s="17" t="str">
        <f t="shared" si="686"/>
        <v/>
      </c>
      <c r="BG753" s="17" t="str">
        <f t="shared" si="686"/>
        <v/>
      </c>
      <c r="BH753" s="17" t="str">
        <f t="shared" si="686"/>
        <v/>
      </c>
      <c r="BI753" s="17" t="str">
        <f t="shared" si="686"/>
        <v/>
      </c>
      <c r="BJ753" s="17" t="str">
        <f t="shared" si="686"/>
        <v/>
      </c>
    </row>
    <row r="754" spans="1:62" s="13" customFormat="1" ht="23.25" customHeight="1">
      <c r="A754" s="1">
        <f ca="1">IF(COUNTIF($D754:$M754," ")=10,"",IF(VLOOKUP(MAX($A$1:A753),$A$1:C753,3,FALSE)=0,"",MAX($A$1:A753)+1))</f>
        <v>754</v>
      </c>
      <c r="B754" s="13" t="str">
        <f>$B748</f>
        <v/>
      </c>
      <c r="C754" s="2" t="str">
        <f>IF($B754="","",$S$7)</f>
        <v/>
      </c>
      <c r="D754" s="23" t="str">
        <f t="shared" ref="D754:K754" si="695">IF($B754&gt;"",IF(ISERROR(SEARCH($B754,T$7))," ",MID(T$7,FIND("%курс ",T$7,FIND($B754,T$7))+6,7)&amp;"
("&amp;MID(T$7,FIND("ауд.",T$7,FIND($B754,T$7))+4,FIND("№",T$7,FIND("ауд.",T$7,FIND($B754,T$7)))-(FIND("ауд.",T$7,FIND($B754,T$7))+4))&amp;")"),"")</f>
        <v/>
      </c>
      <c r="E754" s="23" t="str">
        <f t="shared" si="695"/>
        <v/>
      </c>
      <c r="F754" s="23" t="str">
        <f t="shared" si="695"/>
        <v/>
      </c>
      <c r="G754" s="23" t="str">
        <f t="shared" si="695"/>
        <v/>
      </c>
      <c r="H754" s="23" t="str">
        <f t="shared" si="695"/>
        <v/>
      </c>
      <c r="I754" s="23" t="str">
        <f t="shared" si="695"/>
        <v/>
      </c>
      <c r="J754" s="23" t="str">
        <f t="shared" si="695"/>
        <v/>
      </c>
      <c r="K754" s="23" t="str">
        <f t="shared" si="695"/>
        <v/>
      </c>
      <c r="L754" s="23"/>
      <c r="M754" s="23"/>
      <c r="N754" s="17"/>
      <c r="P754" s="16"/>
      <c r="Q754" s="16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E754" s="31" t="str">
        <f t="shared" si="656"/>
        <v/>
      </c>
      <c r="AF754" s="31" t="str">
        <f t="shared" si="656"/>
        <v/>
      </c>
      <c r="AG754" s="31" t="str">
        <f t="shared" si="656"/>
        <v/>
      </c>
      <c r="AH754" s="31" t="str">
        <f t="shared" si="656"/>
        <v/>
      </c>
      <c r="AI754" s="31" t="str">
        <f t="shared" si="656"/>
        <v/>
      </c>
      <c r="AJ754" s="31" t="str">
        <f t="shared" si="656"/>
        <v/>
      </c>
      <c r="AK754" s="31" t="str">
        <f t="shared" si="656"/>
        <v/>
      </c>
      <c r="AL754" s="31" t="str">
        <f t="shared" si="656"/>
        <v/>
      </c>
      <c r="AM754" s="31" t="str">
        <f t="shared" si="656"/>
        <v/>
      </c>
      <c r="AN754" s="31" t="str">
        <f t="shared" si="656"/>
        <v/>
      </c>
      <c r="AO754" s="32" t="str">
        <f t="shared" si="651"/>
        <v/>
      </c>
      <c r="AP754" s="32" t="str">
        <f t="shared" si="688"/>
        <v/>
      </c>
      <c r="AQ754" s="32" t="str">
        <f t="shared" si="688"/>
        <v/>
      </c>
      <c r="AR754" s="32" t="str">
        <f t="shared" si="688"/>
        <v/>
      </c>
      <c r="AS754" s="32" t="str">
        <f t="shared" si="688"/>
        <v/>
      </c>
      <c r="AT754" s="32" t="str">
        <f t="shared" si="688"/>
        <v/>
      </c>
      <c r="AU754" s="32" t="str">
        <f t="shared" si="685"/>
        <v/>
      </c>
      <c r="AV754" s="32" t="str">
        <f t="shared" si="685"/>
        <v/>
      </c>
      <c r="AW754" s="32" t="str">
        <f t="shared" si="685"/>
        <v/>
      </c>
      <c r="AX754" s="32" t="str">
        <f t="shared" si="685"/>
        <v/>
      </c>
      <c r="AY754" s="32" t="str">
        <f t="shared" si="685"/>
        <v/>
      </c>
      <c r="BA754" s="17" t="str">
        <f t="shared" si="689"/>
        <v/>
      </c>
      <c r="BB754" s="17" t="str">
        <f t="shared" si="689"/>
        <v/>
      </c>
      <c r="BC754" s="17" t="str">
        <f t="shared" si="689"/>
        <v/>
      </c>
      <c r="BD754" s="17" t="str">
        <f t="shared" si="689"/>
        <v/>
      </c>
      <c r="BE754" s="17" t="str">
        <f t="shared" si="689"/>
        <v/>
      </c>
      <c r="BF754" s="17" t="str">
        <f t="shared" si="686"/>
        <v/>
      </c>
      <c r="BG754" s="17" t="str">
        <f t="shared" si="686"/>
        <v/>
      </c>
      <c r="BH754" s="17" t="str">
        <f t="shared" si="686"/>
        <v/>
      </c>
      <c r="BI754" s="17" t="str">
        <f t="shared" si="686"/>
        <v/>
      </c>
      <c r="BJ754" s="17" t="str">
        <f t="shared" si="686"/>
        <v/>
      </c>
    </row>
    <row r="755" spans="1:62" s="13" customFormat="1" ht="23.25" customHeight="1">
      <c r="A755" s="1">
        <f ca="1">IF(COUNTIF($D755:$M755," ")=10,"",IF(VLOOKUP(MAX($A$1:A754),$A$1:C754,3,FALSE)=0,"",MAX($A$1:A754)+1))</f>
        <v>755</v>
      </c>
      <c r="B755" s="13" t="str">
        <f>$B748</f>
        <v/>
      </c>
      <c r="C755" s="2" t="str">
        <f>IF($B755="","",$S$8)</f>
        <v/>
      </c>
      <c r="D755" s="23" t="str">
        <f t="shared" ref="D755:K755" si="696">IF($B755&gt;"",IF(ISERROR(SEARCH($B755,T$8))," ",MID(T$8,FIND("%курс ",T$8,FIND($B755,T$8))+6,7)&amp;"
("&amp;MID(T$8,FIND("ауд.",T$8,FIND($B755,T$8))+4,FIND("№",T$8,FIND("ауд.",T$8,FIND($B755,T$8)))-(FIND("ауд.",T$8,FIND($B755,T$8))+4))&amp;")"),"")</f>
        <v/>
      </c>
      <c r="E755" s="23" t="str">
        <f t="shared" si="696"/>
        <v/>
      </c>
      <c r="F755" s="23" t="str">
        <f t="shared" si="696"/>
        <v/>
      </c>
      <c r="G755" s="23" t="str">
        <f t="shared" si="696"/>
        <v/>
      </c>
      <c r="H755" s="23" t="str">
        <f t="shared" si="696"/>
        <v/>
      </c>
      <c r="I755" s="23" t="str">
        <f t="shared" si="696"/>
        <v/>
      </c>
      <c r="J755" s="23" t="str">
        <f t="shared" si="696"/>
        <v/>
      </c>
      <c r="K755" s="23" t="str">
        <f t="shared" si="696"/>
        <v/>
      </c>
      <c r="L755" s="23"/>
      <c r="M755" s="23"/>
      <c r="N755" s="25"/>
      <c r="P755" s="16"/>
      <c r="Q755" s="16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E755" s="31" t="str">
        <f t="shared" si="656"/>
        <v/>
      </c>
      <c r="AF755" s="31" t="str">
        <f t="shared" si="656"/>
        <v/>
      </c>
      <c r="AG755" s="31" t="str">
        <f t="shared" si="656"/>
        <v/>
      </c>
      <c r="AH755" s="31" t="str">
        <f t="shared" si="656"/>
        <v/>
      </c>
      <c r="AI755" s="31" t="str">
        <f t="shared" si="656"/>
        <v/>
      </c>
      <c r="AJ755" s="31" t="str">
        <f t="shared" si="656"/>
        <v/>
      </c>
      <c r="AK755" s="31" t="str">
        <f t="shared" si="656"/>
        <v/>
      </c>
      <c r="AL755" s="31" t="str">
        <f t="shared" si="656"/>
        <v/>
      </c>
      <c r="AM755" s="31" t="str">
        <f t="shared" si="656"/>
        <v/>
      </c>
      <c r="AN755" s="31" t="str">
        <f t="shared" si="656"/>
        <v/>
      </c>
      <c r="AO755" s="32" t="str">
        <f t="shared" si="651"/>
        <v/>
      </c>
      <c r="AP755" s="32" t="str">
        <f t="shared" si="688"/>
        <v/>
      </c>
      <c r="AQ755" s="32" t="str">
        <f t="shared" si="688"/>
        <v/>
      </c>
      <c r="AR755" s="32" t="str">
        <f t="shared" si="688"/>
        <v/>
      </c>
      <c r="AS755" s="32" t="str">
        <f t="shared" si="688"/>
        <v/>
      </c>
      <c r="AT755" s="32" t="str">
        <f t="shared" si="688"/>
        <v/>
      </c>
      <c r="AU755" s="32" t="str">
        <f t="shared" si="685"/>
        <v/>
      </c>
      <c r="AV755" s="32" t="str">
        <f t="shared" si="685"/>
        <v/>
      </c>
      <c r="AW755" s="32" t="str">
        <f t="shared" si="685"/>
        <v/>
      </c>
      <c r="AX755" s="32" t="str">
        <f t="shared" si="685"/>
        <v/>
      </c>
      <c r="AY755" s="32" t="str">
        <f t="shared" si="685"/>
        <v/>
      </c>
      <c r="BA755" s="17" t="str">
        <f t="shared" si="689"/>
        <v/>
      </c>
      <c r="BB755" s="17" t="str">
        <f t="shared" si="689"/>
        <v/>
      </c>
      <c r="BC755" s="17" t="str">
        <f t="shared" si="689"/>
        <v/>
      </c>
      <c r="BD755" s="17" t="str">
        <f t="shared" si="689"/>
        <v/>
      </c>
      <c r="BE755" s="17" t="str">
        <f t="shared" si="689"/>
        <v/>
      </c>
      <c r="BF755" s="17" t="str">
        <f t="shared" si="686"/>
        <v/>
      </c>
      <c r="BG755" s="17" t="str">
        <f t="shared" si="686"/>
        <v/>
      </c>
      <c r="BH755" s="17" t="str">
        <f t="shared" si="686"/>
        <v/>
      </c>
      <c r="BI755" s="17" t="str">
        <f t="shared" si="686"/>
        <v/>
      </c>
      <c r="BJ755" s="17" t="str">
        <f t="shared" si="686"/>
        <v/>
      </c>
    </row>
    <row r="756" spans="1:62" s="13" customFormat="1" ht="23.25" customHeight="1">
      <c r="A756" s="1">
        <f ca="1">IF(COUNTIF($D756:$M756," ")=10,"",IF(VLOOKUP(MAX($A$1:A755),$A$1:C755,3,FALSE)=0,"",MAX($A$1:A755)+1))</f>
        <v>756</v>
      </c>
      <c r="C756" s="2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5"/>
      <c r="P756" s="16"/>
      <c r="Q756" s="16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2" t="str">
        <f t="shared" si="651"/>
        <v/>
      </c>
      <c r="AP756" s="32" t="str">
        <f t="shared" si="688"/>
        <v/>
      </c>
      <c r="AQ756" s="32" t="str">
        <f t="shared" si="688"/>
        <v/>
      </c>
      <c r="AR756" s="32" t="str">
        <f t="shared" si="688"/>
        <v/>
      </c>
      <c r="AS756" s="32" t="str">
        <f t="shared" si="688"/>
        <v/>
      </c>
      <c r="AT756" s="32" t="str">
        <f t="shared" si="688"/>
        <v/>
      </c>
      <c r="AU756" s="32" t="str">
        <f t="shared" si="685"/>
        <v/>
      </c>
      <c r="AV756" s="32" t="str">
        <f t="shared" si="685"/>
        <v/>
      </c>
      <c r="AW756" s="32" t="str">
        <f t="shared" si="685"/>
        <v/>
      </c>
      <c r="AX756" s="32" t="str">
        <f t="shared" si="685"/>
        <v/>
      </c>
      <c r="AY756" s="32" t="str">
        <f t="shared" si="685"/>
        <v/>
      </c>
      <c r="BA756" s="17" t="str">
        <f t="shared" si="689"/>
        <v/>
      </c>
      <c r="BB756" s="17" t="str">
        <f t="shared" si="689"/>
        <v/>
      </c>
      <c r="BC756" s="17" t="str">
        <f t="shared" si="689"/>
        <v/>
      </c>
      <c r="BD756" s="17" t="str">
        <f t="shared" si="689"/>
        <v/>
      </c>
      <c r="BE756" s="17" t="str">
        <f t="shared" si="689"/>
        <v/>
      </c>
      <c r="BF756" s="17" t="str">
        <f t="shared" si="686"/>
        <v/>
      </c>
      <c r="BG756" s="17" t="str">
        <f t="shared" si="686"/>
        <v/>
      </c>
      <c r="BH756" s="17" t="str">
        <f t="shared" si="686"/>
        <v/>
      </c>
      <c r="BI756" s="17" t="str">
        <f t="shared" si="686"/>
        <v/>
      </c>
      <c r="BJ756" s="17" t="str">
        <f t="shared" si="686"/>
        <v/>
      </c>
    </row>
    <row r="757" spans="1:62" s="13" customFormat="1" ht="23.25" customHeight="1">
      <c r="A757" s="1">
        <f ca="1">IF(COUNTIF($D758:$M764," ")=70,"",MAX($A$1:A756)+1)</f>
        <v>757</v>
      </c>
      <c r="B757" s="2" t="str">
        <f>IF($C757="","",$C757)</f>
        <v/>
      </c>
      <c r="C757" s="3" t="str">
        <f>IF(ISERROR(VLOOKUP((ROW()-1)/9+1,'[1]Преподавательский состав'!$A$2:$B$180,2,FALSE)),"",VLOOKUP((ROW()-1)/9+1,'[1]Преподавательский состав'!$A$2:$B$180,2,FALSE))</f>
        <v/>
      </c>
      <c r="D757" s="3" t="str">
        <f>IF($C757="","",T(" 8.00"))</f>
        <v/>
      </c>
      <c r="E757" s="3" t="str">
        <f>IF($C757="","",T(" 9.40"))</f>
        <v/>
      </c>
      <c r="F757" s="3" t="str">
        <f>IF($C757="","",T("11.50"))</f>
        <v/>
      </c>
      <c r="G757" s="3" t="str">
        <f>IF($C757="","",T(""))</f>
        <v/>
      </c>
      <c r="H757" s="3" t="str">
        <f>IF($C757="","",T("13.30"))</f>
        <v/>
      </c>
      <c r="I757" s="3" t="str">
        <f>IF($C757="","",T("15.10"))</f>
        <v/>
      </c>
      <c r="J757" s="3" t="str">
        <f>IF($C757="","",T("16.50"))</f>
        <v/>
      </c>
      <c r="K757" s="3" t="str">
        <f>IF($C757="","",T("16.50"))</f>
        <v/>
      </c>
      <c r="L757" s="3"/>
      <c r="M757" s="3"/>
      <c r="N757" s="25"/>
      <c r="P757" s="16"/>
      <c r="Q757" s="16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2" t="str">
        <f t="shared" si="651"/>
        <v/>
      </c>
      <c r="AP757" s="32" t="str">
        <f t="shared" si="688"/>
        <v/>
      </c>
      <c r="AQ757" s="32" t="str">
        <f t="shared" si="688"/>
        <v/>
      </c>
      <c r="AR757" s="32" t="str">
        <f t="shared" si="688"/>
        <v/>
      </c>
      <c r="AS757" s="32" t="str">
        <f t="shared" si="688"/>
        <v/>
      </c>
      <c r="AT757" s="32" t="str">
        <f t="shared" si="688"/>
        <v/>
      </c>
      <c r="AU757" s="32" t="str">
        <f t="shared" si="685"/>
        <v/>
      </c>
      <c r="AV757" s="32" t="str">
        <f t="shared" si="685"/>
        <v/>
      </c>
      <c r="AW757" s="32" t="str">
        <f t="shared" si="685"/>
        <v/>
      </c>
      <c r="AX757" s="32" t="str">
        <f t="shared" si="685"/>
        <v/>
      </c>
      <c r="AY757" s="32" t="str">
        <f t="shared" si="685"/>
        <v/>
      </c>
      <c r="BA757" s="17" t="str">
        <f t="shared" si="689"/>
        <v/>
      </c>
      <c r="BB757" s="17" t="str">
        <f t="shared" si="689"/>
        <v/>
      </c>
      <c r="BC757" s="17" t="str">
        <f t="shared" si="689"/>
        <v/>
      </c>
      <c r="BD757" s="17" t="str">
        <f t="shared" si="689"/>
        <v/>
      </c>
      <c r="BE757" s="17" t="str">
        <f t="shared" si="689"/>
        <v/>
      </c>
      <c r="BF757" s="17" t="str">
        <f t="shared" si="686"/>
        <v/>
      </c>
      <c r="BG757" s="17" t="str">
        <f t="shared" si="686"/>
        <v/>
      </c>
      <c r="BH757" s="17" t="str">
        <f t="shared" si="686"/>
        <v/>
      </c>
      <c r="BI757" s="17" t="str">
        <f t="shared" si="686"/>
        <v/>
      </c>
      <c r="BJ757" s="17" t="str">
        <f t="shared" si="686"/>
        <v/>
      </c>
    </row>
    <row r="758" spans="1:62" s="13" customFormat="1" ht="23.25" customHeight="1">
      <c r="A758" s="1">
        <f ca="1">IF(COUNTIF($D758:$M758," ")=10,"",IF(VLOOKUP(MAX($A$1:A757),$A$1:C757,3,FALSE)=0,"",MAX($A$1:A757)+1))</f>
        <v>758</v>
      </c>
      <c r="B758" s="13" t="str">
        <f>$B757</f>
        <v/>
      </c>
      <c r="C758" s="2" t="str">
        <f>IF($B758="","",$S$2)</f>
        <v/>
      </c>
      <c r="D758" s="14" t="str">
        <f t="shared" ref="D758:K758" si="697">IF($B758&gt;"",IF(ISERROR(SEARCH($B758,T$2))," ",MID(T$2,FIND("%курс ",T$2,FIND($B758,T$2))+6,7)&amp;"
("&amp;MID(T$2,FIND("ауд.",T$2,FIND($B758,T$2))+4,FIND("№",T$2,FIND("ауд.",T$2,FIND($B758,T$2)))-(FIND("ауд.",T$2,FIND($B758,T$2))+4))&amp;")"),"")</f>
        <v/>
      </c>
      <c r="E758" s="14" t="str">
        <f t="shared" si="697"/>
        <v/>
      </c>
      <c r="F758" s="14" t="str">
        <f t="shared" si="697"/>
        <v/>
      </c>
      <c r="G758" s="14" t="str">
        <f t="shared" si="697"/>
        <v/>
      </c>
      <c r="H758" s="14" t="str">
        <f t="shared" si="697"/>
        <v/>
      </c>
      <c r="I758" s="14" t="str">
        <f t="shared" si="697"/>
        <v/>
      </c>
      <c r="J758" s="14" t="str">
        <f t="shared" si="697"/>
        <v/>
      </c>
      <c r="K758" s="14" t="str">
        <f t="shared" si="697"/>
        <v/>
      </c>
      <c r="L758" s="14"/>
      <c r="M758" s="14"/>
      <c r="N758" s="25"/>
      <c r="P758" s="16"/>
      <c r="Q758" s="16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E758" s="31" t="str">
        <f t="shared" si="656"/>
        <v/>
      </c>
      <c r="AF758" s="31" t="str">
        <f t="shared" si="656"/>
        <v/>
      </c>
      <c r="AG758" s="31" t="str">
        <f t="shared" si="656"/>
        <v/>
      </c>
      <c r="AH758" s="31" t="str">
        <f t="shared" si="656"/>
        <v/>
      </c>
      <c r="AI758" s="31" t="str">
        <f t="shared" si="656"/>
        <v/>
      </c>
      <c r="AJ758" s="31" t="str">
        <f t="shared" si="656"/>
        <v/>
      </c>
      <c r="AK758" s="31" t="str">
        <f t="shared" si="656"/>
        <v/>
      </c>
      <c r="AL758" s="31" t="str">
        <f t="shared" si="656"/>
        <v/>
      </c>
      <c r="AM758" s="31" t="str">
        <f t="shared" si="656"/>
        <v/>
      </c>
      <c r="AN758" s="31" t="str">
        <f t="shared" si="656"/>
        <v/>
      </c>
      <c r="AO758" s="32" t="str">
        <f t="shared" si="651"/>
        <v/>
      </c>
      <c r="AP758" s="32" t="str">
        <f t="shared" si="688"/>
        <v/>
      </c>
      <c r="AQ758" s="32" t="str">
        <f t="shared" si="688"/>
        <v/>
      </c>
      <c r="AR758" s="32" t="str">
        <f t="shared" si="688"/>
        <v/>
      </c>
      <c r="AS758" s="32" t="str">
        <f t="shared" si="688"/>
        <v/>
      </c>
      <c r="AT758" s="32" t="str">
        <f t="shared" si="688"/>
        <v/>
      </c>
      <c r="AU758" s="32" t="str">
        <f t="shared" si="685"/>
        <v/>
      </c>
      <c r="AV758" s="32" t="str">
        <f t="shared" si="685"/>
        <v/>
      </c>
      <c r="AW758" s="32" t="str">
        <f t="shared" si="685"/>
        <v/>
      </c>
      <c r="AX758" s="32" t="str">
        <f t="shared" si="685"/>
        <v/>
      </c>
      <c r="AY758" s="32" t="str">
        <f t="shared" si="685"/>
        <v/>
      </c>
      <c r="BA758" s="17" t="str">
        <f t="shared" si="689"/>
        <v/>
      </c>
      <c r="BB758" s="17" t="str">
        <f t="shared" si="689"/>
        <v/>
      </c>
      <c r="BC758" s="17" t="str">
        <f t="shared" si="689"/>
        <v/>
      </c>
      <c r="BD758" s="17" t="str">
        <f t="shared" si="689"/>
        <v/>
      </c>
      <c r="BE758" s="17" t="str">
        <f t="shared" si="689"/>
        <v/>
      </c>
      <c r="BF758" s="17" t="str">
        <f t="shared" si="686"/>
        <v/>
      </c>
      <c r="BG758" s="17" t="str">
        <f t="shared" si="686"/>
        <v/>
      </c>
      <c r="BH758" s="17" t="str">
        <f t="shared" si="686"/>
        <v/>
      </c>
      <c r="BI758" s="17" t="str">
        <f t="shared" si="686"/>
        <v/>
      </c>
      <c r="BJ758" s="17" t="str">
        <f t="shared" si="686"/>
        <v/>
      </c>
    </row>
    <row r="759" spans="1:62" s="13" customFormat="1" ht="23.25" customHeight="1">
      <c r="A759" s="1">
        <f ca="1">IF(COUNTIF($D759:$M759," ")=10,"",IF(VLOOKUP(MAX($A$1:A758),$A$1:C758,3,FALSE)=0,"",MAX($A$1:A758)+1))</f>
        <v>759</v>
      </c>
      <c r="B759" s="13" t="str">
        <f>$B757</f>
        <v/>
      </c>
      <c r="C759" s="2" t="str">
        <f>IF($B759="","",$S$3)</f>
        <v/>
      </c>
      <c r="D759" s="14" t="str">
        <f t="shared" ref="D759:K759" si="698">IF($B759&gt;"",IF(ISERROR(SEARCH($B759,T$3))," ",MID(T$3,FIND("%курс ",T$3,FIND($B759,T$3))+6,7)&amp;"
("&amp;MID(T$3,FIND("ауд.",T$3,FIND($B759,T$3))+4,FIND("№",T$3,FIND("ауд.",T$3,FIND($B759,T$3)))-(FIND("ауд.",T$3,FIND($B759,T$3))+4))&amp;")"),"")</f>
        <v/>
      </c>
      <c r="E759" s="14" t="str">
        <f t="shared" si="698"/>
        <v/>
      </c>
      <c r="F759" s="14" t="str">
        <f t="shared" si="698"/>
        <v/>
      </c>
      <c r="G759" s="14" t="str">
        <f t="shared" si="698"/>
        <v/>
      </c>
      <c r="H759" s="14" t="str">
        <f t="shared" si="698"/>
        <v/>
      </c>
      <c r="I759" s="14" t="str">
        <f t="shared" si="698"/>
        <v/>
      </c>
      <c r="J759" s="14" t="str">
        <f t="shared" si="698"/>
        <v/>
      </c>
      <c r="K759" s="14" t="str">
        <f t="shared" si="698"/>
        <v/>
      </c>
      <c r="L759" s="14"/>
      <c r="M759" s="14"/>
      <c r="N759" s="25"/>
      <c r="P759" s="16"/>
      <c r="Q759" s="16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E759" s="31" t="str">
        <f t="shared" si="656"/>
        <v/>
      </c>
      <c r="AF759" s="31" t="str">
        <f t="shared" si="656"/>
        <v/>
      </c>
      <c r="AG759" s="31" t="str">
        <f t="shared" si="656"/>
        <v/>
      </c>
      <c r="AH759" s="31" t="str">
        <f t="shared" si="656"/>
        <v/>
      </c>
      <c r="AI759" s="31" t="str">
        <f t="shared" si="656"/>
        <v/>
      </c>
      <c r="AJ759" s="31" t="str">
        <f t="shared" si="656"/>
        <v/>
      </c>
      <c r="AK759" s="31" t="str">
        <f t="shared" si="656"/>
        <v/>
      </c>
      <c r="AL759" s="31" t="str">
        <f t="shared" si="656"/>
        <v/>
      </c>
      <c r="AM759" s="31" t="str">
        <f t="shared" si="656"/>
        <v/>
      </c>
      <c r="AN759" s="31" t="str">
        <f t="shared" si="656"/>
        <v/>
      </c>
      <c r="AO759" s="32" t="str">
        <f t="shared" si="651"/>
        <v/>
      </c>
      <c r="AP759" s="32" t="str">
        <f t="shared" si="688"/>
        <v/>
      </c>
      <c r="AQ759" s="32" t="str">
        <f t="shared" si="688"/>
        <v/>
      </c>
      <c r="AR759" s="32" t="str">
        <f t="shared" si="688"/>
        <v/>
      </c>
      <c r="AS759" s="32" t="str">
        <f t="shared" si="688"/>
        <v/>
      </c>
      <c r="AT759" s="32" t="str">
        <f t="shared" si="688"/>
        <v/>
      </c>
      <c r="AU759" s="32" t="str">
        <f t="shared" si="685"/>
        <v/>
      </c>
      <c r="AV759" s="32" t="str">
        <f t="shared" si="685"/>
        <v/>
      </c>
      <c r="AW759" s="32" t="str">
        <f t="shared" si="685"/>
        <v/>
      </c>
      <c r="AX759" s="32" t="str">
        <f t="shared" si="685"/>
        <v/>
      </c>
      <c r="AY759" s="32" t="str">
        <f t="shared" si="685"/>
        <v/>
      </c>
      <c r="BA759" s="17" t="str">
        <f t="shared" si="689"/>
        <v/>
      </c>
      <c r="BB759" s="17" t="str">
        <f t="shared" si="689"/>
        <v/>
      </c>
      <c r="BC759" s="17" t="str">
        <f t="shared" si="689"/>
        <v/>
      </c>
      <c r="BD759" s="17" t="str">
        <f t="shared" si="689"/>
        <v/>
      </c>
      <c r="BE759" s="17" t="str">
        <f t="shared" si="689"/>
        <v/>
      </c>
      <c r="BF759" s="17" t="str">
        <f t="shared" si="686"/>
        <v/>
      </c>
      <c r="BG759" s="17" t="str">
        <f t="shared" si="686"/>
        <v/>
      </c>
      <c r="BH759" s="17" t="str">
        <f t="shared" si="686"/>
        <v/>
      </c>
      <c r="BI759" s="17" t="str">
        <f t="shared" si="686"/>
        <v/>
      </c>
      <c r="BJ759" s="17" t="str">
        <f t="shared" si="686"/>
        <v/>
      </c>
    </row>
    <row r="760" spans="1:62" s="13" customFormat="1" ht="23.25" customHeight="1">
      <c r="A760" s="1">
        <f ca="1">IF(COUNTIF($D760:$M760," ")=10,"",IF(VLOOKUP(MAX($A$1:A759),$A$1:C759,3,FALSE)=0,"",MAX($A$1:A759)+1))</f>
        <v>760</v>
      </c>
      <c r="B760" s="13" t="str">
        <f>$B757</f>
        <v/>
      </c>
      <c r="C760" s="2" t="str">
        <f>IF($B760="","",$S$4)</f>
        <v/>
      </c>
      <c r="D760" s="14" t="str">
        <f t="shared" ref="D760:K760" si="699">IF($B760&gt;"",IF(ISERROR(SEARCH($B760,T$4))," ",MID(T$4,FIND("%курс ",T$4,FIND($B760,T$4))+6,7)&amp;"
("&amp;MID(T$4,FIND("ауд.",T$4,FIND($B760,T$4))+4,FIND("№",T$4,FIND("ауд.",T$4,FIND($B760,T$4)))-(FIND("ауд.",T$4,FIND($B760,T$4))+4))&amp;")"),"")</f>
        <v/>
      </c>
      <c r="E760" s="14" t="str">
        <f t="shared" si="699"/>
        <v/>
      </c>
      <c r="F760" s="14" t="str">
        <f t="shared" si="699"/>
        <v/>
      </c>
      <c r="G760" s="14" t="str">
        <f t="shared" si="699"/>
        <v/>
      </c>
      <c r="H760" s="14" t="str">
        <f t="shared" si="699"/>
        <v/>
      </c>
      <c r="I760" s="14" t="str">
        <f t="shared" si="699"/>
        <v/>
      </c>
      <c r="J760" s="14" t="str">
        <f t="shared" si="699"/>
        <v/>
      </c>
      <c r="K760" s="14" t="str">
        <f t="shared" si="699"/>
        <v/>
      </c>
      <c r="L760" s="14"/>
      <c r="M760" s="14"/>
      <c r="N760" s="25"/>
      <c r="P760" s="16"/>
      <c r="Q760" s="16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E760" s="31" t="str">
        <f t="shared" si="656"/>
        <v/>
      </c>
      <c r="AF760" s="31" t="str">
        <f t="shared" si="656"/>
        <v/>
      </c>
      <c r="AG760" s="31" t="str">
        <f t="shared" si="656"/>
        <v/>
      </c>
      <c r="AH760" s="31" t="str">
        <f t="shared" si="656"/>
        <v/>
      </c>
      <c r="AI760" s="31" t="str">
        <f t="shared" si="656"/>
        <v/>
      </c>
      <c r="AJ760" s="31" t="str">
        <f t="shared" si="656"/>
        <v/>
      </c>
      <c r="AK760" s="31" t="str">
        <f t="shared" si="656"/>
        <v/>
      </c>
      <c r="AL760" s="31" t="str">
        <f t="shared" si="656"/>
        <v/>
      </c>
      <c r="AM760" s="31" t="str">
        <f t="shared" si="656"/>
        <v/>
      </c>
      <c r="AN760" s="31" t="str">
        <f t="shared" si="656"/>
        <v/>
      </c>
      <c r="AO760" s="32" t="str">
        <f t="shared" si="651"/>
        <v/>
      </c>
      <c r="AP760" s="32" t="str">
        <f t="shared" si="688"/>
        <v/>
      </c>
      <c r="AQ760" s="32" t="str">
        <f t="shared" si="688"/>
        <v/>
      </c>
      <c r="AR760" s="32" t="str">
        <f t="shared" si="688"/>
        <v/>
      </c>
      <c r="AS760" s="32" t="str">
        <f t="shared" si="688"/>
        <v/>
      </c>
      <c r="AT760" s="32" t="str">
        <f t="shared" si="688"/>
        <v/>
      </c>
      <c r="AU760" s="32" t="str">
        <f t="shared" si="685"/>
        <v/>
      </c>
      <c r="AV760" s="32" t="str">
        <f t="shared" si="685"/>
        <v/>
      </c>
      <c r="AW760" s="32" t="str">
        <f t="shared" si="685"/>
        <v/>
      </c>
      <c r="AX760" s="32" t="str">
        <f t="shared" si="685"/>
        <v/>
      </c>
      <c r="AY760" s="32" t="str">
        <f t="shared" si="685"/>
        <v/>
      </c>
      <c r="BA760" s="17" t="str">
        <f t="shared" si="689"/>
        <v/>
      </c>
      <c r="BB760" s="17" t="str">
        <f t="shared" si="689"/>
        <v/>
      </c>
      <c r="BC760" s="17" t="str">
        <f t="shared" si="689"/>
        <v/>
      </c>
      <c r="BD760" s="17" t="str">
        <f t="shared" si="689"/>
        <v/>
      </c>
      <c r="BE760" s="17" t="str">
        <f t="shared" si="689"/>
        <v/>
      </c>
      <c r="BF760" s="17" t="str">
        <f t="shared" si="686"/>
        <v/>
      </c>
      <c r="BG760" s="17" t="str">
        <f t="shared" si="686"/>
        <v/>
      </c>
      <c r="BH760" s="17" t="str">
        <f t="shared" si="686"/>
        <v/>
      </c>
      <c r="BI760" s="17" t="str">
        <f t="shared" si="686"/>
        <v/>
      </c>
      <c r="BJ760" s="17" t="str">
        <f t="shared" si="686"/>
        <v/>
      </c>
    </row>
    <row r="761" spans="1:62" s="13" customFormat="1" ht="23.25" customHeight="1">
      <c r="A761" s="1">
        <f ca="1">IF(COUNTIF($D761:$M761," ")=10,"",IF(VLOOKUP(MAX($A$1:A760),$A$1:C760,3,FALSE)=0,"",MAX($A$1:A760)+1))</f>
        <v>761</v>
      </c>
      <c r="B761" s="13" t="str">
        <f>$B757</f>
        <v/>
      </c>
      <c r="C761" s="2" t="str">
        <f>IF($B761="","",$S$5)</f>
        <v/>
      </c>
      <c r="D761" s="23" t="str">
        <f t="shared" ref="D761:K761" si="700">IF($B761&gt;"",IF(ISERROR(SEARCH($B761,T$5))," ",MID(T$5,FIND("%курс ",T$5,FIND($B761,T$5))+6,7)&amp;"
("&amp;MID(T$5,FIND("ауд.",T$5,FIND($B761,T$5))+4,FIND("№",T$5,FIND("ауд.",T$5,FIND($B761,T$5)))-(FIND("ауд.",T$5,FIND($B761,T$5))+4))&amp;")"),"")</f>
        <v/>
      </c>
      <c r="E761" s="23" t="str">
        <f t="shared" si="700"/>
        <v/>
      </c>
      <c r="F761" s="23" t="str">
        <f t="shared" si="700"/>
        <v/>
      </c>
      <c r="G761" s="23" t="str">
        <f t="shared" si="700"/>
        <v/>
      </c>
      <c r="H761" s="23" t="str">
        <f t="shared" si="700"/>
        <v/>
      </c>
      <c r="I761" s="23" t="str">
        <f t="shared" si="700"/>
        <v/>
      </c>
      <c r="J761" s="23" t="str">
        <f t="shared" si="700"/>
        <v/>
      </c>
      <c r="K761" s="23" t="str">
        <f t="shared" si="700"/>
        <v/>
      </c>
      <c r="L761" s="23"/>
      <c r="M761" s="23"/>
      <c r="N761" s="25"/>
      <c r="P761" s="16"/>
      <c r="Q761" s="16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E761" s="31" t="str">
        <f t="shared" si="656"/>
        <v/>
      </c>
      <c r="AF761" s="31" t="str">
        <f t="shared" si="656"/>
        <v/>
      </c>
      <c r="AG761" s="31" t="str">
        <f t="shared" si="656"/>
        <v/>
      </c>
      <c r="AH761" s="31" t="str">
        <f t="shared" si="656"/>
        <v/>
      </c>
      <c r="AI761" s="31" t="str">
        <f t="shared" si="656"/>
        <v/>
      </c>
      <c r="AJ761" s="31" t="str">
        <f t="shared" si="656"/>
        <v/>
      </c>
      <c r="AK761" s="31" t="str">
        <f t="shared" si="656"/>
        <v/>
      </c>
      <c r="AL761" s="31" t="str">
        <f t="shared" si="656"/>
        <v/>
      </c>
      <c r="AM761" s="31" t="str">
        <f t="shared" si="656"/>
        <v/>
      </c>
      <c r="AN761" s="31" t="str">
        <f t="shared" ref="AN761:AN824" si="701">IF(M761=" ","",IF(M761="","",CONCATENATE($C761," ",M$1," ",MID(M761,10,5))))</f>
        <v/>
      </c>
      <c r="AO761" s="32" t="str">
        <f t="shared" si="651"/>
        <v/>
      </c>
      <c r="AP761" s="32" t="str">
        <f t="shared" si="688"/>
        <v/>
      </c>
      <c r="AQ761" s="32" t="str">
        <f t="shared" si="688"/>
        <v/>
      </c>
      <c r="AR761" s="32" t="str">
        <f t="shared" si="688"/>
        <v/>
      </c>
      <c r="AS761" s="32" t="str">
        <f t="shared" si="688"/>
        <v/>
      </c>
      <c r="AT761" s="32" t="str">
        <f t="shared" si="688"/>
        <v/>
      </c>
      <c r="AU761" s="32" t="str">
        <f t="shared" si="685"/>
        <v/>
      </c>
      <c r="AV761" s="32" t="str">
        <f t="shared" si="685"/>
        <v/>
      </c>
      <c r="AW761" s="32" t="str">
        <f t="shared" si="685"/>
        <v/>
      </c>
      <c r="AX761" s="32" t="str">
        <f t="shared" si="685"/>
        <v/>
      </c>
      <c r="AY761" s="32" t="str">
        <f t="shared" si="685"/>
        <v/>
      </c>
      <c r="BA761" s="17" t="str">
        <f t="shared" si="689"/>
        <v/>
      </c>
      <c r="BB761" s="17" t="str">
        <f t="shared" si="689"/>
        <v/>
      </c>
      <c r="BC761" s="17" t="str">
        <f t="shared" si="689"/>
        <v/>
      </c>
      <c r="BD761" s="17" t="str">
        <f t="shared" si="689"/>
        <v/>
      </c>
      <c r="BE761" s="17" t="str">
        <f t="shared" si="689"/>
        <v/>
      </c>
      <c r="BF761" s="17" t="str">
        <f t="shared" si="686"/>
        <v/>
      </c>
      <c r="BG761" s="17" t="str">
        <f t="shared" si="686"/>
        <v/>
      </c>
      <c r="BH761" s="17" t="str">
        <f t="shared" si="686"/>
        <v/>
      </c>
      <c r="BI761" s="17" t="str">
        <f t="shared" si="686"/>
        <v/>
      </c>
      <c r="BJ761" s="17" t="str">
        <f t="shared" si="686"/>
        <v/>
      </c>
    </row>
    <row r="762" spans="1:62" s="13" customFormat="1" ht="23.25" customHeight="1">
      <c r="A762" s="1">
        <f ca="1">IF(COUNTIF($D762:$M762," ")=10,"",IF(VLOOKUP(MAX($A$1:A761),$A$1:C761,3,FALSE)=0,"",MAX($A$1:A761)+1))</f>
        <v>762</v>
      </c>
      <c r="B762" s="13" t="str">
        <f>$B757</f>
        <v/>
      </c>
      <c r="C762" s="2" t="str">
        <f>IF($B762="","",$S$6)</f>
        <v/>
      </c>
      <c r="D762" s="23" t="str">
        <f t="shared" ref="D762:K762" si="702">IF($B762&gt;"",IF(ISERROR(SEARCH($B762,T$6))," ",MID(T$6,FIND("%курс ",T$6,FIND($B762,T$6))+6,7)&amp;"
("&amp;MID(T$6,FIND("ауд.",T$6,FIND($B762,T$6))+4,FIND("№",T$6,FIND("ауд.",T$6,FIND($B762,T$6)))-(FIND("ауд.",T$6,FIND($B762,T$6))+4))&amp;")"),"")</f>
        <v/>
      </c>
      <c r="E762" s="23" t="str">
        <f t="shared" si="702"/>
        <v/>
      </c>
      <c r="F762" s="23" t="str">
        <f t="shared" si="702"/>
        <v/>
      </c>
      <c r="G762" s="23" t="str">
        <f t="shared" si="702"/>
        <v/>
      </c>
      <c r="H762" s="23" t="str">
        <f t="shared" si="702"/>
        <v/>
      </c>
      <c r="I762" s="23" t="str">
        <f t="shared" si="702"/>
        <v/>
      </c>
      <c r="J762" s="23" t="str">
        <f t="shared" si="702"/>
        <v/>
      </c>
      <c r="K762" s="23" t="str">
        <f t="shared" si="702"/>
        <v/>
      </c>
      <c r="L762" s="23"/>
      <c r="M762" s="23"/>
      <c r="N762" s="17"/>
      <c r="P762" s="16"/>
      <c r="Q762" s="16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E762" s="31" t="str">
        <f t="shared" ref="AE762:AM825" si="703">IF(D762=" ","",IF(D762="","",CONCATENATE($C762," ",D$1," ",MID(D762,10,5))))</f>
        <v/>
      </c>
      <c r="AF762" s="31" t="str">
        <f t="shared" si="703"/>
        <v/>
      </c>
      <c r="AG762" s="31" t="str">
        <f t="shared" si="703"/>
        <v/>
      </c>
      <c r="AH762" s="31" t="str">
        <f t="shared" si="703"/>
        <v/>
      </c>
      <c r="AI762" s="31" t="str">
        <f t="shared" si="703"/>
        <v/>
      </c>
      <c r="AJ762" s="31" t="str">
        <f t="shared" si="703"/>
        <v/>
      </c>
      <c r="AK762" s="31" t="str">
        <f t="shared" si="703"/>
        <v/>
      </c>
      <c r="AL762" s="31" t="str">
        <f t="shared" si="703"/>
        <v/>
      </c>
      <c r="AM762" s="31" t="str">
        <f t="shared" si="703"/>
        <v/>
      </c>
      <c r="AN762" s="31" t="str">
        <f t="shared" si="701"/>
        <v/>
      </c>
      <c r="AO762" s="32" t="str">
        <f t="shared" si="651"/>
        <v/>
      </c>
      <c r="AP762" s="32" t="str">
        <f t="shared" si="688"/>
        <v/>
      </c>
      <c r="AQ762" s="32" t="str">
        <f t="shared" si="688"/>
        <v/>
      </c>
      <c r="AR762" s="32" t="str">
        <f t="shared" si="688"/>
        <v/>
      </c>
      <c r="AS762" s="32" t="str">
        <f t="shared" si="688"/>
        <v/>
      </c>
      <c r="AT762" s="32" t="str">
        <f t="shared" si="688"/>
        <v/>
      </c>
      <c r="AU762" s="32" t="str">
        <f t="shared" si="685"/>
        <v/>
      </c>
      <c r="AV762" s="32" t="str">
        <f t="shared" si="685"/>
        <v/>
      </c>
      <c r="AW762" s="32" t="str">
        <f t="shared" si="685"/>
        <v/>
      </c>
      <c r="AX762" s="32" t="str">
        <f t="shared" si="685"/>
        <v/>
      </c>
      <c r="AY762" s="32" t="str">
        <f t="shared" si="685"/>
        <v/>
      </c>
      <c r="BA762" s="17" t="str">
        <f t="shared" si="689"/>
        <v/>
      </c>
      <c r="BB762" s="17" t="str">
        <f t="shared" si="689"/>
        <v/>
      </c>
      <c r="BC762" s="17" t="str">
        <f t="shared" si="689"/>
        <v/>
      </c>
      <c r="BD762" s="17" t="str">
        <f t="shared" si="689"/>
        <v/>
      </c>
      <c r="BE762" s="17" t="str">
        <f t="shared" si="689"/>
        <v/>
      </c>
      <c r="BF762" s="17" t="str">
        <f t="shared" si="686"/>
        <v/>
      </c>
      <c r="BG762" s="17" t="str">
        <f t="shared" si="686"/>
        <v/>
      </c>
      <c r="BH762" s="17" t="str">
        <f t="shared" si="686"/>
        <v/>
      </c>
      <c r="BI762" s="17" t="str">
        <f t="shared" si="686"/>
        <v/>
      </c>
      <c r="BJ762" s="17" t="str">
        <f t="shared" si="686"/>
        <v/>
      </c>
    </row>
    <row r="763" spans="1:62" s="13" customFormat="1" ht="23.25" customHeight="1">
      <c r="A763" s="1">
        <f ca="1">IF(COUNTIF($D763:$M763," ")=10,"",IF(VLOOKUP(MAX($A$1:A762),$A$1:C762,3,FALSE)=0,"",MAX($A$1:A762)+1))</f>
        <v>763</v>
      </c>
      <c r="B763" s="13" t="str">
        <f>$B757</f>
        <v/>
      </c>
      <c r="C763" s="2" t="str">
        <f>IF($B763="","",$S$7)</f>
        <v/>
      </c>
      <c r="D763" s="23" t="str">
        <f t="shared" ref="D763:K763" si="704">IF($B763&gt;"",IF(ISERROR(SEARCH($B763,T$7))," ",MID(T$7,FIND("%курс ",T$7,FIND($B763,T$7))+6,7)&amp;"
("&amp;MID(T$7,FIND("ауд.",T$7,FIND($B763,T$7))+4,FIND("№",T$7,FIND("ауд.",T$7,FIND($B763,T$7)))-(FIND("ауд.",T$7,FIND($B763,T$7))+4))&amp;")"),"")</f>
        <v/>
      </c>
      <c r="E763" s="23" t="str">
        <f t="shared" si="704"/>
        <v/>
      </c>
      <c r="F763" s="23" t="str">
        <f t="shared" si="704"/>
        <v/>
      </c>
      <c r="G763" s="23" t="str">
        <f t="shared" si="704"/>
        <v/>
      </c>
      <c r="H763" s="23" t="str">
        <f t="shared" si="704"/>
        <v/>
      </c>
      <c r="I763" s="23" t="str">
        <f t="shared" si="704"/>
        <v/>
      </c>
      <c r="J763" s="23" t="str">
        <f t="shared" si="704"/>
        <v/>
      </c>
      <c r="K763" s="23" t="str">
        <f t="shared" si="704"/>
        <v/>
      </c>
      <c r="L763" s="23"/>
      <c r="M763" s="23"/>
      <c r="N763" s="25"/>
      <c r="P763" s="16"/>
      <c r="Q763" s="16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E763" s="31" t="str">
        <f t="shared" si="703"/>
        <v/>
      </c>
      <c r="AF763" s="31" t="str">
        <f t="shared" si="703"/>
        <v/>
      </c>
      <c r="AG763" s="31" t="str">
        <f t="shared" si="703"/>
        <v/>
      </c>
      <c r="AH763" s="31" t="str">
        <f t="shared" si="703"/>
        <v/>
      </c>
      <c r="AI763" s="31" t="str">
        <f t="shared" si="703"/>
        <v/>
      </c>
      <c r="AJ763" s="31" t="str">
        <f t="shared" si="703"/>
        <v/>
      </c>
      <c r="AK763" s="31" t="str">
        <f t="shared" si="703"/>
        <v/>
      </c>
      <c r="AL763" s="31" t="str">
        <f t="shared" si="703"/>
        <v/>
      </c>
      <c r="AM763" s="31" t="str">
        <f t="shared" si="703"/>
        <v/>
      </c>
      <c r="AN763" s="31" t="str">
        <f t="shared" si="701"/>
        <v/>
      </c>
      <c r="AO763" s="32" t="str">
        <f t="shared" si="651"/>
        <v/>
      </c>
      <c r="AP763" s="32" t="str">
        <f t="shared" si="688"/>
        <v/>
      </c>
      <c r="AQ763" s="32" t="str">
        <f t="shared" si="688"/>
        <v/>
      </c>
      <c r="AR763" s="32" t="str">
        <f t="shared" si="688"/>
        <v/>
      </c>
      <c r="AS763" s="32" t="str">
        <f t="shared" si="688"/>
        <v/>
      </c>
      <c r="AT763" s="32" t="str">
        <f t="shared" si="688"/>
        <v/>
      </c>
      <c r="AU763" s="32" t="str">
        <f t="shared" si="685"/>
        <v/>
      </c>
      <c r="AV763" s="32" t="str">
        <f t="shared" si="685"/>
        <v/>
      </c>
      <c r="AW763" s="32" t="str">
        <f t="shared" si="685"/>
        <v/>
      </c>
      <c r="AX763" s="32" t="str">
        <f t="shared" si="685"/>
        <v/>
      </c>
      <c r="AY763" s="32" t="str">
        <f t="shared" si="685"/>
        <v/>
      </c>
      <c r="BA763" s="17" t="str">
        <f t="shared" si="689"/>
        <v/>
      </c>
      <c r="BB763" s="17" t="str">
        <f t="shared" si="689"/>
        <v/>
      </c>
      <c r="BC763" s="17" t="str">
        <f t="shared" si="689"/>
        <v/>
      </c>
      <c r="BD763" s="17" t="str">
        <f t="shared" si="689"/>
        <v/>
      </c>
      <c r="BE763" s="17" t="str">
        <f t="shared" si="689"/>
        <v/>
      </c>
      <c r="BF763" s="17" t="str">
        <f t="shared" si="686"/>
        <v/>
      </c>
      <c r="BG763" s="17" t="str">
        <f t="shared" si="686"/>
        <v/>
      </c>
      <c r="BH763" s="17" t="str">
        <f t="shared" si="686"/>
        <v/>
      </c>
      <c r="BI763" s="17" t="str">
        <f t="shared" si="686"/>
        <v/>
      </c>
      <c r="BJ763" s="17" t="str">
        <f t="shared" si="686"/>
        <v/>
      </c>
    </row>
    <row r="764" spans="1:62" s="13" customFormat="1" ht="23.25" customHeight="1">
      <c r="A764" s="1">
        <f ca="1">IF(COUNTIF($D764:$M764," ")=10,"",IF(VLOOKUP(MAX($A$1:A763),$A$1:C763,3,FALSE)=0,"",MAX($A$1:A763)+1))</f>
        <v>764</v>
      </c>
      <c r="B764" s="13" t="str">
        <f>$B757</f>
        <v/>
      </c>
      <c r="C764" s="2" t="str">
        <f>IF($B764="","",$S$8)</f>
        <v/>
      </c>
      <c r="D764" s="23" t="str">
        <f t="shared" ref="D764:K764" si="705">IF($B764&gt;"",IF(ISERROR(SEARCH($B764,T$8))," ",MID(T$8,FIND("%курс ",T$8,FIND($B764,T$8))+6,7)&amp;"
("&amp;MID(T$8,FIND("ауд.",T$8,FIND($B764,T$8))+4,FIND("№",T$8,FIND("ауд.",T$8,FIND($B764,T$8)))-(FIND("ауд.",T$8,FIND($B764,T$8))+4))&amp;")"),"")</f>
        <v/>
      </c>
      <c r="E764" s="23" t="str">
        <f t="shared" si="705"/>
        <v/>
      </c>
      <c r="F764" s="23" t="str">
        <f t="shared" si="705"/>
        <v/>
      </c>
      <c r="G764" s="23" t="str">
        <f t="shared" si="705"/>
        <v/>
      </c>
      <c r="H764" s="23" t="str">
        <f t="shared" si="705"/>
        <v/>
      </c>
      <c r="I764" s="23" t="str">
        <f t="shared" si="705"/>
        <v/>
      </c>
      <c r="J764" s="23" t="str">
        <f t="shared" si="705"/>
        <v/>
      </c>
      <c r="K764" s="23" t="str">
        <f t="shared" si="705"/>
        <v/>
      </c>
      <c r="L764" s="23"/>
      <c r="M764" s="23"/>
      <c r="N764" s="25"/>
      <c r="P764" s="16"/>
      <c r="Q764" s="16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E764" s="31" t="str">
        <f t="shared" si="703"/>
        <v/>
      </c>
      <c r="AF764" s="31" t="str">
        <f t="shared" si="703"/>
        <v/>
      </c>
      <c r="AG764" s="31" t="str">
        <f t="shared" si="703"/>
        <v/>
      </c>
      <c r="AH764" s="31" t="str">
        <f t="shared" si="703"/>
        <v/>
      </c>
      <c r="AI764" s="31" t="str">
        <f t="shared" si="703"/>
        <v/>
      </c>
      <c r="AJ764" s="31" t="str">
        <f t="shared" si="703"/>
        <v/>
      </c>
      <c r="AK764" s="31" t="str">
        <f t="shared" si="703"/>
        <v/>
      </c>
      <c r="AL764" s="31" t="str">
        <f t="shared" si="703"/>
        <v/>
      </c>
      <c r="AM764" s="31" t="str">
        <f t="shared" si="703"/>
        <v/>
      </c>
      <c r="AN764" s="31" t="str">
        <f t="shared" si="701"/>
        <v/>
      </c>
      <c r="AO764" s="32" t="str">
        <f t="shared" si="651"/>
        <v/>
      </c>
      <c r="AP764" s="32" t="str">
        <f t="shared" si="688"/>
        <v/>
      </c>
      <c r="AQ764" s="32" t="str">
        <f t="shared" si="688"/>
        <v/>
      </c>
      <c r="AR764" s="32" t="str">
        <f t="shared" si="688"/>
        <v/>
      </c>
      <c r="AS764" s="32" t="str">
        <f t="shared" si="688"/>
        <v/>
      </c>
      <c r="AT764" s="32" t="str">
        <f t="shared" si="688"/>
        <v/>
      </c>
      <c r="AU764" s="32" t="str">
        <f t="shared" si="685"/>
        <v/>
      </c>
      <c r="AV764" s="32" t="str">
        <f t="shared" si="685"/>
        <v/>
      </c>
      <c r="AW764" s="32" t="str">
        <f t="shared" si="685"/>
        <v/>
      </c>
      <c r="AX764" s="32" t="str">
        <f t="shared" si="685"/>
        <v/>
      </c>
      <c r="AY764" s="32" t="str">
        <f t="shared" si="685"/>
        <v/>
      </c>
      <c r="BA764" s="17" t="str">
        <f t="shared" si="689"/>
        <v/>
      </c>
      <c r="BB764" s="17" t="str">
        <f t="shared" si="689"/>
        <v/>
      </c>
      <c r="BC764" s="17" t="str">
        <f t="shared" si="689"/>
        <v/>
      </c>
      <c r="BD764" s="17" t="str">
        <f t="shared" si="689"/>
        <v/>
      </c>
      <c r="BE764" s="17" t="str">
        <f t="shared" si="689"/>
        <v/>
      </c>
      <c r="BF764" s="17" t="str">
        <f t="shared" si="686"/>
        <v/>
      </c>
      <c r="BG764" s="17" t="str">
        <f t="shared" si="686"/>
        <v/>
      </c>
      <c r="BH764" s="17" t="str">
        <f t="shared" si="686"/>
        <v/>
      </c>
      <c r="BI764" s="17" t="str">
        <f t="shared" si="686"/>
        <v/>
      </c>
      <c r="BJ764" s="17" t="str">
        <f t="shared" si="686"/>
        <v/>
      </c>
    </row>
    <row r="765" spans="1:62" s="13" customFormat="1" ht="23.25" customHeight="1">
      <c r="A765" s="1">
        <f ca="1">IF(COUNTIF($D765:$M765," ")=10,"",IF(VLOOKUP(MAX($A$1:A764),$A$1:C764,3,FALSE)=0,"",MAX($A$1:A764)+1))</f>
        <v>765</v>
      </c>
      <c r="C765" s="2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5"/>
      <c r="P765" s="16"/>
      <c r="Q765" s="16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2" t="str">
        <f t="shared" si="651"/>
        <v/>
      </c>
      <c r="AP765" s="32" t="str">
        <f t="shared" si="688"/>
        <v/>
      </c>
      <c r="AQ765" s="32" t="str">
        <f t="shared" si="688"/>
        <v/>
      </c>
      <c r="AR765" s="32" t="str">
        <f t="shared" si="688"/>
        <v/>
      </c>
      <c r="AS765" s="32" t="str">
        <f t="shared" si="688"/>
        <v/>
      </c>
      <c r="AT765" s="32" t="str">
        <f t="shared" si="688"/>
        <v/>
      </c>
      <c r="AU765" s="32" t="str">
        <f t="shared" si="685"/>
        <v/>
      </c>
      <c r="AV765" s="32" t="str">
        <f t="shared" si="685"/>
        <v/>
      </c>
      <c r="AW765" s="32" t="str">
        <f t="shared" si="685"/>
        <v/>
      </c>
      <c r="AX765" s="32" t="str">
        <f t="shared" si="685"/>
        <v/>
      </c>
      <c r="AY765" s="32" t="str">
        <f t="shared" si="685"/>
        <v/>
      </c>
      <c r="BA765" s="17" t="str">
        <f t="shared" si="689"/>
        <v/>
      </c>
      <c r="BB765" s="17" t="str">
        <f t="shared" si="689"/>
        <v/>
      </c>
      <c r="BC765" s="17" t="str">
        <f t="shared" si="689"/>
        <v/>
      </c>
      <c r="BD765" s="17" t="str">
        <f t="shared" si="689"/>
        <v/>
      </c>
      <c r="BE765" s="17" t="str">
        <f t="shared" si="689"/>
        <v/>
      </c>
      <c r="BF765" s="17" t="str">
        <f t="shared" si="686"/>
        <v/>
      </c>
      <c r="BG765" s="17" t="str">
        <f t="shared" si="686"/>
        <v/>
      </c>
      <c r="BH765" s="17" t="str">
        <f t="shared" si="686"/>
        <v/>
      </c>
      <c r="BI765" s="17" t="str">
        <f t="shared" si="686"/>
        <v/>
      </c>
      <c r="BJ765" s="17" t="str">
        <f t="shared" si="686"/>
        <v/>
      </c>
    </row>
    <row r="766" spans="1:62" s="13" customFormat="1" ht="23.25" customHeight="1">
      <c r="A766" s="1">
        <f ca="1">IF(COUNTIF($D767:$M773," ")=70,"",MAX($A$1:A765)+1)</f>
        <v>766</v>
      </c>
      <c r="B766" s="2" t="str">
        <f>IF($C766="","",$C766)</f>
        <v/>
      </c>
      <c r="C766" s="3" t="str">
        <f>IF(ISERROR(VLOOKUP((ROW()-1)/9+1,'[1]Преподавательский состав'!$A$2:$B$180,2,FALSE)),"",VLOOKUP((ROW()-1)/9+1,'[1]Преподавательский состав'!$A$2:$B$180,2,FALSE))</f>
        <v/>
      </c>
      <c r="D766" s="3" t="str">
        <f>IF($C766="","",T(" 8.00"))</f>
        <v/>
      </c>
      <c r="E766" s="3" t="str">
        <f>IF($C766="","",T(" 9.40"))</f>
        <v/>
      </c>
      <c r="F766" s="3" t="str">
        <f>IF($C766="","",T("11.50"))</f>
        <v/>
      </c>
      <c r="G766" s="3" t="str">
        <f>IF($C766="","",T(""))</f>
        <v/>
      </c>
      <c r="H766" s="3" t="str">
        <f>IF($C766="","",T("13.30"))</f>
        <v/>
      </c>
      <c r="I766" s="3" t="str">
        <f>IF($C766="","",T("15.10"))</f>
        <v/>
      </c>
      <c r="J766" s="3" t="str">
        <f>IF($C766="","",T("16.50"))</f>
        <v/>
      </c>
      <c r="K766" s="3" t="str">
        <f>IF($C766="","",T("16.50"))</f>
        <v/>
      </c>
      <c r="L766" s="3"/>
      <c r="M766" s="3"/>
      <c r="N766" s="25"/>
      <c r="P766" s="16"/>
      <c r="Q766" s="16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2" t="str">
        <f t="shared" si="651"/>
        <v/>
      </c>
      <c r="AP766" s="32" t="str">
        <f t="shared" si="688"/>
        <v/>
      </c>
      <c r="AQ766" s="32" t="str">
        <f t="shared" si="688"/>
        <v/>
      </c>
      <c r="AR766" s="32" t="str">
        <f t="shared" si="688"/>
        <v/>
      </c>
      <c r="AS766" s="32" t="str">
        <f t="shared" si="688"/>
        <v/>
      </c>
      <c r="AT766" s="32" t="str">
        <f t="shared" si="688"/>
        <v/>
      </c>
      <c r="AU766" s="32" t="str">
        <f t="shared" si="685"/>
        <v/>
      </c>
      <c r="AV766" s="32" t="str">
        <f t="shared" si="685"/>
        <v/>
      </c>
      <c r="AW766" s="32" t="str">
        <f t="shared" si="685"/>
        <v/>
      </c>
      <c r="AX766" s="32" t="str">
        <f t="shared" si="685"/>
        <v/>
      </c>
      <c r="AY766" s="32" t="str">
        <f t="shared" si="685"/>
        <v/>
      </c>
      <c r="BA766" s="17" t="str">
        <f t="shared" si="689"/>
        <v/>
      </c>
      <c r="BB766" s="17" t="str">
        <f t="shared" si="689"/>
        <v/>
      </c>
      <c r="BC766" s="17" t="str">
        <f t="shared" si="689"/>
        <v/>
      </c>
      <c r="BD766" s="17" t="str">
        <f t="shared" si="689"/>
        <v/>
      </c>
      <c r="BE766" s="17" t="str">
        <f t="shared" si="689"/>
        <v/>
      </c>
      <c r="BF766" s="17" t="str">
        <f t="shared" si="686"/>
        <v/>
      </c>
      <c r="BG766" s="17" t="str">
        <f t="shared" si="686"/>
        <v/>
      </c>
      <c r="BH766" s="17" t="str">
        <f t="shared" si="686"/>
        <v/>
      </c>
      <c r="BI766" s="17" t="str">
        <f t="shared" si="686"/>
        <v/>
      </c>
      <c r="BJ766" s="17" t="str">
        <f t="shared" si="686"/>
        <v/>
      </c>
    </row>
    <row r="767" spans="1:62" s="13" customFormat="1" ht="23.25" customHeight="1">
      <c r="A767" s="1">
        <f ca="1">IF(COUNTIF($D767:$M767," ")=10,"",IF(VLOOKUP(MAX($A$1:A766),$A$1:C766,3,FALSE)=0,"",MAX($A$1:A766)+1))</f>
        <v>767</v>
      </c>
      <c r="B767" s="13" t="str">
        <f>$B766</f>
        <v/>
      </c>
      <c r="C767" s="2" t="str">
        <f>IF($B767="","",$S$2)</f>
        <v/>
      </c>
      <c r="D767" s="14" t="str">
        <f t="shared" ref="D767:K767" si="706">IF($B767&gt;"",IF(ISERROR(SEARCH($B767,T$2))," ",MID(T$2,FIND("%курс ",T$2,FIND($B767,T$2))+6,7)&amp;"
("&amp;MID(T$2,FIND("ауд.",T$2,FIND($B767,T$2))+4,FIND("№",T$2,FIND("ауд.",T$2,FIND($B767,T$2)))-(FIND("ауд.",T$2,FIND($B767,T$2))+4))&amp;")"),"")</f>
        <v/>
      </c>
      <c r="E767" s="14" t="str">
        <f t="shared" si="706"/>
        <v/>
      </c>
      <c r="F767" s="14" t="str">
        <f t="shared" si="706"/>
        <v/>
      </c>
      <c r="G767" s="14" t="str">
        <f t="shared" si="706"/>
        <v/>
      </c>
      <c r="H767" s="14" t="str">
        <f t="shared" si="706"/>
        <v/>
      </c>
      <c r="I767" s="14" t="str">
        <f t="shared" si="706"/>
        <v/>
      </c>
      <c r="J767" s="14" t="str">
        <f t="shared" si="706"/>
        <v/>
      </c>
      <c r="K767" s="14" t="str">
        <f t="shared" si="706"/>
        <v/>
      </c>
      <c r="L767" s="14"/>
      <c r="M767" s="14"/>
      <c r="N767" s="25"/>
      <c r="P767" s="16"/>
      <c r="Q767" s="16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E767" s="31" t="str">
        <f t="shared" si="703"/>
        <v/>
      </c>
      <c r="AF767" s="31" t="str">
        <f t="shared" si="703"/>
        <v/>
      </c>
      <c r="AG767" s="31" t="str">
        <f t="shared" si="703"/>
        <v/>
      </c>
      <c r="AH767" s="31" t="str">
        <f t="shared" si="703"/>
        <v/>
      </c>
      <c r="AI767" s="31" t="str">
        <f t="shared" si="703"/>
        <v/>
      </c>
      <c r="AJ767" s="31" t="str">
        <f t="shared" si="703"/>
        <v/>
      </c>
      <c r="AK767" s="31" t="str">
        <f t="shared" si="703"/>
        <v/>
      </c>
      <c r="AL767" s="31" t="str">
        <f t="shared" si="703"/>
        <v/>
      </c>
      <c r="AM767" s="31" t="str">
        <f t="shared" si="703"/>
        <v/>
      </c>
      <c r="AN767" s="31" t="str">
        <f t="shared" si="701"/>
        <v/>
      </c>
      <c r="AO767" s="32" t="str">
        <f t="shared" si="651"/>
        <v/>
      </c>
      <c r="AP767" s="32" t="str">
        <f t="shared" si="688"/>
        <v/>
      </c>
      <c r="AQ767" s="32" t="str">
        <f t="shared" si="688"/>
        <v/>
      </c>
      <c r="AR767" s="32" t="str">
        <f t="shared" si="688"/>
        <v/>
      </c>
      <c r="AS767" s="32" t="str">
        <f t="shared" si="688"/>
        <v/>
      </c>
      <c r="AT767" s="32" t="str">
        <f t="shared" si="688"/>
        <v/>
      </c>
      <c r="AU767" s="32" t="str">
        <f t="shared" si="685"/>
        <v/>
      </c>
      <c r="AV767" s="32" t="str">
        <f t="shared" si="685"/>
        <v/>
      </c>
      <c r="AW767" s="32" t="str">
        <f t="shared" si="685"/>
        <v/>
      </c>
      <c r="AX767" s="32" t="str">
        <f t="shared" si="685"/>
        <v/>
      </c>
      <c r="AY767" s="32" t="str">
        <f t="shared" si="685"/>
        <v/>
      </c>
      <c r="BA767" s="17" t="str">
        <f t="shared" si="689"/>
        <v/>
      </c>
      <c r="BB767" s="17" t="str">
        <f t="shared" si="689"/>
        <v/>
      </c>
      <c r="BC767" s="17" t="str">
        <f t="shared" si="689"/>
        <v/>
      </c>
      <c r="BD767" s="17" t="str">
        <f t="shared" si="689"/>
        <v/>
      </c>
      <c r="BE767" s="17" t="str">
        <f t="shared" si="689"/>
        <v/>
      </c>
      <c r="BF767" s="17" t="str">
        <f t="shared" si="686"/>
        <v/>
      </c>
      <c r="BG767" s="17" t="str">
        <f t="shared" si="686"/>
        <v/>
      </c>
      <c r="BH767" s="17" t="str">
        <f t="shared" si="686"/>
        <v/>
      </c>
      <c r="BI767" s="17" t="str">
        <f t="shared" si="686"/>
        <v/>
      </c>
      <c r="BJ767" s="17" t="str">
        <f t="shared" si="686"/>
        <v/>
      </c>
    </row>
    <row r="768" spans="1:62" s="13" customFormat="1" ht="23.25" customHeight="1">
      <c r="A768" s="1">
        <f ca="1">IF(COUNTIF($D768:$M768," ")=10,"",IF(VLOOKUP(MAX($A$1:A767),$A$1:C767,3,FALSE)=0,"",MAX($A$1:A767)+1))</f>
        <v>768</v>
      </c>
      <c r="B768" s="13" t="str">
        <f>$B766</f>
        <v/>
      </c>
      <c r="C768" s="2" t="str">
        <f>IF($B768="","",$S$3)</f>
        <v/>
      </c>
      <c r="D768" s="14" t="str">
        <f t="shared" ref="D768:K768" si="707">IF($B768&gt;"",IF(ISERROR(SEARCH($B768,T$3))," ",MID(T$3,FIND("%курс ",T$3,FIND($B768,T$3))+6,7)&amp;"
("&amp;MID(T$3,FIND("ауд.",T$3,FIND($B768,T$3))+4,FIND("№",T$3,FIND("ауд.",T$3,FIND($B768,T$3)))-(FIND("ауд.",T$3,FIND($B768,T$3))+4))&amp;")"),"")</f>
        <v/>
      </c>
      <c r="E768" s="14" t="str">
        <f t="shared" si="707"/>
        <v/>
      </c>
      <c r="F768" s="14" t="str">
        <f t="shared" si="707"/>
        <v/>
      </c>
      <c r="G768" s="14" t="str">
        <f t="shared" si="707"/>
        <v/>
      </c>
      <c r="H768" s="14" t="str">
        <f t="shared" si="707"/>
        <v/>
      </c>
      <c r="I768" s="14" t="str">
        <f t="shared" si="707"/>
        <v/>
      </c>
      <c r="J768" s="14" t="str">
        <f t="shared" si="707"/>
        <v/>
      </c>
      <c r="K768" s="14" t="str">
        <f t="shared" si="707"/>
        <v/>
      </c>
      <c r="L768" s="14"/>
      <c r="M768" s="14"/>
      <c r="N768" s="25"/>
      <c r="P768" s="16"/>
      <c r="Q768" s="16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E768" s="31" t="str">
        <f t="shared" si="703"/>
        <v/>
      </c>
      <c r="AF768" s="31" t="str">
        <f t="shared" si="703"/>
        <v/>
      </c>
      <c r="AG768" s="31" t="str">
        <f t="shared" si="703"/>
        <v/>
      </c>
      <c r="AH768" s="31" t="str">
        <f t="shared" si="703"/>
        <v/>
      </c>
      <c r="AI768" s="31" t="str">
        <f t="shared" si="703"/>
        <v/>
      </c>
      <c r="AJ768" s="31" t="str">
        <f t="shared" si="703"/>
        <v/>
      </c>
      <c r="AK768" s="31" t="str">
        <f t="shared" si="703"/>
        <v/>
      </c>
      <c r="AL768" s="31" t="str">
        <f t="shared" si="703"/>
        <v/>
      </c>
      <c r="AM768" s="31" t="str">
        <f t="shared" si="703"/>
        <v/>
      </c>
      <c r="AN768" s="31" t="str">
        <f t="shared" si="701"/>
        <v/>
      </c>
      <c r="AO768" s="32" t="str">
        <f t="shared" si="651"/>
        <v/>
      </c>
      <c r="AP768" s="32" t="str">
        <f t="shared" si="688"/>
        <v/>
      </c>
      <c r="AQ768" s="32" t="str">
        <f t="shared" si="688"/>
        <v/>
      </c>
      <c r="AR768" s="32" t="str">
        <f t="shared" si="688"/>
        <v/>
      </c>
      <c r="AS768" s="32" t="str">
        <f t="shared" si="688"/>
        <v/>
      </c>
      <c r="AT768" s="32" t="str">
        <f t="shared" si="688"/>
        <v/>
      </c>
      <c r="AU768" s="32" t="str">
        <f t="shared" si="685"/>
        <v/>
      </c>
      <c r="AV768" s="32" t="str">
        <f t="shared" si="685"/>
        <v/>
      </c>
      <c r="AW768" s="32" t="str">
        <f t="shared" si="685"/>
        <v/>
      </c>
      <c r="AX768" s="32" t="str">
        <f t="shared" si="685"/>
        <v/>
      </c>
      <c r="AY768" s="32" t="str">
        <f t="shared" si="685"/>
        <v/>
      </c>
      <c r="BA768" s="17" t="str">
        <f t="shared" si="689"/>
        <v/>
      </c>
      <c r="BB768" s="17" t="str">
        <f t="shared" si="689"/>
        <v/>
      </c>
      <c r="BC768" s="17" t="str">
        <f t="shared" si="689"/>
        <v/>
      </c>
      <c r="BD768" s="17" t="str">
        <f t="shared" si="689"/>
        <v/>
      </c>
      <c r="BE768" s="17" t="str">
        <f t="shared" si="689"/>
        <v/>
      </c>
      <c r="BF768" s="17" t="str">
        <f t="shared" si="686"/>
        <v/>
      </c>
      <c r="BG768" s="17" t="str">
        <f t="shared" si="686"/>
        <v/>
      </c>
      <c r="BH768" s="17" t="str">
        <f t="shared" si="686"/>
        <v/>
      </c>
      <c r="BI768" s="17" t="str">
        <f t="shared" si="686"/>
        <v/>
      </c>
      <c r="BJ768" s="17" t="str">
        <f t="shared" si="686"/>
        <v/>
      </c>
    </row>
    <row r="769" spans="1:62" s="13" customFormat="1" ht="23.25" customHeight="1">
      <c r="A769" s="1">
        <f ca="1">IF(COUNTIF($D769:$M769," ")=10,"",IF(VLOOKUP(MAX($A$1:A768),$A$1:C768,3,FALSE)=0,"",MAX($A$1:A768)+1))</f>
        <v>769</v>
      </c>
      <c r="B769" s="13" t="str">
        <f>$B766</f>
        <v/>
      </c>
      <c r="C769" s="2" t="str">
        <f>IF($B769="","",$S$4)</f>
        <v/>
      </c>
      <c r="D769" s="14" t="str">
        <f t="shared" ref="D769:K769" si="708">IF($B769&gt;"",IF(ISERROR(SEARCH($B769,T$4))," ",MID(T$4,FIND("%курс ",T$4,FIND($B769,T$4))+6,7)&amp;"
("&amp;MID(T$4,FIND("ауд.",T$4,FIND($B769,T$4))+4,FIND("№",T$4,FIND("ауд.",T$4,FIND($B769,T$4)))-(FIND("ауд.",T$4,FIND($B769,T$4))+4))&amp;")"),"")</f>
        <v/>
      </c>
      <c r="E769" s="14" t="str">
        <f t="shared" si="708"/>
        <v/>
      </c>
      <c r="F769" s="14" t="str">
        <f t="shared" si="708"/>
        <v/>
      </c>
      <c r="G769" s="14" t="str">
        <f t="shared" si="708"/>
        <v/>
      </c>
      <c r="H769" s="14" t="str">
        <f t="shared" si="708"/>
        <v/>
      </c>
      <c r="I769" s="14" t="str">
        <f t="shared" si="708"/>
        <v/>
      </c>
      <c r="J769" s="14" t="str">
        <f t="shared" si="708"/>
        <v/>
      </c>
      <c r="K769" s="14" t="str">
        <f t="shared" si="708"/>
        <v/>
      </c>
      <c r="L769" s="14"/>
      <c r="M769" s="14"/>
      <c r="N769" s="25"/>
      <c r="P769" s="16"/>
      <c r="Q769" s="16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E769" s="31" t="str">
        <f t="shared" si="703"/>
        <v/>
      </c>
      <c r="AF769" s="31" t="str">
        <f t="shared" si="703"/>
        <v/>
      </c>
      <c r="AG769" s="31" t="str">
        <f t="shared" si="703"/>
        <v/>
      </c>
      <c r="AH769" s="31" t="str">
        <f t="shared" si="703"/>
        <v/>
      </c>
      <c r="AI769" s="31" t="str">
        <f t="shared" si="703"/>
        <v/>
      </c>
      <c r="AJ769" s="31" t="str">
        <f t="shared" si="703"/>
        <v/>
      </c>
      <c r="AK769" s="31" t="str">
        <f t="shared" si="703"/>
        <v/>
      </c>
      <c r="AL769" s="31" t="str">
        <f t="shared" si="703"/>
        <v/>
      </c>
      <c r="AM769" s="31" t="str">
        <f t="shared" si="703"/>
        <v/>
      </c>
      <c r="AN769" s="31" t="str">
        <f t="shared" si="701"/>
        <v/>
      </c>
      <c r="AO769" s="32" t="str">
        <f t="shared" si="651"/>
        <v/>
      </c>
      <c r="AP769" s="32" t="str">
        <f t="shared" si="688"/>
        <v/>
      </c>
      <c r="AQ769" s="32" t="str">
        <f t="shared" si="688"/>
        <v/>
      </c>
      <c r="AR769" s="32" t="str">
        <f t="shared" si="688"/>
        <v/>
      </c>
      <c r="AS769" s="32" t="str">
        <f t="shared" si="688"/>
        <v/>
      </c>
      <c r="AT769" s="32" t="str">
        <f t="shared" si="688"/>
        <v/>
      </c>
      <c r="AU769" s="32" t="str">
        <f t="shared" si="685"/>
        <v/>
      </c>
      <c r="AV769" s="32" t="str">
        <f t="shared" si="685"/>
        <v/>
      </c>
      <c r="AW769" s="32" t="str">
        <f t="shared" si="685"/>
        <v/>
      </c>
      <c r="AX769" s="32" t="str">
        <f t="shared" si="685"/>
        <v/>
      </c>
      <c r="AY769" s="32" t="str">
        <f t="shared" si="685"/>
        <v/>
      </c>
      <c r="BA769" s="17" t="str">
        <f t="shared" si="689"/>
        <v/>
      </c>
      <c r="BB769" s="17" t="str">
        <f t="shared" si="689"/>
        <v/>
      </c>
      <c r="BC769" s="17" t="str">
        <f t="shared" si="689"/>
        <v/>
      </c>
      <c r="BD769" s="17" t="str">
        <f t="shared" si="689"/>
        <v/>
      </c>
      <c r="BE769" s="17" t="str">
        <f t="shared" si="689"/>
        <v/>
      </c>
      <c r="BF769" s="17" t="str">
        <f t="shared" si="686"/>
        <v/>
      </c>
      <c r="BG769" s="17" t="str">
        <f t="shared" si="686"/>
        <v/>
      </c>
      <c r="BH769" s="17" t="str">
        <f t="shared" si="686"/>
        <v/>
      </c>
      <c r="BI769" s="17" t="str">
        <f t="shared" si="686"/>
        <v/>
      </c>
      <c r="BJ769" s="17" t="str">
        <f t="shared" si="686"/>
        <v/>
      </c>
    </row>
    <row r="770" spans="1:62" s="13" customFormat="1" ht="23.25" customHeight="1">
      <c r="A770" s="1">
        <f ca="1">IF(COUNTIF($D770:$M770," ")=10,"",IF(VLOOKUP(MAX($A$1:A769),$A$1:C769,3,FALSE)=0,"",MAX($A$1:A769)+1))</f>
        <v>770</v>
      </c>
      <c r="B770" s="13" t="str">
        <f>$B766</f>
        <v/>
      </c>
      <c r="C770" s="2" t="str">
        <f>IF($B770="","",$S$5)</f>
        <v/>
      </c>
      <c r="D770" s="23" t="str">
        <f t="shared" ref="D770:K770" si="709">IF($B770&gt;"",IF(ISERROR(SEARCH($B770,T$5))," ",MID(T$5,FIND("%курс ",T$5,FIND($B770,T$5))+6,7)&amp;"
("&amp;MID(T$5,FIND("ауд.",T$5,FIND($B770,T$5))+4,FIND("№",T$5,FIND("ауд.",T$5,FIND($B770,T$5)))-(FIND("ауд.",T$5,FIND($B770,T$5))+4))&amp;")"),"")</f>
        <v/>
      </c>
      <c r="E770" s="23" t="str">
        <f t="shared" si="709"/>
        <v/>
      </c>
      <c r="F770" s="23" t="str">
        <f t="shared" si="709"/>
        <v/>
      </c>
      <c r="G770" s="23" t="str">
        <f t="shared" si="709"/>
        <v/>
      </c>
      <c r="H770" s="23" t="str">
        <f t="shared" si="709"/>
        <v/>
      </c>
      <c r="I770" s="23" t="str">
        <f t="shared" si="709"/>
        <v/>
      </c>
      <c r="J770" s="23" t="str">
        <f t="shared" si="709"/>
        <v/>
      </c>
      <c r="K770" s="23" t="str">
        <f t="shared" si="709"/>
        <v/>
      </c>
      <c r="L770" s="23"/>
      <c r="M770" s="23"/>
      <c r="N770" s="17"/>
      <c r="P770" s="16"/>
      <c r="Q770" s="16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E770" s="31" t="str">
        <f t="shared" si="703"/>
        <v/>
      </c>
      <c r="AF770" s="31" t="str">
        <f t="shared" si="703"/>
        <v/>
      </c>
      <c r="AG770" s="31" t="str">
        <f t="shared" si="703"/>
        <v/>
      </c>
      <c r="AH770" s="31" t="str">
        <f t="shared" si="703"/>
        <v/>
      </c>
      <c r="AI770" s="31" t="str">
        <f t="shared" si="703"/>
        <v/>
      </c>
      <c r="AJ770" s="31" t="str">
        <f t="shared" si="703"/>
        <v/>
      </c>
      <c r="AK770" s="31" t="str">
        <f t="shared" si="703"/>
        <v/>
      </c>
      <c r="AL770" s="31" t="str">
        <f t="shared" si="703"/>
        <v/>
      </c>
      <c r="AM770" s="31" t="str">
        <f t="shared" si="703"/>
        <v/>
      </c>
      <c r="AN770" s="31" t="str">
        <f t="shared" si="701"/>
        <v/>
      </c>
      <c r="AO770" s="32" t="str">
        <f t="shared" ref="AO770:AO833" si="710">IF(COUNTBLANK(AE770:AN770)=10,"",MID($B770,1,FIND(" ",$B770)-1))</f>
        <v/>
      </c>
      <c r="AP770" s="32" t="str">
        <f t="shared" si="688"/>
        <v/>
      </c>
      <c r="AQ770" s="32" t="str">
        <f t="shared" si="688"/>
        <v/>
      </c>
      <c r="AR770" s="32" t="str">
        <f t="shared" si="688"/>
        <v/>
      </c>
      <c r="AS770" s="32" t="str">
        <f t="shared" si="688"/>
        <v/>
      </c>
      <c r="AT770" s="32" t="str">
        <f t="shared" si="688"/>
        <v/>
      </c>
      <c r="AU770" s="32" t="str">
        <f t="shared" si="685"/>
        <v/>
      </c>
      <c r="AV770" s="32" t="str">
        <f t="shared" si="685"/>
        <v/>
      </c>
      <c r="AW770" s="32" t="str">
        <f t="shared" si="685"/>
        <v/>
      </c>
      <c r="AX770" s="32" t="str">
        <f t="shared" si="685"/>
        <v/>
      </c>
      <c r="AY770" s="32" t="str">
        <f t="shared" si="685"/>
        <v/>
      </c>
      <c r="BA770" s="17" t="str">
        <f t="shared" si="689"/>
        <v/>
      </c>
      <c r="BB770" s="17" t="str">
        <f t="shared" si="689"/>
        <v/>
      </c>
      <c r="BC770" s="17" t="str">
        <f t="shared" si="689"/>
        <v/>
      </c>
      <c r="BD770" s="17" t="str">
        <f t="shared" si="689"/>
        <v/>
      </c>
      <c r="BE770" s="17" t="str">
        <f t="shared" si="689"/>
        <v/>
      </c>
      <c r="BF770" s="17" t="str">
        <f t="shared" si="686"/>
        <v/>
      </c>
      <c r="BG770" s="17" t="str">
        <f t="shared" si="686"/>
        <v/>
      </c>
      <c r="BH770" s="17" t="str">
        <f t="shared" si="686"/>
        <v/>
      </c>
      <c r="BI770" s="17" t="str">
        <f t="shared" si="686"/>
        <v/>
      </c>
      <c r="BJ770" s="17" t="str">
        <f t="shared" si="686"/>
        <v/>
      </c>
    </row>
    <row r="771" spans="1:62" s="13" customFormat="1" ht="23.25" customHeight="1">
      <c r="A771" s="1">
        <f ca="1">IF(COUNTIF($D771:$M771," ")=10,"",IF(VLOOKUP(MAX($A$1:A770),$A$1:C770,3,FALSE)=0,"",MAX($A$1:A770)+1))</f>
        <v>771</v>
      </c>
      <c r="B771" s="13" t="str">
        <f>$B766</f>
        <v/>
      </c>
      <c r="C771" s="2" t="str">
        <f>IF($B771="","",$S$6)</f>
        <v/>
      </c>
      <c r="D771" s="23" t="str">
        <f t="shared" ref="D771:K771" si="711">IF($B771&gt;"",IF(ISERROR(SEARCH($B771,T$6))," ",MID(T$6,FIND("%курс ",T$6,FIND($B771,T$6))+6,7)&amp;"
("&amp;MID(T$6,FIND("ауд.",T$6,FIND($B771,T$6))+4,FIND("№",T$6,FIND("ауд.",T$6,FIND($B771,T$6)))-(FIND("ауд.",T$6,FIND($B771,T$6))+4))&amp;")"),"")</f>
        <v/>
      </c>
      <c r="E771" s="23" t="str">
        <f t="shared" si="711"/>
        <v/>
      </c>
      <c r="F771" s="23" t="str">
        <f t="shared" si="711"/>
        <v/>
      </c>
      <c r="G771" s="23" t="str">
        <f t="shared" si="711"/>
        <v/>
      </c>
      <c r="H771" s="23" t="str">
        <f t="shared" si="711"/>
        <v/>
      </c>
      <c r="I771" s="23" t="str">
        <f t="shared" si="711"/>
        <v/>
      </c>
      <c r="J771" s="23" t="str">
        <f t="shared" si="711"/>
        <v/>
      </c>
      <c r="K771" s="23" t="str">
        <f t="shared" si="711"/>
        <v/>
      </c>
      <c r="L771" s="23"/>
      <c r="M771" s="23"/>
      <c r="N771" s="25"/>
      <c r="P771" s="16"/>
      <c r="Q771" s="16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E771" s="31" t="str">
        <f t="shared" si="703"/>
        <v/>
      </c>
      <c r="AF771" s="31" t="str">
        <f t="shared" si="703"/>
        <v/>
      </c>
      <c r="AG771" s="31" t="str">
        <f t="shared" si="703"/>
        <v/>
      </c>
      <c r="AH771" s="31" t="str">
        <f t="shared" si="703"/>
        <v/>
      </c>
      <c r="AI771" s="31" t="str">
        <f t="shared" si="703"/>
        <v/>
      </c>
      <c r="AJ771" s="31" t="str">
        <f t="shared" si="703"/>
        <v/>
      </c>
      <c r="AK771" s="31" t="str">
        <f t="shared" si="703"/>
        <v/>
      </c>
      <c r="AL771" s="31" t="str">
        <f t="shared" si="703"/>
        <v/>
      </c>
      <c r="AM771" s="31" t="str">
        <f t="shared" si="703"/>
        <v/>
      </c>
      <c r="AN771" s="31" t="str">
        <f t="shared" si="701"/>
        <v/>
      </c>
      <c r="AO771" s="32" t="str">
        <f t="shared" si="710"/>
        <v/>
      </c>
      <c r="AP771" s="32" t="str">
        <f t="shared" si="688"/>
        <v/>
      </c>
      <c r="AQ771" s="32" t="str">
        <f t="shared" si="688"/>
        <v/>
      </c>
      <c r="AR771" s="32" t="str">
        <f t="shared" si="688"/>
        <v/>
      </c>
      <c r="AS771" s="32" t="str">
        <f t="shared" si="688"/>
        <v/>
      </c>
      <c r="AT771" s="32" t="str">
        <f t="shared" si="688"/>
        <v/>
      </c>
      <c r="AU771" s="32" t="str">
        <f t="shared" si="685"/>
        <v/>
      </c>
      <c r="AV771" s="32" t="str">
        <f t="shared" si="685"/>
        <v/>
      </c>
      <c r="AW771" s="32" t="str">
        <f t="shared" si="685"/>
        <v/>
      </c>
      <c r="AX771" s="32" t="str">
        <f t="shared" si="685"/>
        <v/>
      </c>
      <c r="AY771" s="32" t="str">
        <f t="shared" si="685"/>
        <v/>
      </c>
      <c r="BA771" s="17" t="str">
        <f t="shared" si="689"/>
        <v/>
      </c>
      <c r="BB771" s="17" t="str">
        <f t="shared" si="689"/>
        <v/>
      </c>
      <c r="BC771" s="17" t="str">
        <f t="shared" si="689"/>
        <v/>
      </c>
      <c r="BD771" s="17" t="str">
        <f t="shared" si="689"/>
        <v/>
      </c>
      <c r="BE771" s="17" t="str">
        <f t="shared" si="689"/>
        <v/>
      </c>
      <c r="BF771" s="17" t="str">
        <f t="shared" si="686"/>
        <v/>
      </c>
      <c r="BG771" s="17" t="str">
        <f t="shared" si="686"/>
        <v/>
      </c>
      <c r="BH771" s="17" t="str">
        <f t="shared" si="686"/>
        <v/>
      </c>
      <c r="BI771" s="17" t="str">
        <f t="shared" si="686"/>
        <v/>
      </c>
      <c r="BJ771" s="17" t="str">
        <f t="shared" si="686"/>
        <v/>
      </c>
    </row>
    <row r="772" spans="1:62" s="13" customFormat="1" ht="23.25" customHeight="1">
      <c r="A772" s="1">
        <f ca="1">IF(COUNTIF($D772:$M772," ")=10,"",IF(VLOOKUP(MAX($A$1:A771),$A$1:C771,3,FALSE)=0,"",MAX($A$1:A771)+1))</f>
        <v>772</v>
      </c>
      <c r="B772" s="13" t="str">
        <f>$B766</f>
        <v/>
      </c>
      <c r="C772" s="2" t="str">
        <f>IF($B772="","",$S$7)</f>
        <v/>
      </c>
      <c r="D772" s="23" t="str">
        <f t="shared" ref="D772:K772" si="712">IF($B772&gt;"",IF(ISERROR(SEARCH($B772,T$7))," ",MID(T$7,FIND("%курс ",T$7,FIND($B772,T$7))+6,7)&amp;"
("&amp;MID(T$7,FIND("ауд.",T$7,FIND($B772,T$7))+4,FIND("№",T$7,FIND("ауд.",T$7,FIND($B772,T$7)))-(FIND("ауд.",T$7,FIND($B772,T$7))+4))&amp;")"),"")</f>
        <v/>
      </c>
      <c r="E772" s="23" t="str">
        <f t="shared" si="712"/>
        <v/>
      </c>
      <c r="F772" s="23" t="str">
        <f t="shared" si="712"/>
        <v/>
      </c>
      <c r="G772" s="23" t="str">
        <f t="shared" si="712"/>
        <v/>
      </c>
      <c r="H772" s="23" t="str">
        <f t="shared" si="712"/>
        <v/>
      </c>
      <c r="I772" s="23" t="str">
        <f t="shared" si="712"/>
        <v/>
      </c>
      <c r="J772" s="23" t="str">
        <f t="shared" si="712"/>
        <v/>
      </c>
      <c r="K772" s="23" t="str">
        <f t="shared" si="712"/>
        <v/>
      </c>
      <c r="L772" s="23"/>
      <c r="M772" s="23"/>
      <c r="N772" s="25"/>
      <c r="P772" s="16"/>
      <c r="Q772" s="16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E772" s="31" t="str">
        <f t="shared" si="703"/>
        <v/>
      </c>
      <c r="AF772" s="31" t="str">
        <f t="shared" si="703"/>
        <v/>
      </c>
      <c r="AG772" s="31" t="str">
        <f t="shared" si="703"/>
        <v/>
      </c>
      <c r="AH772" s="31" t="str">
        <f t="shared" si="703"/>
        <v/>
      </c>
      <c r="AI772" s="31" t="str">
        <f t="shared" si="703"/>
        <v/>
      </c>
      <c r="AJ772" s="31" t="str">
        <f t="shared" si="703"/>
        <v/>
      </c>
      <c r="AK772" s="31" t="str">
        <f t="shared" si="703"/>
        <v/>
      </c>
      <c r="AL772" s="31" t="str">
        <f t="shared" si="703"/>
        <v/>
      </c>
      <c r="AM772" s="31" t="str">
        <f t="shared" si="703"/>
        <v/>
      </c>
      <c r="AN772" s="31" t="str">
        <f t="shared" si="701"/>
        <v/>
      </c>
      <c r="AO772" s="32" t="str">
        <f t="shared" si="710"/>
        <v/>
      </c>
      <c r="AP772" s="32" t="str">
        <f t="shared" si="688"/>
        <v/>
      </c>
      <c r="AQ772" s="32" t="str">
        <f t="shared" si="688"/>
        <v/>
      </c>
      <c r="AR772" s="32" t="str">
        <f t="shared" si="688"/>
        <v/>
      </c>
      <c r="AS772" s="32" t="str">
        <f t="shared" si="688"/>
        <v/>
      </c>
      <c r="AT772" s="32" t="str">
        <f t="shared" si="688"/>
        <v/>
      </c>
      <c r="AU772" s="32" t="str">
        <f t="shared" si="685"/>
        <v/>
      </c>
      <c r="AV772" s="32" t="str">
        <f t="shared" si="685"/>
        <v/>
      </c>
      <c r="AW772" s="32" t="str">
        <f t="shared" si="685"/>
        <v/>
      </c>
      <c r="AX772" s="32" t="str">
        <f t="shared" si="685"/>
        <v/>
      </c>
      <c r="AY772" s="32" t="str">
        <f t="shared" si="685"/>
        <v/>
      </c>
      <c r="BA772" s="17" t="str">
        <f t="shared" si="689"/>
        <v/>
      </c>
      <c r="BB772" s="17" t="str">
        <f t="shared" si="689"/>
        <v/>
      </c>
      <c r="BC772" s="17" t="str">
        <f t="shared" si="689"/>
        <v/>
      </c>
      <c r="BD772" s="17" t="str">
        <f t="shared" si="689"/>
        <v/>
      </c>
      <c r="BE772" s="17" t="str">
        <f t="shared" si="689"/>
        <v/>
      </c>
      <c r="BF772" s="17" t="str">
        <f t="shared" si="686"/>
        <v/>
      </c>
      <c r="BG772" s="17" t="str">
        <f t="shared" si="686"/>
        <v/>
      </c>
      <c r="BH772" s="17" t="str">
        <f t="shared" si="686"/>
        <v/>
      </c>
      <c r="BI772" s="17" t="str">
        <f t="shared" si="686"/>
        <v/>
      </c>
      <c r="BJ772" s="17" t="str">
        <f t="shared" si="686"/>
        <v/>
      </c>
    </row>
    <row r="773" spans="1:62" s="13" customFormat="1" ht="23.25" customHeight="1">
      <c r="A773" s="1">
        <f ca="1">IF(COUNTIF($D773:$M773," ")=10,"",IF(VLOOKUP(MAX($A$1:A772),$A$1:C772,3,FALSE)=0,"",MAX($A$1:A772)+1))</f>
        <v>773</v>
      </c>
      <c r="B773" s="13" t="str">
        <f>$B766</f>
        <v/>
      </c>
      <c r="C773" s="2" t="str">
        <f>IF($B773="","",$S$8)</f>
        <v/>
      </c>
      <c r="D773" s="23" t="str">
        <f t="shared" ref="D773:K773" si="713">IF($B773&gt;"",IF(ISERROR(SEARCH($B773,T$8))," ",MID(T$8,FIND("%курс ",T$8,FIND($B773,T$8))+6,7)&amp;"
("&amp;MID(T$8,FIND("ауд.",T$8,FIND($B773,T$8))+4,FIND("№",T$8,FIND("ауд.",T$8,FIND($B773,T$8)))-(FIND("ауд.",T$8,FIND($B773,T$8))+4))&amp;")"),"")</f>
        <v/>
      </c>
      <c r="E773" s="23" t="str">
        <f t="shared" si="713"/>
        <v/>
      </c>
      <c r="F773" s="23" t="str">
        <f t="shared" si="713"/>
        <v/>
      </c>
      <c r="G773" s="23" t="str">
        <f t="shared" si="713"/>
        <v/>
      </c>
      <c r="H773" s="23" t="str">
        <f t="shared" si="713"/>
        <v/>
      </c>
      <c r="I773" s="23" t="str">
        <f t="shared" si="713"/>
        <v/>
      </c>
      <c r="J773" s="23" t="str">
        <f t="shared" si="713"/>
        <v/>
      </c>
      <c r="K773" s="23" t="str">
        <f t="shared" si="713"/>
        <v/>
      </c>
      <c r="L773" s="23"/>
      <c r="M773" s="23"/>
      <c r="N773" s="25"/>
      <c r="P773" s="16"/>
      <c r="Q773" s="16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E773" s="31" t="str">
        <f t="shared" si="703"/>
        <v/>
      </c>
      <c r="AF773" s="31" t="str">
        <f t="shared" si="703"/>
        <v/>
      </c>
      <c r="AG773" s="31" t="str">
        <f t="shared" si="703"/>
        <v/>
      </c>
      <c r="AH773" s="31" t="str">
        <f t="shared" si="703"/>
        <v/>
      </c>
      <c r="AI773" s="31" t="str">
        <f t="shared" si="703"/>
        <v/>
      </c>
      <c r="AJ773" s="31" t="str">
        <f t="shared" si="703"/>
        <v/>
      </c>
      <c r="AK773" s="31" t="str">
        <f t="shared" si="703"/>
        <v/>
      </c>
      <c r="AL773" s="31" t="str">
        <f t="shared" si="703"/>
        <v/>
      </c>
      <c r="AM773" s="31" t="str">
        <f t="shared" si="703"/>
        <v/>
      </c>
      <c r="AN773" s="31" t="str">
        <f t="shared" si="701"/>
        <v/>
      </c>
      <c r="AO773" s="32" t="str">
        <f t="shared" si="710"/>
        <v/>
      </c>
      <c r="AP773" s="32" t="str">
        <f t="shared" si="688"/>
        <v/>
      </c>
      <c r="AQ773" s="32" t="str">
        <f t="shared" si="688"/>
        <v/>
      </c>
      <c r="AR773" s="32" t="str">
        <f t="shared" si="688"/>
        <v/>
      </c>
      <c r="AS773" s="32" t="str">
        <f t="shared" si="688"/>
        <v/>
      </c>
      <c r="AT773" s="32" t="str">
        <f t="shared" si="688"/>
        <v/>
      </c>
      <c r="AU773" s="32" t="str">
        <f t="shared" si="685"/>
        <v/>
      </c>
      <c r="AV773" s="32" t="str">
        <f t="shared" si="685"/>
        <v/>
      </c>
      <c r="AW773" s="32" t="str">
        <f t="shared" si="685"/>
        <v/>
      </c>
      <c r="AX773" s="32" t="str">
        <f t="shared" si="685"/>
        <v/>
      </c>
      <c r="AY773" s="32" t="str">
        <f t="shared" si="685"/>
        <v/>
      </c>
      <c r="BA773" s="17" t="str">
        <f t="shared" si="689"/>
        <v/>
      </c>
      <c r="BB773" s="17" t="str">
        <f t="shared" si="689"/>
        <v/>
      </c>
      <c r="BC773" s="17" t="str">
        <f t="shared" si="689"/>
        <v/>
      </c>
      <c r="BD773" s="17" t="str">
        <f t="shared" si="689"/>
        <v/>
      </c>
      <c r="BE773" s="17" t="str">
        <f t="shared" si="689"/>
        <v/>
      </c>
      <c r="BF773" s="17" t="str">
        <f t="shared" si="686"/>
        <v/>
      </c>
      <c r="BG773" s="17" t="str">
        <f t="shared" si="686"/>
        <v/>
      </c>
      <c r="BH773" s="17" t="str">
        <f t="shared" si="686"/>
        <v/>
      </c>
      <c r="BI773" s="17" t="str">
        <f t="shared" si="686"/>
        <v/>
      </c>
      <c r="BJ773" s="17" t="str">
        <f t="shared" si="686"/>
        <v/>
      </c>
    </row>
    <row r="774" spans="1:62" s="13" customFormat="1" ht="23.25" customHeight="1">
      <c r="A774" s="1">
        <f ca="1">IF(COUNTIF($D774:$M774," ")=10,"",IF(VLOOKUP(MAX($A$1:A773),$A$1:C773,3,FALSE)=0,"",MAX($A$1:A773)+1))</f>
        <v>774</v>
      </c>
      <c r="C774" s="2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5"/>
      <c r="P774" s="16"/>
      <c r="Q774" s="16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2" t="str">
        <f t="shared" si="710"/>
        <v/>
      </c>
      <c r="AP774" s="32" t="str">
        <f t="shared" si="688"/>
        <v/>
      </c>
      <c r="AQ774" s="32" t="str">
        <f t="shared" si="688"/>
        <v/>
      </c>
      <c r="AR774" s="32" t="str">
        <f t="shared" si="688"/>
        <v/>
      </c>
      <c r="AS774" s="32" t="str">
        <f t="shared" si="688"/>
        <v/>
      </c>
      <c r="AT774" s="32" t="str">
        <f t="shared" si="688"/>
        <v/>
      </c>
      <c r="AU774" s="32" t="str">
        <f t="shared" si="685"/>
        <v/>
      </c>
      <c r="AV774" s="32" t="str">
        <f t="shared" si="685"/>
        <v/>
      </c>
      <c r="AW774" s="32" t="str">
        <f t="shared" si="685"/>
        <v/>
      </c>
      <c r="AX774" s="32" t="str">
        <f t="shared" si="685"/>
        <v/>
      </c>
      <c r="AY774" s="32" t="str">
        <f t="shared" si="685"/>
        <v/>
      </c>
      <c r="BA774" s="17" t="str">
        <f t="shared" si="689"/>
        <v/>
      </c>
      <c r="BB774" s="17" t="str">
        <f t="shared" si="689"/>
        <v/>
      </c>
      <c r="BC774" s="17" t="str">
        <f t="shared" si="689"/>
        <v/>
      </c>
      <c r="BD774" s="17" t="str">
        <f t="shared" si="689"/>
        <v/>
      </c>
      <c r="BE774" s="17" t="str">
        <f t="shared" si="689"/>
        <v/>
      </c>
      <c r="BF774" s="17" t="str">
        <f t="shared" si="686"/>
        <v/>
      </c>
      <c r="BG774" s="17" t="str">
        <f t="shared" si="686"/>
        <v/>
      </c>
      <c r="BH774" s="17" t="str">
        <f t="shared" si="686"/>
        <v/>
      </c>
      <c r="BI774" s="17" t="str">
        <f t="shared" si="686"/>
        <v/>
      </c>
      <c r="BJ774" s="17" t="str">
        <f t="shared" si="686"/>
        <v/>
      </c>
    </row>
    <row r="775" spans="1:62" s="13" customFormat="1" ht="23.25" customHeight="1">
      <c r="A775" s="1">
        <f ca="1">IF(COUNTIF($D776:$M782," ")=70,"",MAX($A$1:A774)+1)</f>
        <v>775</v>
      </c>
      <c r="B775" s="2" t="str">
        <f>IF($C775="","",$C775)</f>
        <v/>
      </c>
      <c r="C775" s="3" t="str">
        <f>IF(ISERROR(VLOOKUP((ROW()-1)/9+1,'[1]Преподавательский состав'!$A$2:$B$180,2,FALSE)),"",VLOOKUP((ROW()-1)/9+1,'[1]Преподавательский состав'!$A$2:$B$180,2,FALSE))</f>
        <v/>
      </c>
      <c r="D775" s="3" t="str">
        <f>IF($C775="","",T(" 8.00"))</f>
        <v/>
      </c>
      <c r="E775" s="3" t="str">
        <f>IF($C775="","",T(" 9.40"))</f>
        <v/>
      </c>
      <c r="F775" s="3" t="str">
        <f>IF($C775="","",T("11.50"))</f>
        <v/>
      </c>
      <c r="G775" s="3" t="str">
        <f>IF($C775="","",T(""))</f>
        <v/>
      </c>
      <c r="H775" s="3" t="str">
        <f>IF($C775="","",T("13.30"))</f>
        <v/>
      </c>
      <c r="I775" s="3" t="str">
        <f>IF($C775="","",T("15.10"))</f>
        <v/>
      </c>
      <c r="J775" s="3" t="str">
        <f>IF($C775="","",T("16.50"))</f>
        <v/>
      </c>
      <c r="K775" s="3" t="str">
        <f>IF($C775="","",T("16.50"))</f>
        <v/>
      </c>
      <c r="L775" s="3"/>
      <c r="M775" s="3"/>
      <c r="N775" s="25"/>
      <c r="P775" s="16"/>
      <c r="Q775" s="16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2" t="str">
        <f t="shared" si="710"/>
        <v/>
      </c>
      <c r="AP775" s="32" t="str">
        <f t="shared" si="688"/>
        <v/>
      </c>
      <c r="AQ775" s="32" t="str">
        <f t="shared" si="688"/>
        <v/>
      </c>
      <c r="AR775" s="32" t="str">
        <f t="shared" si="688"/>
        <v/>
      </c>
      <c r="AS775" s="32" t="str">
        <f t="shared" si="688"/>
        <v/>
      </c>
      <c r="AT775" s="32" t="str">
        <f t="shared" si="688"/>
        <v/>
      </c>
      <c r="AU775" s="32" t="str">
        <f t="shared" si="685"/>
        <v/>
      </c>
      <c r="AV775" s="32" t="str">
        <f t="shared" si="685"/>
        <v/>
      </c>
      <c r="AW775" s="32" t="str">
        <f t="shared" si="685"/>
        <v/>
      </c>
      <c r="AX775" s="32" t="str">
        <f t="shared" si="685"/>
        <v/>
      </c>
      <c r="AY775" s="32" t="str">
        <f t="shared" si="685"/>
        <v/>
      </c>
      <c r="BA775" s="17" t="str">
        <f t="shared" si="689"/>
        <v/>
      </c>
      <c r="BB775" s="17" t="str">
        <f t="shared" si="689"/>
        <v/>
      </c>
      <c r="BC775" s="17" t="str">
        <f t="shared" si="689"/>
        <v/>
      </c>
      <c r="BD775" s="17" t="str">
        <f t="shared" si="689"/>
        <v/>
      </c>
      <c r="BE775" s="17" t="str">
        <f t="shared" si="689"/>
        <v/>
      </c>
      <c r="BF775" s="17" t="str">
        <f t="shared" si="686"/>
        <v/>
      </c>
      <c r="BG775" s="17" t="str">
        <f t="shared" si="686"/>
        <v/>
      </c>
      <c r="BH775" s="17" t="str">
        <f t="shared" si="686"/>
        <v/>
      </c>
      <c r="BI775" s="17" t="str">
        <f t="shared" si="686"/>
        <v/>
      </c>
      <c r="BJ775" s="17" t="str">
        <f t="shared" si="686"/>
        <v/>
      </c>
    </row>
    <row r="776" spans="1:62" s="13" customFormat="1" ht="23.25" customHeight="1">
      <c r="A776" s="1">
        <f ca="1">IF(COUNTIF($D776:$M776," ")=10,"",IF(VLOOKUP(MAX($A$1:A775),$A$1:C775,3,FALSE)=0,"",MAX($A$1:A775)+1))</f>
        <v>776</v>
      </c>
      <c r="B776" s="13" t="str">
        <f>$B775</f>
        <v/>
      </c>
      <c r="C776" s="2" t="str">
        <f>IF($B776="","",$S$2)</f>
        <v/>
      </c>
      <c r="D776" s="14" t="str">
        <f t="shared" ref="D776:K776" si="714">IF($B776&gt;"",IF(ISERROR(SEARCH($B776,T$2))," ",MID(T$2,FIND("%курс ",T$2,FIND($B776,T$2))+6,7)&amp;"
("&amp;MID(T$2,FIND("ауд.",T$2,FIND($B776,T$2))+4,FIND("№",T$2,FIND("ауд.",T$2,FIND($B776,T$2)))-(FIND("ауд.",T$2,FIND($B776,T$2))+4))&amp;")"),"")</f>
        <v/>
      </c>
      <c r="E776" s="14" t="str">
        <f t="shared" si="714"/>
        <v/>
      </c>
      <c r="F776" s="14" t="str">
        <f t="shared" si="714"/>
        <v/>
      </c>
      <c r="G776" s="14" t="str">
        <f t="shared" si="714"/>
        <v/>
      </c>
      <c r="H776" s="14" t="str">
        <f t="shared" si="714"/>
        <v/>
      </c>
      <c r="I776" s="14" t="str">
        <f t="shared" si="714"/>
        <v/>
      </c>
      <c r="J776" s="14" t="str">
        <f t="shared" si="714"/>
        <v/>
      </c>
      <c r="K776" s="14" t="str">
        <f t="shared" si="714"/>
        <v/>
      </c>
      <c r="L776" s="14"/>
      <c r="M776" s="14"/>
      <c r="N776" s="25"/>
      <c r="P776" s="16"/>
      <c r="Q776" s="16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E776" s="31" t="str">
        <f t="shared" si="703"/>
        <v/>
      </c>
      <c r="AF776" s="31" t="str">
        <f t="shared" si="703"/>
        <v/>
      </c>
      <c r="AG776" s="31" t="str">
        <f t="shared" si="703"/>
        <v/>
      </c>
      <c r="AH776" s="31" t="str">
        <f t="shared" si="703"/>
        <v/>
      </c>
      <c r="AI776" s="31" t="str">
        <f t="shared" si="703"/>
        <v/>
      </c>
      <c r="AJ776" s="31" t="str">
        <f t="shared" si="703"/>
        <v/>
      </c>
      <c r="AK776" s="31" t="str">
        <f t="shared" si="703"/>
        <v/>
      </c>
      <c r="AL776" s="31" t="str">
        <f t="shared" si="703"/>
        <v/>
      </c>
      <c r="AM776" s="31" t="str">
        <f t="shared" si="703"/>
        <v/>
      </c>
      <c r="AN776" s="31" t="str">
        <f t="shared" si="701"/>
        <v/>
      </c>
      <c r="AO776" s="32" t="str">
        <f t="shared" si="710"/>
        <v/>
      </c>
      <c r="AP776" s="32" t="str">
        <f t="shared" si="688"/>
        <v/>
      </c>
      <c r="AQ776" s="32" t="str">
        <f t="shared" si="688"/>
        <v/>
      </c>
      <c r="AR776" s="32" t="str">
        <f t="shared" si="688"/>
        <v/>
      </c>
      <c r="AS776" s="32" t="str">
        <f t="shared" si="688"/>
        <v/>
      </c>
      <c r="AT776" s="32" t="str">
        <f t="shared" si="688"/>
        <v/>
      </c>
      <c r="AU776" s="32" t="str">
        <f t="shared" si="685"/>
        <v/>
      </c>
      <c r="AV776" s="32" t="str">
        <f t="shared" si="685"/>
        <v/>
      </c>
      <c r="AW776" s="32" t="str">
        <f t="shared" si="685"/>
        <v/>
      </c>
      <c r="AX776" s="32" t="str">
        <f t="shared" si="685"/>
        <v/>
      </c>
      <c r="AY776" s="32" t="str">
        <f t="shared" si="685"/>
        <v/>
      </c>
      <c r="BA776" s="17" t="str">
        <f t="shared" si="689"/>
        <v/>
      </c>
      <c r="BB776" s="17" t="str">
        <f t="shared" si="689"/>
        <v/>
      </c>
      <c r="BC776" s="17" t="str">
        <f t="shared" si="689"/>
        <v/>
      </c>
      <c r="BD776" s="17" t="str">
        <f t="shared" si="689"/>
        <v/>
      </c>
      <c r="BE776" s="17" t="str">
        <f t="shared" si="689"/>
        <v/>
      </c>
      <c r="BF776" s="17" t="str">
        <f t="shared" si="686"/>
        <v/>
      </c>
      <c r="BG776" s="17" t="str">
        <f t="shared" si="686"/>
        <v/>
      </c>
      <c r="BH776" s="17" t="str">
        <f t="shared" si="686"/>
        <v/>
      </c>
      <c r="BI776" s="17" t="str">
        <f t="shared" si="686"/>
        <v/>
      </c>
      <c r="BJ776" s="17" t="str">
        <f t="shared" si="686"/>
        <v/>
      </c>
    </row>
    <row r="777" spans="1:62" s="13" customFormat="1" ht="23.25" customHeight="1">
      <c r="A777" s="1">
        <f ca="1">IF(COUNTIF($D777:$M777," ")=10,"",IF(VLOOKUP(MAX($A$1:A776),$A$1:C776,3,FALSE)=0,"",MAX($A$1:A776)+1))</f>
        <v>777</v>
      </c>
      <c r="B777" s="13" t="str">
        <f>$B775</f>
        <v/>
      </c>
      <c r="C777" s="2" t="str">
        <f>IF($B777="","",$S$3)</f>
        <v/>
      </c>
      <c r="D777" s="14" t="str">
        <f t="shared" ref="D777:K777" si="715">IF($B777&gt;"",IF(ISERROR(SEARCH($B777,T$3))," ",MID(T$3,FIND("%курс ",T$3,FIND($B777,T$3))+6,7)&amp;"
("&amp;MID(T$3,FIND("ауд.",T$3,FIND($B777,T$3))+4,FIND("№",T$3,FIND("ауд.",T$3,FIND($B777,T$3)))-(FIND("ауд.",T$3,FIND($B777,T$3))+4))&amp;")"),"")</f>
        <v/>
      </c>
      <c r="E777" s="14" t="str">
        <f t="shared" si="715"/>
        <v/>
      </c>
      <c r="F777" s="14" t="str">
        <f t="shared" si="715"/>
        <v/>
      </c>
      <c r="G777" s="14" t="str">
        <f t="shared" si="715"/>
        <v/>
      </c>
      <c r="H777" s="14" t="str">
        <f t="shared" si="715"/>
        <v/>
      </c>
      <c r="I777" s="14" t="str">
        <f t="shared" si="715"/>
        <v/>
      </c>
      <c r="J777" s="14" t="str">
        <f t="shared" si="715"/>
        <v/>
      </c>
      <c r="K777" s="14" t="str">
        <f t="shared" si="715"/>
        <v/>
      </c>
      <c r="L777" s="14"/>
      <c r="M777" s="14"/>
      <c r="N777" s="25"/>
      <c r="P777" s="16"/>
      <c r="Q777" s="16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E777" s="31" t="str">
        <f t="shared" si="703"/>
        <v/>
      </c>
      <c r="AF777" s="31" t="str">
        <f t="shared" si="703"/>
        <v/>
      </c>
      <c r="AG777" s="31" t="str">
        <f t="shared" si="703"/>
        <v/>
      </c>
      <c r="AH777" s="31" t="str">
        <f t="shared" si="703"/>
        <v/>
      </c>
      <c r="AI777" s="31" t="str">
        <f t="shared" si="703"/>
        <v/>
      </c>
      <c r="AJ777" s="31" t="str">
        <f t="shared" si="703"/>
        <v/>
      </c>
      <c r="AK777" s="31" t="str">
        <f t="shared" si="703"/>
        <v/>
      </c>
      <c r="AL777" s="31" t="str">
        <f t="shared" si="703"/>
        <v/>
      </c>
      <c r="AM777" s="31" t="str">
        <f t="shared" si="703"/>
        <v/>
      </c>
      <c r="AN777" s="31" t="str">
        <f t="shared" si="701"/>
        <v/>
      </c>
      <c r="AO777" s="32" t="str">
        <f t="shared" si="710"/>
        <v/>
      </c>
      <c r="AP777" s="32" t="str">
        <f t="shared" si="688"/>
        <v/>
      </c>
      <c r="AQ777" s="32" t="str">
        <f t="shared" si="688"/>
        <v/>
      </c>
      <c r="AR777" s="32" t="str">
        <f t="shared" si="688"/>
        <v/>
      </c>
      <c r="AS777" s="32" t="str">
        <f t="shared" si="688"/>
        <v/>
      </c>
      <c r="AT777" s="32" t="str">
        <f t="shared" si="688"/>
        <v/>
      </c>
      <c r="AU777" s="32" t="str">
        <f t="shared" si="685"/>
        <v/>
      </c>
      <c r="AV777" s="32" t="str">
        <f t="shared" si="685"/>
        <v/>
      </c>
      <c r="AW777" s="32" t="str">
        <f t="shared" si="685"/>
        <v/>
      </c>
      <c r="AX777" s="32" t="str">
        <f t="shared" si="685"/>
        <v/>
      </c>
      <c r="AY777" s="32" t="str">
        <f t="shared" si="685"/>
        <v/>
      </c>
      <c r="BA777" s="17" t="str">
        <f t="shared" si="689"/>
        <v/>
      </c>
      <c r="BB777" s="17" t="str">
        <f t="shared" si="689"/>
        <v/>
      </c>
      <c r="BC777" s="17" t="str">
        <f t="shared" si="689"/>
        <v/>
      </c>
      <c r="BD777" s="17" t="str">
        <f t="shared" si="689"/>
        <v/>
      </c>
      <c r="BE777" s="17" t="str">
        <f t="shared" si="689"/>
        <v/>
      </c>
      <c r="BF777" s="17" t="str">
        <f t="shared" si="686"/>
        <v/>
      </c>
      <c r="BG777" s="17" t="str">
        <f t="shared" si="686"/>
        <v/>
      </c>
      <c r="BH777" s="17" t="str">
        <f t="shared" si="686"/>
        <v/>
      </c>
      <c r="BI777" s="17" t="str">
        <f t="shared" si="686"/>
        <v/>
      </c>
      <c r="BJ777" s="17" t="str">
        <f t="shared" si="686"/>
        <v/>
      </c>
    </row>
    <row r="778" spans="1:62" s="13" customFormat="1" ht="23.25" customHeight="1">
      <c r="A778" s="1">
        <f ca="1">IF(COUNTIF($D778:$M778," ")=10,"",IF(VLOOKUP(MAX($A$1:A777),$A$1:C777,3,FALSE)=0,"",MAX($A$1:A777)+1))</f>
        <v>778</v>
      </c>
      <c r="B778" s="13" t="str">
        <f>$B775</f>
        <v/>
      </c>
      <c r="C778" s="2" t="str">
        <f>IF($B778="","",$S$4)</f>
        <v/>
      </c>
      <c r="D778" s="14" t="str">
        <f t="shared" ref="D778:K778" si="716">IF($B778&gt;"",IF(ISERROR(SEARCH($B778,T$4))," ",MID(T$4,FIND("%курс ",T$4,FIND($B778,T$4))+6,7)&amp;"
("&amp;MID(T$4,FIND("ауд.",T$4,FIND($B778,T$4))+4,FIND("№",T$4,FIND("ауд.",T$4,FIND($B778,T$4)))-(FIND("ауд.",T$4,FIND($B778,T$4))+4))&amp;")"),"")</f>
        <v/>
      </c>
      <c r="E778" s="14" t="str">
        <f t="shared" si="716"/>
        <v/>
      </c>
      <c r="F778" s="14" t="str">
        <f t="shared" si="716"/>
        <v/>
      </c>
      <c r="G778" s="14" t="str">
        <f t="shared" si="716"/>
        <v/>
      </c>
      <c r="H778" s="14" t="str">
        <f t="shared" si="716"/>
        <v/>
      </c>
      <c r="I778" s="14" t="str">
        <f t="shared" si="716"/>
        <v/>
      </c>
      <c r="J778" s="14" t="str">
        <f t="shared" si="716"/>
        <v/>
      </c>
      <c r="K778" s="14" t="str">
        <f t="shared" si="716"/>
        <v/>
      </c>
      <c r="L778" s="14"/>
      <c r="M778" s="14"/>
      <c r="N778" s="17"/>
      <c r="P778" s="16"/>
      <c r="Q778" s="16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E778" s="31" t="str">
        <f t="shared" si="703"/>
        <v/>
      </c>
      <c r="AF778" s="31" t="str">
        <f t="shared" si="703"/>
        <v/>
      </c>
      <c r="AG778" s="31" t="str">
        <f t="shared" si="703"/>
        <v/>
      </c>
      <c r="AH778" s="31" t="str">
        <f t="shared" si="703"/>
        <v/>
      </c>
      <c r="AI778" s="31" t="str">
        <f t="shared" si="703"/>
        <v/>
      </c>
      <c r="AJ778" s="31" t="str">
        <f t="shared" si="703"/>
        <v/>
      </c>
      <c r="AK778" s="31" t="str">
        <f t="shared" si="703"/>
        <v/>
      </c>
      <c r="AL778" s="31" t="str">
        <f t="shared" si="703"/>
        <v/>
      </c>
      <c r="AM778" s="31" t="str">
        <f t="shared" si="703"/>
        <v/>
      </c>
      <c r="AN778" s="31" t="str">
        <f t="shared" si="701"/>
        <v/>
      </c>
      <c r="AO778" s="32" t="str">
        <f t="shared" si="710"/>
        <v/>
      </c>
      <c r="AP778" s="32" t="str">
        <f t="shared" si="688"/>
        <v/>
      </c>
      <c r="AQ778" s="32" t="str">
        <f t="shared" si="688"/>
        <v/>
      </c>
      <c r="AR778" s="32" t="str">
        <f t="shared" si="688"/>
        <v/>
      </c>
      <c r="AS778" s="32" t="str">
        <f t="shared" si="688"/>
        <v/>
      </c>
      <c r="AT778" s="32" t="str">
        <f t="shared" si="688"/>
        <v/>
      </c>
      <c r="AU778" s="32" t="str">
        <f t="shared" si="685"/>
        <v/>
      </c>
      <c r="AV778" s="32" t="str">
        <f t="shared" si="685"/>
        <v/>
      </c>
      <c r="AW778" s="32" t="str">
        <f t="shared" si="685"/>
        <v/>
      </c>
      <c r="AX778" s="32" t="str">
        <f t="shared" si="685"/>
        <v/>
      </c>
      <c r="AY778" s="32" t="str">
        <f t="shared" si="685"/>
        <v/>
      </c>
      <c r="BA778" s="17" t="str">
        <f t="shared" si="689"/>
        <v/>
      </c>
      <c r="BB778" s="17" t="str">
        <f t="shared" si="689"/>
        <v/>
      </c>
      <c r="BC778" s="17" t="str">
        <f t="shared" si="689"/>
        <v/>
      </c>
      <c r="BD778" s="17" t="str">
        <f t="shared" si="689"/>
        <v/>
      </c>
      <c r="BE778" s="17" t="str">
        <f t="shared" si="689"/>
        <v/>
      </c>
      <c r="BF778" s="17" t="str">
        <f t="shared" si="686"/>
        <v/>
      </c>
      <c r="BG778" s="17" t="str">
        <f t="shared" si="686"/>
        <v/>
      </c>
      <c r="BH778" s="17" t="str">
        <f t="shared" si="686"/>
        <v/>
      </c>
      <c r="BI778" s="17" t="str">
        <f t="shared" si="686"/>
        <v/>
      </c>
      <c r="BJ778" s="17" t="str">
        <f t="shared" si="686"/>
        <v/>
      </c>
    </row>
    <row r="779" spans="1:62" s="13" customFormat="1" ht="23.25" customHeight="1">
      <c r="A779" s="1">
        <f ca="1">IF(COUNTIF($D779:$M779," ")=10,"",IF(VLOOKUP(MAX($A$1:A778),$A$1:C778,3,FALSE)=0,"",MAX($A$1:A778)+1))</f>
        <v>779</v>
      </c>
      <c r="B779" s="13" t="str">
        <f>$B775</f>
        <v/>
      </c>
      <c r="C779" s="2" t="str">
        <f>IF($B779="","",$S$5)</f>
        <v/>
      </c>
      <c r="D779" s="23" t="str">
        <f t="shared" ref="D779:K779" si="717">IF($B779&gt;"",IF(ISERROR(SEARCH($B779,T$5))," ",MID(T$5,FIND("%курс ",T$5,FIND($B779,T$5))+6,7)&amp;"
("&amp;MID(T$5,FIND("ауд.",T$5,FIND($B779,T$5))+4,FIND("№",T$5,FIND("ауд.",T$5,FIND($B779,T$5)))-(FIND("ауд.",T$5,FIND($B779,T$5))+4))&amp;")"),"")</f>
        <v/>
      </c>
      <c r="E779" s="23" t="str">
        <f t="shared" si="717"/>
        <v/>
      </c>
      <c r="F779" s="23" t="str">
        <f t="shared" si="717"/>
        <v/>
      </c>
      <c r="G779" s="23" t="str">
        <f t="shared" si="717"/>
        <v/>
      </c>
      <c r="H779" s="23" t="str">
        <f t="shared" si="717"/>
        <v/>
      </c>
      <c r="I779" s="23" t="str">
        <f t="shared" si="717"/>
        <v/>
      </c>
      <c r="J779" s="23" t="str">
        <f t="shared" si="717"/>
        <v/>
      </c>
      <c r="K779" s="23" t="str">
        <f t="shared" si="717"/>
        <v/>
      </c>
      <c r="L779" s="23"/>
      <c r="M779" s="23"/>
      <c r="N779" s="25"/>
      <c r="P779" s="16"/>
      <c r="Q779" s="16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E779" s="31" t="str">
        <f t="shared" si="703"/>
        <v/>
      </c>
      <c r="AF779" s="31" t="str">
        <f t="shared" si="703"/>
        <v/>
      </c>
      <c r="AG779" s="31" t="str">
        <f t="shared" si="703"/>
        <v/>
      </c>
      <c r="AH779" s="31" t="str">
        <f t="shared" si="703"/>
        <v/>
      </c>
      <c r="AI779" s="31" t="str">
        <f t="shared" si="703"/>
        <v/>
      </c>
      <c r="AJ779" s="31" t="str">
        <f t="shared" si="703"/>
        <v/>
      </c>
      <c r="AK779" s="31" t="str">
        <f t="shared" si="703"/>
        <v/>
      </c>
      <c r="AL779" s="31" t="str">
        <f t="shared" si="703"/>
        <v/>
      </c>
      <c r="AM779" s="31" t="str">
        <f t="shared" si="703"/>
        <v/>
      </c>
      <c r="AN779" s="31" t="str">
        <f t="shared" si="701"/>
        <v/>
      </c>
      <c r="AO779" s="32" t="str">
        <f t="shared" si="710"/>
        <v/>
      </c>
      <c r="AP779" s="32" t="str">
        <f t="shared" si="688"/>
        <v/>
      </c>
      <c r="AQ779" s="32" t="str">
        <f t="shared" si="688"/>
        <v/>
      </c>
      <c r="AR779" s="32" t="str">
        <f t="shared" si="688"/>
        <v/>
      </c>
      <c r="AS779" s="32" t="str">
        <f t="shared" si="688"/>
        <v/>
      </c>
      <c r="AT779" s="32" t="str">
        <f t="shared" si="688"/>
        <v/>
      </c>
      <c r="AU779" s="32" t="str">
        <f t="shared" si="685"/>
        <v/>
      </c>
      <c r="AV779" s="32" t="str">
        <f t="shared" si="685"/>
        <v/>
      </c>
      <c r="AW779" s="32" t="str">
        <f t="shared" si="685"/>
        <v/>
      </c>
      <c r="AX779" s="32" t="str">
        <f t="shared" si="685"/>
        <v/>
      </c>
      <c r="AY779" s="32" t="str">
        <f t="shared" si="685"/>
        <v/>
      </c>
      <c r="BA779" s="17" t="str">
        <f t="shared" si="689"/>
        <v/>
      </c>
      <c r="BB779" s="17" t="str">
        <f t="shared" si="689"/>
        <v/>
      </c>
      <c r="BC779" s="17" t="str">
        <f t="shared" si="689"/>
        <v/>
      </c>
      <c r="BD779" s="17" t="str">
        <f t="shared" si="689"/>
        <v/>
      </c>
      <c r="BE779" s="17" t="str">
        <f t="shared" si="689"/>
        <v/>
      </c>
      <c r="BF779" s="17" t="str">
        <f t="shared" si="686"/>
        <v/>
      </c>
      <c r="BG779" s="17" t="str">
        <f t="shared" si="686"/>
        <v/>
      </c>
      <c r="BH779" s="17" t="str">
        <f t="shared" si="686"/>
        <v/>
      </c>
      <c r="BI779" s="17" t="str">
        <f t="shared" si="686"/>
        <v/>
      </c>
      <c r="BJ779" s="17" t="str">
        <f t="shared" si="686"/>
        <v/>
      </c>
    </row>
    <row r="780" spans="1:62" s="13" customFormat="1" ht="23.25" customHeight="1">
      <c r="A780" s="1">
        <f ca="1">IF(COUNTIF($D780:$M780," ")=10,"",IF(VLOOKUP(MAX($A$1:A779),$A$1:C779,3,FALSE)=0,"",MAX($A$1:A779)+1))</f>
        <v>780</v>
      </c>
      <c r="B780" s="13" t="str">
        <f>$B775</f>
        <v/>
      </c>
      <c r="C780" s="2" t="str">
        <f>IF($B780="","",$S$6)</f>
        <v/>
      </c>
      <c r="D780" s="23" t="str">
        <f t="shared" ref="D780:K780" si="718">IF($B780&gt;"",IF(ISERROR(SEARCH($B780,T$6))," ",MID(T$6,FIND("%курс ",T$6,FIND($B780,T$6))+6,7)&amp;"
("&amp;MID(T$6,FIND("ауд.",T$6,FIND($B780,T$6))+4,FIND("№",T$6,FIND("ауд.",T$6,FIND($B780,T$6)))-(FIND("ауд.",T$6,FIND($B780,T$6))+4))&amp;")"),"")</f>
        <v/>
      </c>
      <c r="E780" s="23" t="str">
        <f t="shared" si="718"/>
        <v/>
      </c>
      <c r="F780" s="23" t="str">
        <f t="shared" si="718"/>
        <v/>
      </c>
      <c r="G780" s="23" t="str">
        <f t="shared" si="718"/>
        <v/>
      </c>
      <c r="H780" s="23" t="str">
        <f t="shared" si="718"/>
        <v/>
      </c>
      <c r="I780" s="23" t="str">
        <f t="shared" si="718"/>
        <v/>
      </c>
      <c r="J780" s="23" t="str">
        <f t="shared" si="718"/>
        <v/>
      </c>
      <c r="K780" s="23" t="str">
        <f t="shared" si="718"/>
        <v/>
      </c>
      <c r="L780" s="23"/>
      <c r="M780" s="23"/>
      <c r="N780" s="25"/>
      <c r="P780" s="16"/>
      <c r="Q780" s="16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E780" s="31" t="str">
        <f t="shared" si="703"/>
        <v/>
      </c>
      <c r="AF780" s="31" t="str">
        <f t="shared" si="703"/>
        <v/>
      </c>
      <c r="AG780" s="31" t="str">
        <f t="shared" si="703"/>
        <v/>
      </c>
      <c r="AH780" s="31" t="str">
        <f t="shared" si="703"/>
        <v/>
      </c>
      <c r="AI780" s="31" t="str">
        <f t="shared" si="703"/>
        <v/>
      </c>
      <c r="AJ780" s="31" t="str">
        <f t="shared" si="703"/>
        <v/>
      </c>
      <c r="AK780" s="31" t="str">
        <f t="shared" si="703"/>
        <v/>
      </c>
      <c r="AL780" s="31" t="str">
        <f t="shared" si="703"/>
        <v/>
      </c>
      <c r="AM780" s="31" t="str">
        <f t="shared" si="703"/>
        <v/>
      </c>
      <c r="AN780" s="31" t="str">
        <f t="shared" si="701"/>
        <v/>
      </c>
      <c r="AO780" s="32" t="str">
        <f t="shared" si="710"/>
        <v/>
      </c>
      <c r="AP780" s="32" t="str">
        <f t="shared" si="688"/>
        <v/>
      </c>
      <c r="AQ780" s="32" t="str">
        <f t="shared" si="688"/>
        <v/>
      </c>
      <c r="AR780" s="32" t="str">
        <f t="shared" si="688"/>
        <v/>
      </c>
      <c r="AS780" s="32" t="str">
        <f t="shared" si="688"/>
        <v/>
      </c>
      <c r="AT780" s="32" t="str">
        <f t="shared" si="688"/>
        <v/>
      </c>
      <c r="AU780" s="32" t="str">
        <f t="shared" si="685"/>
        <v/>
      </c>
      <c r="AV780" s="32" t="str">
        <f t="shared" si="685"/>
        <v/>
      </c>
      <c r="AW780" s="32" t="str">
        <f t="shared" si="685"/>
        <v/>
      </c>
      <c r="AX780" s="32" t="str">
        <f t="shared" si="685"/>
        <v/>
      </c>
      <c r="AY780" s="32" t="str">
        <f t="shared" si="685"/>
        <v/>
      </c>
      <c r="BA780" s="17" t="str">
        <f t="shared" si="689"/>
        <v/>
      </c>
      <c r="BB780" s="17" t="str">
        <f t="shared" si="689"/>
        <v/>
      </c>
      <c r="BC780" s="17" t="str">
        <f t="shared" si="689"/>
        <v/>
      </c>
      <c r="BD780" s="17" t="str">
        <f t="shared" si="689"/>
        <v/>
      </c>
      <c r="BE780" s="17" t="str">
        <f t="shared" si="689"/>
        <v/>
      </c>
      <c r="BF780" s="17" t="str">
        <f t="shared" si="686"/>
        <v/>
      </c>
      <c r="BG780" s="17" t="str">
        <f t="shared" si="686"/>
        <v/>
      </c>
      <c r="BH780" s="17" t="str">
        <f t="shared" si="686"/>
        <v/>
      </c>
      <c r="BI780" s="17" t="str">
        <f t="shared" si="686"/>
        <v/>
      </c>
      <c r="BJ780" s="17" t="str">
        <f t="shared" si="686"/>
        <v/>
      </c>
    </row>
    <row r="781" spans="1:62" s="13" customFormat="1" ht="23.25" customHeight="1">
      <c r="A781" s="1">
        <f ca="1">IF(COUNTIF($D781:$M781," ")=10,"",IF(VLOOKUP(MAX($A$1:A780),$A$1:C780,3,FALSE)=0,"",MAX($A$1:A780)+1))</f>
        <v>781</v>
      </c>
      <c r="B781" s="13" t="str">
        <f>$B775</f>
        <v/>
      </c>
      <c r="C781" s="2" t="str">
        <f>IF($B781="","",$S$7)</f>
        <v/>
      </c>
      <c r="D781" s="23" t="str">
        <f t="shared" ref="D781:K781" si="719">IF($B781&gt;"",IF(ISERROR(SEARCH($B781,T$7))," ",MID(T$7,FIND("%курс ",T$7,FIND($B781,T$7))+6,7)&amp;"
("&amp;MID(T$7,FIND("ауд.",T$7,FIND($B781,T$7))+4,FIND("№",T$7,FIND("ауд.",T$7,FIND($B781,T$7)))-(FIND("ауд.",T$7,FIND($B781,T$7))+4))&amp;")"),"")</f>
        <v/>
      </c>
      <c r="E781" s="23" t="str">
        <f t="shared" si="719"/>
        <v/>
      </c>
      <c r="F781" s="23" t="str">
        <f t="shared" si="719"/>
        <v/>
      </c>
      <c r="G781" s="23" t="str">
        <f t="shared" si="719"/>
        <v/>
      </c>
      <c r="H781" s="23" t="str">
        <f t="shared" si="719"/>
        <v/>
      </c>
      <c r="I781" s="23" t="str">
        <f t="shared" si="719"/>
        <v/>
      </c>
      <c r="J781" s="23" t="str">
        <f t="shared" si="719"/>
        <v/>
      </c>
      <c r="K781" s="23" t="str">
        <f t="shared" si="719"/>
        <v/>
      </c>
      <c r="L781" s="23"/>
      <c r="M781" s="23"/>
      <c r="N781" s="25"/>
      <c r="P781" s="16"/>
      <c r="Q781" s="16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E781" s="31" t="str">
        <f t="shared" si="703"/>
        <v/>
      </c>
      <c r="AF781" s="31" t="str">
        <f t="shared" si="703"/>
        <v/>
      </c>
      <c r="AG781" s="31" t="str">
        <f t="shared" si="703"/>
        <v/>
      </c>
      <c r="AH781" s="31" t="str">
        <f t="shared" si="703"/>
        <v/>
      </c>
      <c r="AI781" s="31" t="str">
        <f t="shared" si="703"/>
        <v/>
      </c>
      <c r="AJ781" s="31" t="str">
        <f t="shared" si="703"/>
        <v/>
      </c>
      <c r="AK781" s="31" t="str">
        <f t="shared" si="703"/>
        <v/>
      </c>
      <c r="AL781" s="31" t="str">
        <f t="shared" si="703"/>
        <v/>
      </c>
      <c r="AM781" s="31" t="str">
        <f t="shared" si="703"/>
        <v/>
      </c>
      <c r="AN781" s="31" t="str">
        <f t="shared" si="701"/>
        <v/>
      </c>
      <c r="AO781" s="32" t="str">
        <f t="shared" si="710"/>
        <v/>
      </c>
      <c r="AP781" s="32" t="str">
        <f t="shared" si="688"/>
        <v/>
      </c>
      <c r="AQ781" s="32" t="str">
        <f t="shared" si="688"/>
        <v/>
      </c>
      <c r="AR781" s="32" t="str">
        <f t="shared" si="688"/>
        <v/>
      </c>
      <c r="AS781" s="32" t="str">
        <f t="shared" si="688"/>
        <v/>
      </c>
      <c r="AT781" s="32" t="str">
        <f t="shared" si="688"/>
        <v/>
      </c>
      <c r="AU781" s="32" t="str">
        <f t="shared" si="685"/>
        <v/>
      </c>
      <c r="AV781" s="32" t="str">
        <f t="shared" si="685"/>
        <v/>
      </c>
      <c r="AW781" s="32" t="str">
        <f t="shared" si="685"/>
        <v/>
      </c>
      <c r="AX781" s="32" t="str">
        <f t="shared" si="685"/>
        <v/>
      </c>
      <c r="AY781" s="32" t="str">
        <f t="shared" si="685"/>
        <v/>
      </c>
      <c r="BA781" s="17" t="str">
        <f t="shared" si="689"/>
        <v/>
      </c>
      <c r="BB781" s="17" t="str">
        <f t="shared" si="689"/>
        <v/>
      </c>
      <c r="BC781" s="17" t="str">
        <f t="shared" si="689"/>
        <v/>
      </c>
      <c r="BD781" s="17" t="str">
        <f t="shared" si="689"/>
        <v/>
      </c>
      <c r="BE781" s="17" t="str">
        <f t="shared" si="689"/>
        <v/>
      </c>
      <c r="BF781" s="17" t="str">
        <f t="shared" si="686"/>
        <v/>
      </c>
      <c r="BG781" s="17" t="str">
        <f t="shared" si="686"/>
        <v/>
      </c>
      <c r="BH781" s="17" t="str">
        <f t="shared" si="686"/>
        <v/>
      </c>
      <c r="BI781" s="17" t="str">
        <f t="shared" si="686"/>
        <v/>
      </c>
      <c r="BJ781" s="17" t="str">
        <f t="shared" si="686"/>
        <v/>
      </c>
    </row>
    <row r="782" spans="1:62" s="13" customFormat="1" ht="23.25" customHeight="1">
      <c r="A782" s="1">
        <f ca="1">IF(COUNTIF($D782:$M782," ")=10,"",IF(VLOOKUP(MAX($A$1:A781),$A$1:C781,3,FALSE)=0,"",MAX($A$1:A781)+1))</f>
        <v>782</v>
      </c>
      <c r="B782" s="13" t="str">
        <f>$B775</f>
        <v/>
      </c>
      <c r="C782" s="2" t="str">
        <f>IF($B782="","",$S$8)</f>
        <v/>
      </c>
      <c r="D782" s="23" t="str">
        <f t="shared" ref="D782:K782" si="720">IF($B782&gt;"",IF(ISERROR(SEARCH($B782,T$8))," ",MID(T$8,FIND("%курс ",T$8,FIND($B782,T$8))+6,7)&amp;"
("&amp;MID(T$8,FIND("ауд.",T$8,FIND($B782,T$8))+4,FIND("№",T$8,FIND("ауд.",T$8,FIND($B782,T$8)))-(FIND("ауд.",T$8,FIND($B782,T$8))+4))&amp;")"),"")</f>
        <v/>
      </c>
      <c r="E782" s="23" t="str">
        <f t="shared" si="720"/>
        <v/>
      </c>
      <c r="F782" s="23" t="str">
        <f t="shared" si="720"/>
        <v/>
      </c>
      <c r="G782" s="23" t="str">
        <f t="shared" si="720"/>
        <v/>
      </c>
      <c r="H782" s="23" t="str">
        <f t="shared" si="720"/>
        <v/>
      </c>
      <c r="I782" s="23" t="str">
        <f t="shared" si="720"/>
        <v/>
      </c>
      <c r="J782" s="23" t="str">
        <f t="shared" si="720"/>
        <v/>
      </c>
      <c r="K782" s="23" t="str">
        <f t="shared" si="720"/>
        <v/>
      </c>
      <c r="L782" s="23"/>
      <c r="M782" s="23"/>
      <c r="N782" s="25"/>
      <c r="P782" s="16"/>
      <c r="Q782" s="16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E782" s="31" t="str">
        <f t="shared" si="703"/>
        <v/>
      </c>
      <c r="AF782" s="31" t="str">
        <f t="shared" si="703"/>
        <v/>
      </c>
      <c r="AG782" s="31" t="str">
        <f t="shared" si="703"/>
        <v/>
      </c>
      <c r="AH782" s="31" t="str">
        <f t="shared" si="703"/>
        <v/>
      </c>
      <c r="AI782" s="31" t="str">
        <f t="shared" si="703"/>
        <v/>
      </c>
      <c r="AJ782" s="31" t="str">
        <f t="shared" si="703"/>
        <v/>
      </c>
      <c r="AK782" s="31" t="str">
        <f t="shared" si="703"/>
        <v/>
      </c>
      <c r="AL782" s="31" t="str">
        <f t="shared" si="703"/>
        <v/>
      </c>
      <c r="AM782" s="31" t="str">
        <f t="shared" si="703"/>
        <v/>
      </c>
      <c r="AN782" s="31" t="str">
        <f t="shared" si="701"/>
        <v/>
      </c>
      <c r="AO782" s="32" t="str">
        <f t="shared" si="710"/>
        <v/>
      </c>
      <c r="AP782" s="32" t="str">
        <f t="shared" si="688"/>
        <v/>
      </c>
      <c r="AQ782" s="32" t="str">
        <f t="shared" si="688"/>
        <v/>
      </c>
      <c r="AR782" s="32" t="str">
        <f t="shared" si="688"/>
        <v/>
      </c>
      <c r="AS782" s="32" t="str">
        <f t="shared" si="688"/>
        <v/>
      </c>
      <c r="AT782" s="32" t="str">
        <f t="shared" si="688"/>
        <v/>
      </c>
      <c r="AU782" s="32" t="str">
        <f t="shared" si="685"/>
        <v/>
      </c>
      <c r="AV782" s="32" t="str">
        <f t="shared" si="685"/>
        <v/>
      </c>
      <c r="AW782" s="32" t="str">
        <f t="shared" si="685"/>
        <v/>
      </c>
      <c r="AX782" s="32" t="str">
        <f t="shared" si="685"/>
        <v/>
      </c>
      <c r="AY782" s="32" t="str">
        <f t="shared" si="685"/>
        <v/>
      </c>
      <c r="BA782" s="17" t="str">
        <f t="shared" si="689"/>
        <v/>
      </c>
      <c r="BB782" s="17" t="str">
        <f t="shared" si="689"/>
        <v/>
      </c>
      <c r="BC782" s="17" t="str">
        <f t="shared" si="689"/>
        <v/>
      </c>
      <c r="BD782" s="17" t="str">
        <f t="shared" si="689"/>
        <v/>
      </c>
      <c r="BE782" s="17" t="str">
        <f t="shared" si="689"/>
        <v/>
      </c>
      <c r="BF782" s="17" t="str">
        <f t="shared" si="686"/>
        <v/>
      </c>
      <c r="BG782" s="17" t="str">
        <f t="shared" si="686"/>
        <v/>
      </c>
      <c r="BH782" s="17" t="str">
        <f t="shared" si="686"/>
        <v/>
      </c>
      <c r="BI782" s="17" t="str">
        <f t="shared" si="686"/>
        <v/>
      </c>
      <c r="BJ782" s="17" t="str">
        <f t="shared" si="686"/>
        <v/>
      </c>
    </row>
    <row r="783" spans="1:62" s="13" customFormat="1" ht="23.25" customHeight="1">
      <c r="A783" s="1">
        <f ca="1">IF(COUNTIF($D783:$M783," ")=10,"",IF(VLOOKUP(MAX($A$1:A782),$A$1:C782,3,FALSE)=0,"",MAX($A$1:A782)+1))</f>
        <v>783</v>
      </c>
      <c r="C783" s="2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5"/>
      <c r="P783" s="16"/>
      <c r="Q783" s="16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2" t="str">
        <f t="shared" si="710"/>
        <v/>
      </c>
      <c r="AP783" s="32" t="str">
        <f t="shared" si="688"/>
        <v/>
      </c>
      <c r="AQ783" s="32" t="str">
        <f t="shared" si="688"/>
        <v/>
      </c>
      <c r="AR783" s="32" t="str">
        <f t="shared" si="688"/>
        <v/>
      </c>
      <c r="AS783" s="32" t="str">
        <f t="shared" si="688"/>
        <v/>
      </c>
      <c r="AT783" s="32" t="str">
        <f t="shared" si="688"/>
        <v/>
      </c>
      <c r="AU783" s="32" t="str">
        <f t="shared" si="685"/>
        <v/>
      </c>
      <c r="AV783" s="32" t="str">
        <f t="shared" si="685"/>
        <v/>
      </c>
      <c r="AW783" s="32" t="str">
        <f t="shared" si="685"/>
        <v/>
      </c>
      <c r="AX783" s="32" t="str">
        <f t="shared" si="685"/>
        <v/>
      </c>
      <c r="AY783" s="32" t="str">
        <f t="shared" si="685"/>
        <v/>
      </c>
      <c r="BA783" s="17" t="str">
        <f t="shared" si="689"/>
        <v/>
      </c>
      <c r="BB783" s="17" t="str">
        <f t="shared" si="689"/>
        <v/>
      </c>
      <c r="BC783" s="17" t="str">
        <f t="shared" si="689"/>
        <v/>
      </c>
      <c r="BD783" s="17" t="str">
        <f t="shared" si="689"/>
        <v/>
      </c>
      <c r="BE783" s="17" t="str">
        <f t="shared" si="689"/>
        <v/>
      </c>
      <c r="BF783" s="17" t="str">
        <f t="shared" si="686"/>
        <v/>
      </c>
      <c r="BG783" s="17" t="str">
        <f t="shared" si="686"/>
        <v/>
      </c>
      <c r="BH783" s="17" t="str">
        <f t="shared" si="686"/>
        <v/>
      </c>
      <c r="BI783" s="17" t="str">
        <f t="shared" si="686"/>
        <v/>
      </c>
      <c r="BJ783" s="17" t="str">
        <f t="shared" si="686"/>
        <v/>
      </c>
    </row>
    <row r="784" spans="1:62" s="13" customFormat="1" ht="23.25" customHeight="1">
      <c r="A784" s="1">
        <f ca="1">IF(COUNTIF($D785:$M791," ")=70,"",MAX($A$1:A783)+1)</f>
        <v>784</v>
      </c>
      <c r="B784" s="2" t="str">
        <f>IF($C784="","",$C784)</f>
        <v/>
      </c>
      <c r="C784" s="3" t="str">
        <f>IF(ISERROR(VLOOKUP((ROW()-1)/9+1,'[1]Преподавательский состав'!$A$2:$B$180,2,FALSE)),"",VLOOKUP((ROW()-1)/9+1,'[1]Преподавательский состав'!$A$2:$B$180,2,FALSE))</f>
        <v/>
      </c>
      <c r="D784" s="3" t="str">
        <f>IF($C784="","",T(" 8.00"))</f>
        <v/>
      </c>
      <c r="E784" s="3" t="str">
        <f>IF($C784="","",T(" 9.40"))</f>
        <v/>
      </c>
      <c r="F784" s="3" t="str">
        <f>IF($C784="","",T("11.50"))</f>
        <v/>
      </c>
      <c r="G784" s="3" t="str">
        <f>IF($C784="","",T(""))</f>
        <v/>
      </c>
      <c r="H784" s="3" t="str">
        <f>IF($C784="","",T("13.30"))</f>
        <v/>
      </c>
      <c r="I784" s="3" t="str">
        <f>IF($C784="","",T("15.10"))</f>
        <v/>
      </c>
      <c r="J784" s="3" t="str">
        <f>IF($C784="","",T("16.50"))</f>
        <v/>
      </c>
      <c r="K784" s="3" t="str">
        <f>IF($C784="","",T("16.50"))</f>
        <v/>
      </c>
      <c r="L784" s="3"/>
      <c r="M784" s="3"/>
      <c r="N784" s="25"/>
      <c r="P784" s="16"/>
      <c r="Q784" s="16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2" t="str">
        <f t="shared" si="710"/>
        <v/>
      </c>
      <c r="AP784" s="32" t="str">
        <f t="shared" si="688"/>
        <v/>
      </c>
      <c r="AQ784" s="32" t="str">
        <f t="shared" si="688"/>
        <v/>
      </c>
      <c r="AR784" s="32" t="str">
        <f t="shared" si="688"/>
        <v/>
      </c>
      <c r="AS784" s="32" t="str">
        <f t="shared" si="688"/>
        <v/>
      </c>
      <c r="AT784" s="32" t="str">
        <f t="shared" si="688"/>
        <v/>
      </c>
      <c r="AU784" s="32" t="str">
        <f t="shared" si="685"/>
        <v/>
      </c>
      <c r="AV784" s="32" t="str">
        <f t="shared" si="685"/>
        <v/>
      </c>
      <c r="AW784" s="32" t="str">
        <f t="shared" si="685"/>
        <v/>
      </c>
      <c r="AX784" s="32" t="str">
        <f t="shared" si="685"/>
        <v/>
      </c>
      <c r="AY784" s="32" t="str">
        <f t="shared" si="685"/>
        <v/>
      </c>
      <c r="BA784" s="17" t="str">
        <f t="shared" si="689"/>
        <v/>
      </c>
      <c r="BB784" s="17" t="str">
        <f t="shared" si="689"/>
        <v/>
      </c>
      <c r="BC784" s="17" t="str">
        <f t="shared" si="689"/>
        <v/>
      </c>
      <c r="BD784" s="17" t="str">
        <f t="shared" si="689"/>
        <v/>
      </c>
      <c r="BE784" s="17" t="str">
        <f t="shared" si="689"/>
        <v/>
      </c>
      <c r="BF784" s="17" t="str">
        <f t="shared" si="686"/>
        <v/>
      </c>
      <c r="BG784" s="17" t="str">
        <f t="shared" si="686"/>
        <v/>
      </c>
      <c r="BH784" s="17" t="str">
        <f t="shared" si="686"/>
        <v/>
      </c>
      <c r="BI784" s="17" t="str">
        <f t="shared" si="686"/>
        <v/>
      </c>
      <c r="BJ784" s="17" t="str">
        <f t="shared" si="686"/>
        <v/>
      </c>
    </row>
    <row r="785" spans="1:62" s="13" customFormat="1" ht="23.25" customHeight="1">
      <c r="A785" s="1">
        <f ca="1">IF(COUNTIF($D785:$M785," ")=10,"",IF(VLOOKUP(MAX($A$1:A784),$A$1:C784,3,FALSE)=0,"",MAX($A$1:A784)+1))</f>
        <v>785</v>
      </c>
      <c r="B785" s="13" t="str">
        <f>$B784</f>
        <v/>
      </c>
      <c r="C785" s="2" t="str">
        <f>IF($B785="","",$S$2)</f>
        <v/>
      </c>
      <c r="D785" s="14" t="str">
        <f t="shared" ref="D785:K785" si="721">IF($B785&gt;"",IF(ISERROR(SEARCH($B785,T$2))," ",MID(T$2,FIND("%курс ",T$2,FIND($B785,T$2))+6,7)&amp;"
("&amp;MID(T$2,FIND("ауд.",T$2,FIND($B785,T$2))+4,FIND("№",T$2,FIND("ауд.",T$2,FIND($B785,T$2)))-(FIND("ауд.",T$2,FIND($B785,T$2))+4))&amp;")"),"")</f>
        <v/>
      </c>
      <c r="E785" s="14" t="str">
        <f t="shared" si="721"/>
        <v/>
      </c>
      <c r="F785" s="14" t="str">
        <f t="shared" si="721"/>
        <v/>
      </c>
      <c r="G785" s="14" t="str">
        <f t="shared" si="721"/>
        <v/>
      </c>
      <c r="H785" s="14" t="str">
        <f t="shared" si="721"/>
        <v/>
      </c>
      <c r="I785" s="14" t="str">
        <f t="shared" si="721"/>
        <v/>
      </c>
      <c r="J785" s="14" t="str">
        <f t="shared" si="721"/>
        <v/>
      </c>
      <c r="K785" s="14" t="str">
        <f t="shared" si="721"/>
        <v/>
      </c>
      <c r="L785" s="14"/>
      <c r="M785" s="14"/>
      <c r="N785" s="25"/>
      <c r="P785" s="16"/>
      <c r="Q785" s="16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E785" s="31" t="str">
        <f t="shared" si="703"/>
        <v/>
      </c>
      <c r="AF785" s="31" t="str">
        <f t="shared" si="703"/>
        <v/>
      </c>
      <c r="AG785" s="31" t="str">
        <f t="shared" si="703"/>
        <v/>
      </c>
      <c r="AH785" s="31" t="str">
        <f t="shared" si="703"/>
        <v/>
      </c>
      <c r="AI785" s="31" t="str">
        <f t="shared" si="703"/>
        <v/>
      </c>
      <c r="AJ785" s="31" t="str">
        <f t="shared" si="703"/>
        <v/>
      </c>
      <c r="AK785" s="31" t="str">
        <f t="shared" si="703"/>
        <v/>
      </c>
      <c r="AL785" s="31" t="str">
        <f t="shared" si="703"/>
        <v/>
      </c>
      <c r="AM785" s="31" t="str">
        <f t="shared" si="703"/>
        <v/>
      </c>
      <c r="AN785" s="31" t="str">
        <f t="shared" si="701"/>
        <v/>
      </c>
      <c r="AO785" s="32" t="str">
        <f t="shared" si="710"/>
        <v/>
      </c>
      <c r="AP785" s="32" t="str">
        <f t="shared" si="688"/>
        <v/>
      </c>
      <c r="AQ785" s="32" t="str">
        <f t="shared" si="688"/>
        <v/>
      </c>
      <c r="AR785" s="32" t="str">
        <f t="shared" si="688"/>
        <v/>
      </c>
      <c r="AS785" s="32" t="str">
        <f t="shared" si="688"/>
        <v/>
      </c>
      <c r="AT785" s="32" t="str">
        <f t="shared" si="688"/>
        <v/>
      </c>
      <c r="AU785" s="32" t="str">
        <f t="shared" si="685"/>
        <v/>
      </c>
      <c r="AV785" s="32" t="str">
        <f t="shared" si="685"/>
        <v/>
      </c>
      <c r="AW785" s="32" t="str">
        <f t="shared" si="685"/>
        <v/>
      </c>
      <c r="AX785" s="32" t="str">
        <f t="shared" si="685"/>
        <v/>
      </c>
      <c r="AY785" s="32" t="str">
        <f t="shared" si="685"/>
        <v/>
      </c>
      <c r="BA785" s="17" t="str">
        <f t="shared" si="689"/>
        <v/>
      </c>
      <c r="BB785" s="17" t="str">
        <f t="shared" si="689"/>
        <v/>
      </c>
      <c r="BC785" s="17" t="str">
        <f t="shared" si="689"/>
        <v/>
      </c>
      <c r="BD785" s="17" t="str">
        <f t="shared" si="689"/>
        <v/>
      </c>
      <c r="BE785" s="17" t="str">
        <f t="shared" si="689"/>
        <v/>
      </c>
      <c r="BF785" s="17" t="str">
        <f t="shared" si="686"/>
        <v/>
      </c>
      <c r="BG785" s="17" t="str">
        <f t="shared" si="686"/>
        <v/>
      </c>
      <c r="BH785" s="17" t="str">
        <f t="shared" si="686"/>
        <v/>
      </c>
      <c r="BI785" s="17" t="str">
        <f t="shared" si="686"/>
        <v/>
      </c>
      <c r="BJ785" s="17" t="str">
        <f t="shared" si="686"/>
        <v/>
      </c>
    </row>
    <row r="786" spans="1:62" s="13" customFormat="1" ht="23.25" customHeight="1">
      <c r="A786" s="1">
        <f ca="1">IF(COUNTIF($D786:$M786," ")=10,"",IF(VLOOKUP(MAX($A$1:A785),$A$1:C785,3,FALSE)=0,"",MAX($A$1:A785)+1))</f>
        <v>786</v>
      </c>
      <c r="B786" s="13" t="str">
        <f>$B784</f>
        <v/>
      </c>
      <c r="C786" s="2" t="str">
        <f>IF($B786="","",$S$3)</f>
        <v/>
      </c>
      <c r="D786" s="14" t="str">
        <f t="shared" ref="D786:K786" si="722">IF($B786&gt;"",IF(ISERROR(SEARCH($B786,T$3))," ",MID(T$3,FIND("%курс ",T$3,FIND($B786,T$3))+6,7)&amp;"
("&amp;MID(T$3,FIND("ауд.",T$3,FIND($B786,T$3))+4,FIND("№",T$3,FIND("ауд.",T$3,FIND($B786,T$3)))-(FIND("ауд.",T$3,FIND($B786,T$3))+4))&amp;")"),"")</f>
        <v/>
      </c>
      <c r="E786" s="14" t="str">
        <f t="shared" si="722"/>
        <v/>
      </c>
      <c r="F786" s="14" t="str">
        <f t="shared" si="722"/>
        <v/>
      </c>
      <c r="G786" s="14" t="str">
        <f t="shared" si="722"/>
        <v/>
      </c>
      <c r="H786" s="14" t="str">
        <f t="shared" si="722"/>
        <v/>
      </c>
      <c r="I786" s="14" t="str">
        <f t="shared" si="722"/>
        <v/>
      </c>
      <c r="J786" s="14" t="str">
        <f t="shared" si="722"/>
        <v/>
      </c>
      <c r="K786" s="14" t="str">
        <f t="shared" si="722"/>
        <v/>
      </c>
      <c r="L786" s="14"/>
      <c r="M786" s="14"/>
      <c r="N786" s="17"/>
      <c r="P786" s="16"/>
      <c r="Q786" s="16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E786" s="31" t="str">
        <f t="shared" si="703"/>
        <v/>
      </c>
      <c r="AF786" s="31" t="str">
        <f t="shared" si="703"/>
        <v/>
      </c>
      <c r="AG786" s="31" t="str">
        <f t="shared" si="703"/>
        <v/>
      </c>
      <c r="AH786" s="31" t="str">
        <f t="shared" si="703"/>
        <v/>
      </c>
      <c r="AI786" s="31" t="str">
        <f t="shared" si="703"/>
        <v/>
      </c>
      <c r="AJ786" s="31" t="str">
        <f t="shared" si="703"/>
        <v/>
      </c>
      <c r="AK786" s="31" t="str">
        <f t="shared" si="703"/>
        <v/>
      </c>
      <c r="AL786" s="31" t="str">
        <f t="shared" si="703"/>
        <v/>
      </c>
      <c r="AM786" s="31" t="str">
        <f t="shared" si="703"/>
        <v/>
      </c>
      <c r="AN786" s="31" t="str">
        <f t="shared" si="701"/>
        <v/>
      </c>
      <c r="AO786" s="32" t="str">
        <f t="shared" si="710"/>
        <v/>
      </c>
      <c r="AP786" s="32" t="str">
        <f t="shared" si="688"/>
        <v/>
      </c>
      <c r="AQ786" s="32" t="str">
        <f t="shared" si="688"/>
        <v/>
      </c>
      <c r="AR786" s="32" t="str">
        <f t="shared" si="688"/>
        <v/>
      </c>
      <c r="AS786" s="32" t="str">
        <f t="shared" si="688"/>
        <v/>
      </c>
      <c r="AT786" s="32" t="str">
        <f t="shared" si="688"/>
        <v/>
      </c>
      <c r="AU786" s="32" t="str">
        <f t="shared" si="685"/>
        <v/>
      </c>
      <c r="AV786" s="32" t="str">
        <f t="shared" si="685"/>
        <v/>
      </c>
      <c r="AW786" s="32" t="str">
        <f t="shared" si="685"/>
        <v/>
      </c>
      <c r="AX786" s="32" t="str">
        <f t="shared" si="685"/>
        <v/>
      </c>
      <c r="AY786" s="32" t="str">
        <f t="shared" si="685"/>
        <v/>
      </c>
      <c r="BA786" s="17" t="str">
        <f t="shared" si="689"/>
        <v/>
      </c>
      <c r="BB786" s="17" t="str">
        <f t="shared" si="689"/>
        <v/>
      </c>
      <c r="BC786" s="17" t="str">
        <f t="shared" si="689"/>
        <v/>
      </c>
      <c r="BD786" s="17" t="str">
        <f t="shared" si="689"/>
        <v/>
      </c>
      <c r="BE786" s="17" t="str">
        <f t="shared" si="689"/>
        <v/>
      </c>
      <c r="BF786" s="17" t="str">
        <f t="shared" si="686"/>
        <v/>
      </c>
      <c r="BG786" s="17" t="str">
        <f t="shared" si="686"/>
        <v/>
      </c>
      <c r="BH786" s="17" t="str">
        <f t="shared" si="686"/>
        <v/>
      </c>
      <c r="BI786" s="17" t="str">
        <f t="shared" si="686"/>
        <v/>
      </c>
      <c r="BJ786" s="17" t="str">
        <f t="shared" si="686"/>
        <v/>
      </c>
    </row>
    <row r="787" spans="1:62" s="13" customFormat="1" ht="23.25" customHeight="1">
      <c r="A787" s="1">
        <f ca="1">IF(COUNTIF($D787:$M787," ")=10,"",IF(VLOOKUP(MAX($A$1:A786),$A$1:C786,3,FALSE)=0,"",MAX($A$1:A786)+1))</f>
        <v>787</v>
      </c>
      <c r="B787" s="13" t="str">
        <f>$B784</f>
        <v/>
      </c>
      <c r="C787" s="2" t="str">
        <f>IF($B787="","",$S$4)</f>
        <v/>
      </c>
      <c r="D787" s="14" t="str">
        <f t="shared" ref="D787:K787" si="723">IF($B787&gt;"",IF(ISERROR(SEARCH($B787,T$4))," ",MID(T$4,FIND("%курс ",T$4,FIND($B787,T$4))+6,7)&amp;"
("&amp;MID(T$4,FIND("ауд.",T$4,FIND($B787,T$4))+4,FIND("№",T$4,FIND("ауд.",T$4,FIND($B787,T$4)))-(FIND("ауд.",T$4,FIND($B787,T$4))+4))&amp;")"),"")</f>
        <v/>
      </c>
      <c r="E787" s="14" t="str">
        <f t="shared" si="723"/>
        <v/>
      </c>
      <c r="F787" s="14" t="str">
        <f t="shared" si="723"/>
        <v/>
      </c>
      <c r="G787" s="14" t="str">
        <f t="shared" si="723"/>
        <v/>
      </c>
      <c r="H787" s="14" t="str">
        <f t="shared" si="723"/>
        <v/>
      </c>
      <c r="I787" s="14" t="str">
        <f t="shared" si="723"/>
        <v/>
      </c>
      <c r="J787" s="14" t="str">
        <f t="shared" si="723"/>
        <v/>
      </c>
      <c r="K787" s="14" t="str">
        <f t="shared" si="723"/>
        <v/>
      </c>
      <c r="L787" s="14"/>
      <c r="M787" s="14"/>
      <c r="N787" s="25"/>
      <c r="P787" s="16"/>
      <c r="Q787" s="16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E787" s="31" t="str">
        <f t="shared" si="703"/>
        <v/>
      </c>
      <c r="AF787" s="31" t="str">
        <f t="shared" si="703"/>
        <v/>
      </c>
      <c r="AG787" s="31" t="str">
        <f t="shared" si="703"/>
        <v/>
      </c>
      <c r="AH787" s="31" t="str">
        <f t="shared" si="703"/>
        <v/>
      </c>
      <c r="AI787" s="31" t="str">
        <f t="shared" si="703"/>
        <v/>
      </c>
      <c r="AJ787" s="31" t="str">
        <f t="shared" si="703"/>
        <v/>
      </c>
      <c r="AK787" s="31" t="str">
        <f t="shared" si="703"/>
        <v/>
      </c>
      <c r="AL787" s="31" t="str">
        <f t="shared" si="703"/>
        <v/>
      </c>
      <c r="AM787" s="31" t="str">
        <f t="shared" si="703"/>
        <v/>
      </c>
      <c r="AN787" s="31" t="str">
        <f t="shared" si="701"/>
        <v/>
      </c>
      <c r="AO787" s="32" t="str">
        <f t="shared" si="710"/>
        <v/>
      </c>
      <c r="AP787" s="32" t="str">
        <f t="shared" si="688"/>
        <v/>
      </c>
      <c r="AQ787" s="32" t="str">
        <f t="shared" si="688"/>
        <v/>
      </c>
      <c r="AR787" s="32" t="str">
        <f t="shared" si="688"/>
        <v/>
      </c>
      <c r="AS787" s="32" t="str">
        <f t="shared" si="688"/>
        <v/>
      </c>
      <c r="AT787" s="32" t="str">
        <f t="shared" si="688"/>
        <v/>
      </c>
      <c r="AU787" s="32" t="str">
        <f t="shared" si="685"/>
        <v/>
      </c>
      <c r="AV787" s="32" t="str">
        <f t="shared" si="685"/>
        <v/>
      </c>
      <c r="AW787" s="32" t="str">
        <f t="shared" si="685"/>
        <v/>
      </c>
      <c r="AX787" s="32" t="str">
        <f t="shared" si="685"/>
        <v/>
      </c>
      <c r="AY787" s="32" t="str">
        <f t="shared" si="685"/>
        <v/>
      </c>
      <c r="BA787" s="17" t="str">
        <f t="shared" si="689"/>
        <v/>
      </c>
      <c r="BB787" s="17" t="str">
        <f t="shared" si="689"/>
        <v/>
      </c>
      <c r="BC787" s="17" t="str">
        <f t="shared" si="689"/>
        <v/>
      </c>
      <c r="BD787" s="17" t="str">
        <f t="shared" si="689"/>
        <v/>
      </c>
      <c r="BE787" s="17" t="str">
        <f t="shared" si="689"/>
        <v/>
      </c>
      <c r="BF787" s="17" t="str">
        <f t="shared" si="686"/>
        <v/>
      </c>
      <c r="BG787" s="17" t="str">
        <f t="shared" si="686"/>
        <v/>
      </c>
      <c r="BH787" s="17" t="str">
        <f t="shared" si="686"/>
        <v/>
      </c>
      <c r="BI787" s="17" t="str">
        <f t="shared" si="686"/>
        <v/>
      </c>
      <c r="BJ787" s="17" t="str">
        <f t="shared" si="686"/>
        <v/>
      </c>
    </row>
    <row r="788" spans="1:62" s="13" customFormat="1" ht="23.25" customHeight="1">
      <c r="A788" s="1">
        <f ca="1">IF(COUNTIF($D788:$M788," ")=10,"",IF(VLOOKUP(MAX($A$1:A787),$A$1:C787,3,FALSE)=0,"",MAX($A$1:A787)+1))</f>
        <v>788</v>
      </c>
      <c r="B788" s="13" t="str">
        <f>$B784</f>
        <v/>
      </c>
      <c r="C788" s="2" t="str">
        <f>IF($B788="","",$S$5)</f>
        <v/>
      </c>
      <c r="D788" s="23" t="str">
        <f t="shared" ref="D788:K788" si="724">IF($B788&gt;"",IF(ISERROR(SEARCH($B788,T$5))," ",MID(T$5,FIND("%курс ",T$5,FIND($B788,T$5))+6,7)&amp;"
("&amp;MID(T$5,FIND("ауд.",T$5,FIND($B788,T$5))+4,FIND("№",T$5,FIND("ауд.",T$5,FIND($B788,T$5)))-(FIND("ауд.",T$5,FIND($B788,T$5))+4))&amp;")"),"")</f>
        <v/>
      </c>
      <c r="E788" s="23" t="str">
        <f t="shared" si="724"/>
        <v/>
      </c>
      <c r="F788" s="23" t="str">
        <f t="shared" si="724"/>
        <v/>
      </c>
      <c r="G788" s="23" t="str">
        <f t="shared" si="724"/>
        <v/>
      </c>
      <c r="H788" s="23" t="str">
        <f t="shared" si="724"/>
        <v/>
      </c>
      <c r="I788" s="23" t="str">
        <f t="shared" si="724"/>
        <v/>
      </c>
      <c r="J788" s="23" t="str">
        <f t="shared" si="724"/>
        <v/>
      </c>
      <c r="K788" s="23" t="str">
        <f t="shared" si="724"/>
        <v/>
      </c>
      <c r="L788" s="23"/>
      <c r="M788" s="23"/>
      <c r="N788" s="25"/>
      <c r="P788" s="16"/>
      <c r="Q788" s="16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E788" s="31" t="str">
        <f t="shared" si="703"/>
        <v/>
      </c>
      <c r="AF788" s="31" t="str">
        <f t="shared" si="703"/>
        <v/>
      </c>
      <c r="AG788" s="31" t="str">
        <f t="shared" si="703"/>
        <v/>
      </c>
      <c r="AH788" s="31" t="str">
        <f t="shared" si="703"/>
        <v/>
      </c>
      <c r="AI788" s="31" t="str">
        <f t="shared" si="703"/>
        <v/>
      </c>
      <c r="AJ788" s="31" t="str">
        <f t="shared" si="703"/>
        <v/>
      </c>
      <c r="AK788" s="31" t="str">
        <f t="shared" si="703"/>
        <v/>
      </c>
      <c r="AL788" s="31" t="str">
        <f t="shared" si="703"/>
        <v/>
      </c>
      <c r="AM788" s="31" t="str">
        <f t="shared" si="703"/>
        <v/>
      </c>
      <c r="AN788" s="31" t="str">
        <f t="shared" si="701"/>
        <v/>
      </c>
      <c r="AO788" s="32" t="str">
        <f t="shared" si="710"/>
        <v/>
      </c>
      <c r="AP788" s="32" t="str">
        <f t="shared" si="688"/>
        <v/>
      </c>
      <c r="AQ788" s="32" t="str">
        <f t="shared" si="688"/>
        <v/>
      </c>
      <c r="AR788" s="32" t="str">
        <f t="shared" si="688"/>
        <v/>
      </c>
      <c r="AS788" s="32" t="str">
        <f t="shared" si="688"/>
        <v/>
      </c>
      <c r="AT788" s="32" t="str">
        <f t="shared" si="688"/>
        <v/>
      </c>
      <c r="AU788" s="32" t="str">
        <f t="shared" si="685"/>
        <v/>
      </c>
      <c r="AV788" s="32" t="str">
        <f t="shared" si="685"/>
        <v/>
      </c>
      <c r="AW788" s="32" t="str">
        <f t="shared" si="685"/>
        <v/>
      </c>
      <c r="AX788" s="32" t="str">
        <f t="shared" si="685"/>
        <v/>
      </c>
      <c r="AY788" s="32" t="str">
        <f t="shared" si="685"/>
        <v/>
      </c>
      <c r="BA788" s="17" t="str">
        <f t="shared" si="689"/>
        <v/>
      </c>
      <c r="BB788" s="17" t="str">
        <f t="shared" si="689"/>
        <v/>
      </c>
      <c r="BC788" s="17" t="str">
        <f t="shared" si="689"/>
        <v/>
      </c>
      <c r="BD788" s="17" t="str">
        <f t="shared" si="689"/>
        <v/>
      </c>
      <c r="BE788" s="17" t="str">
        <f t="shared" si="689"/>
        <v/>
      </c>
      <c r="BF788" s="17" t="str">
        <f t="shared" si="686"/>
        <v/>
      </c>
      <c r="BG788" s="17" t="str">
        <f t="shared" si="686"/>
        <v/>
      </c>
      <c r="BH788" s="17" t="str">
        <f t="shared" si="686"/>
        <v/>
      </c>
      <c r="BI788" s="17" t="str">
        <f t="shared" si="686"/>
        <v/>
      </c>
      <c r="BJ788" s="17" t="str">
        <f t="shared" si="686"/>
        <v/>
      </c>
    </row>
    <row r="789" spans="1:62" s="13" customFormat="1" ht="23.25" customHeight="1">
      <c r="A789" s="1">
        <f ca="1">IF(COUNTIF($D789:$M789," ")=10,"",IF(VLOOKUP(MAX($A$1:A788),$A$1:C788,3,FALSE)=0,"",MAX($A$1:A788)+1))</f>
        <v>789</v>
      </c>
      <c r="B789" s="13" t="str">
        <f>$B784</f>
        <v/>
      </c>
      <c r="C789" s="2" t="str">
        <f>IF($B789="","",$S$6)</f>
        <v/>
      </c>
      <c r="D789" s="23" t="str">
        <f t="shared" ref="D789:K789" si="725">IF($B789&gt;"",IF(ISERROR(SEARCH($B789,T$6))," ",MID(T$6,FIND("%курс ",T$6,FIND($B789,T$6))+6,7)&amp;"
("&amp;MID(T$6,FIND("ауд.",T$6,FIND($B789,T$6))+4,FIND("№",T$6,FIND("ауд.",T$6,FIND($B789,T$6)))-(FIND("ауд.",T$6,FIND($B789,T$6))+4))&amp;")"),"")</f>
        <v/>
      </c>
      <c r="E789" s="23" t="str">
        <f t="shared" si="725"/>
        <v/>
      </c>
      <c r="F789" s="23" t="str">
        <f t="shared" si="725"/>
        <v/>
      </c>
      <c r="G789" s="23" t="str">
        <f t="shared" si="725"/>
        <v/>
      </c>
      <c r="H789" s="23" t="str">
        <f t="shared" si="725"/>
        <v/>
      </c>
      <c r="I789" s="23" t="str">
        <f t="shared" si="725"/>
        <v/>
      </c>
      <c r="J789" s="23" t="str">
        <f t="shared" si="725"/>
        <v/>
      </c>
      <c r="K789" s="23" t="str">
        <f t="shared" si="725"/>
        <v/>
      </c>
      <c r="L789" s="23"/>
      <c r="M789" s="23"/>
      <c r="N789" s="25"/>
      <c r="P789" s="16"/>
      <c r="Q789" s="16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E789" s="31" t="str">
        <f t="shared" si="703"/>
        <v/>
      </c>
      <c r="AF789" s="31" t="str">
        <f t="shared" si="703"/>
        <v/>
      </c>
      <c r="AG789" s="31" t="str">
        <f t="shared" si="703"/>
        <v/>
      </c>
      <c r="AH789" s="31" t="str">
        <f t="shared" si="703"/>
        <v/>
      </c>
      <c r="AI789" s="31" t="str">
        <f t="shared" si="703"/>
        <v/>
      </c>
      <c r="AJ789" s="31" t="str">
        <f t="shared" si="703"/>
        <v/>
      </c>
      <c r="AK789" s="31" t="str">
        <f t="shared" si="703"/>
        <v/>
      </c>
      <c r="AL789" s="31" t="str">
        <f t="shared" si="703"/>
        <v/>
      </c>
      <c r="AM789" s="31" t="str">
        <f t="shared" si="703"/>
        <v/>
      </c>
      <c r="AN789" s="31" t="str">
        <f t="shared" si="701"/>
        <v/>
      </c>
      <c r="AO789" s="32" t="str">
        <f t="shared" si="710"/>
        <v/>
      </c>
      <c r="AP789" s="32" t="str">
        <f t="shared" si="688"/>
        <v/>
      </c>
      <c r="AQ789" s="32" t="str">
        <f t="shared" si="688"/>
        <v/>
      </c>
      <c r="AR789" s="32" t="str">
        <f t="shared" si="688"/>
        <v/>
      </c>
      <c r="AS789" s="32" t="str">
        <f t="shared" si="688"/>
        <v/>
      </c>
      <c r="AT789" s="32" t="str">
        <f t="shared" si="688"/>
        <v/>
      </c>
      <c r="AU789" s="32" t="str">
        <f t="shared" si="685"/>
        <v/>
      </c>
      <c r="AV789" s="32" t="str">
        <f t="shared" si="685"/>
        <v/>
      </c>
      <c r="AW789" s="32" t="str">
        <f t="shared" si="685"/>
        <v/>
      </c>
      <c r="AX789" s="32" t="str">
        <f t="shared" si="685"/>
        <v/>
      </c>
      <c r="AY789" s="32" t="str">
        <f t="shared" si="685"/>
        <v/>
      </c>
      <c r="BA789" s="17" t="str">
        <f t="shared" si="689"/>
        <v/>
      </c>
      <c r="BB789" s="17" t="str">
        <f t="shared" si="689"/>
        <v/>
      </c>
      <c r="BC789" s="17" t="str">
        <f t="shared" si="689"/>
        <v/>
      </c>
      <c r="BD789" s="17" t="str">
        <f t="shared" si="689"/>
        <v/>
      </c>
      <c r="BE789" s="17" t="str">
        <f t="shared" si="689"/>
        <v/>
      </c>
      <c r="BF789" s="17" t="str">
        <f t="shared" si="686"/>
        <v/>
      </c>
      <c r="BG789" s="17" t="str">
        <f t="shared" si="686"/>
        <v/>
      </c>
      <c r="BH789" s="17" t="str">
        <f t="shared" si="686"/>
        <v/>
      </c>
      <c r="BI789" s="17" t="str">
        <f t="shared" si="686"/>
        <v/>
      </c>
      <c r="BJ789" s="17" t="str">
        <f t="shared" si="686"/>
        <v/>
      </c>
    </row>
    <row r="790" spans="1:62" s="13" customFormat="1" ht="23.25" customHeight="1">
      <c r="A790" s="1">
        <f ca="1">IF(COUNTIF($D790:$M790," ")=10,"",IF(VLOOKUP(MAX($A$1:A789),$A$1:C789,3,FALSE)=0,"",MAX($A$1:A789)+1))</f>
        <v>790</v>
      </c>
      <c r="B790" s="13" t="str">
        <f>$B784</f>
        <v/>
      </c>
      <c r="C790" s="2" t="str">
        <f>IF($B790="","",$S$7)</f>
        <v/>
      </c>
      <c r="D790" s="23" t="str">
        <f t="shared" ref="D790:K790" si="726">IF($B790&gt;"",IF(ISERROR(SEARCH($B790,T$7))," ",MID(T$7,FIND("%курс ",T$7,FIND($B790,T$7))+6,7)&amp;"
("&amp;MID(T$7,FIND("ауд.",T$7,FIND($B790,T$7))+4,FIND("№",T$7,FIND("ауд.",T$7,FIND($B790,T$7)))-(FIND("ауд.",T$7,FIND($B790,T$7))+4))&amp;")"),"")</f>
        <v/>
      </c>
      <c r="E790" s="23" t="str">
        <f t="shared" si="726"/>
        <v/>
      </c>
      <c r="F790" s="23" t="str">
        <f t="shared" si="726"/>
        <v/>
      </c>
      <c r="G790" s="23" t="str">
        <f t="shared" si="726"/>
        <v/>
      </c>
      <c r="H790" s="23" t="str">
        <f t="shared" si="726"/>
        <v/>
      </c>
      <c r="I790" s="23" t="str">
        <f t="shared" si="726"/>
        <v/>
      </c>
      <c r="J790" s="23" t="str">
        <f t="shared" si="726"/>
        <v/>
      </c>
      <c r="K790" s="23" t="str">
        <f t="shared" si="726"/>
        <v/>
      </c>
      <c r="L790" s="23"/>
      <c r="M790" s="23"/>
      <c r="N790" s="25"/>
      <c r="P790" s="16"/>
      <c r="Q790" s="16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E790" s="31" t="str">
        <f t="shared" si="703"/>
        <v/>
      </c>
      <c r="AF790" s="31" t="str">
        <f t="shared" si="703"/>
        <v/>
      </c>
      <c r="AG790" s="31" t="str">
        <f t="shared" si="703"/>
        <v/>
      </c>
      <c r="AH790" s="31" t="str">
        <f t="shared" si="703"/>
        <v/>
      </c>
      <c r="AI790" s="31" t="str">
        <f t="shared" si="703"/>
        <v/>
      </c>
      <c r="AJ790" s="31" t="str">
        <f t="shared" si="703"/>
        <v/>
      </c>
      <c r="AK790" s="31" t="str">
        <f t="shared" si="703"/>
        <v/>
      </c>
      <c r="AL790" s="31" t="str">
        <f t="shared" si="703"/>
        <v/>
      </c>
      <c r="AM790" s="31" t="str">
        <f t="shared" si="703"/>
        <v/>
      </c>
      <c r="AN790" s="31" t="str">
        <f t="shared" si="701"/>
        <v/>
      </c>
      <c r="AO790" s="32" t="str">
        <f t="shared" si="710"/>
        <v/>
      </c>
      <c r="AP790" s="32" t="str">
        <f t="shared" si="688"/>
        <v/>
      </c>
      <c r="AQ790" s="32" t="str">
        <f t="shared" si="688"/>
        <v/>
      </c>
      <c r="AR790" s="32" t="str">
        <f t="shared" si="688"/>
        <v/>
      </c>
      <c r="AS790" s="32" t="str">
        <f t="shared" si="688"/>
        <v/>
      </c>
      <c r="AT790" s="32" t="str">
        <f t="shared" si="688"/>
        <v/>
      </c>
      <c r="AU790" s="32" t="str">
        <f t="shared" si="685"/>
        <v/>
      </c>
      <c r="AV790" s="32" t="str">
        <f t="shared" si="685"/>
        <v/>
      </c>
      <c r="AW790" s="32" t="str">
        <f t="shared" si="685"/>
        <v/>
      </c>
      <c r="AX790" s="32" t="str">
        <f t="shared" si="685"/>
        <v/>
      </c>
      <c r="AY790" s="32" t="str">
        <f t="shared" si="685"/>
        <v/>
      </c>
      <c r="BA790" s="17" t="str">
        <f t="shared" si="689"/>
        <v/>
      </c>
      <c r="BB790" s="17" t="str">
        <f t="shared" si="689"/>
        <v/>
      </c>
      <c r="BC790" s="17" t="str">
        <f t="shared" si="689"/>
        <v/>
      </c>
      <c r="BD790" s="17" t="str">
        <f t="shared" si="689"/>
        <v/>
      </c>
      <c r="BE790" s="17" t="str">
        <f t="shared" si="689"/>
        <v/>
      </c>
      <c r="BF790" s="17" t="str">
        <f t="shared" si="686"/>
        <v/>
      </c>
      <c r="BG790" s="17" t="str">
        <f t="shared" si="686"/>
        <v/>
      </c>
      <c r="BH790" s="17" t="str">
        <f t="shared" si="686"/>
        <v/>
      </c>
      <c r="BI790" s="17" t="str">
        <f t="shared" si="686"/>
        <v/>
      </c>
      <c r="BJ790" s="17" t="str">
        <f t="shared" si="686"/>
        <v/>
      </c>
    </row>
    <row r="791" spans="1:62" s="13" customFormat="1" ht="23.25" customHeight="1">
      <c r="A791" s="1">
        <f ca="1">IF(COUNTIF($D791:$M791," ")=10,"",IF(VLOOKUP(MAX($A$1:A790),$A$1:C790,3,FALSE)=0,"",MAX($A$1:A790)+1))</f>
        <v>791</v>
      </c>
      <c r="B791" s="13" t="str">
        <f>$B784</f>
        <v/>
      </c>
      <c r="C791" s="2" t="str">
        <f>IF($B791="","",$S$8)</f>
        <v/>
      </c>
      <c r="D791" s="23" t="str">
        <f t="shared" ref="D791:K791" si="727">IF($B791&gt;"",IF(ISERROR(SEARCH($B791,T$8))," ",MID(T$8,FIND("%курс ",T$8,FIND($B791,T$8))+6,7)&amp;"
("&amp;MID(T$8,FIND("ауд.",T$8,FIND($B791,T$8))+4,FIND("№",T$8,FIND("ауд.",T$8,FIND($B791,T$8)))-(FIND("ауд.",T$8,FIND($B791,T$8))+4))&amp;")"),"")</f>
        <v/>
      </c>
      <c r="E791" s="23" t="str">
        <f t="shared" si="727"/>
        <v/>
      </c>
      <c r="F791" s="23" t="str">
        <f t="shared" si="727"/>
        <v/>
      </c>
      <c r="G791" s="23" t="str">
        <f t="shared" si="727"/>
        <v/>
      </c>
      <c r="H791" s="23" t="str">
        <f t="shared" si="727"/>
        <v/>
      </c>
      <c r="I791" s="23" t="str">
        <f t="shared" si="727"/>
        <v/>
      </c>
      <c r="J791" s="23" t="str">
        <f t="shared" si="727"/>
        <v/>
      </c>
      <c r="K791" s="23" t="str">
        <f t="shared" si="727"/>
        <v/>
      </c>
      <c r="L791" s="23"/>
      <c r="M791" s="23"/>
      <c r="N791" s="25"/>
      <c r="P791" s="16"/>
      <c r="Q791" s="16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E791" s="31" t="str">
        <f t="shared" si="703"/>
        <v/>
      </c>
      <c r="AF791" s="31" t="str">
        <f t="shared" si="703"/>
        <v/>
      </c>
      <c r="AG791" s="31" t="str">
        <f t="shared" si="703"/>
        <v/>
      </c>
      <c r="AH791" s="31" t="str">
        <f t="shared" si="703"/>
        <v/>
      </c>
      <c r="AI791" s="31" t="str">
        <f t="shared" si="703"/>
        <v/>
      </c>
      <c r="AJ791" s="31" t="str">
        <f t="shared" si="703"/>
        <v/>
      </c>
      <c r="AK791" s="31" t="str">
        <f t="shared" si="703"/>
        <v/>
      </c>
      <c r="AL791" s="31" t="str">
        <f t="shared" si="703"/>
        <v/>
      </c>
      <c r="AM791" s="31" t="str">
        <f t="shared" si="703"/>
        <v/>
      </c>
      <c r="AN791" s="31" t="str">
        <f t="shared" si="701"/>
        <v/>
      </c>
      <c r="AO791" s="32" t="str">
        <f t="shared" si="710"/>
        <v/>
      </c>
      <c r="AP791" s="32" t="str">
        <f t="shared" si="688"/>
        <v/>
      </c>
      <c r="AQ791" s="32" t="str">
        <f t="shared" si="688"/>
        <v/>
      </c>
      <c r="AR791" s="32" t="str">
        <f t="shared" si="688"/>
        <v/>
      </c>
      <c r="AS791" s="32" t="str">
        <f t="shared" si="688"/>
        <v/>
      </c>
      <c r="AT791" s="32" t="str">
        <f t="shared" si="688"/>
        <v/>
      </c>
      <c r="AU791" s="32" t="str">
        <f t="shared" si="685"/>
        <v/>
      </c>
      <c r="AV791" s="32" t="str">
        <f t="shared" si="685"/>
        <v/>
      </c>
      <c r="AW791" s="32" t="str">
        <f t="shared" si="685"/>
        <v/>
      </c>
      <c r="AX791" s="32" t="str">
        <f t="shared" si="685"/>
        <v/>
      </c>
      <c r="AY791" s="32" t="str">
        <f t="shared" si="685"/>
        <v/>
      </c>
      <c r="BA791" s="17" t="str">
        <f t="shared" si="689"/>
        <v/>
      </c>
      <c r="BB791" s="17" t="str">
        <f t="shared" si="689"/>
        <v/>
      </c>
      <c r="BC791" s="17" t="str">
        <f t="shared" si="689"/>
        <v/>
      </c>
      <c r="BD791" s="17" t="str">
        <f t="shared" si="689"/>
        <v/>
      </c>
      <c r="BE791" s="17" t="str">
        <f t="shared" si="689"/>
        <v/>
      </c>
      <c r="BF791" s="17" t="str">
        <f t="shared" si="686"/>
        <v/>
      </c>
      <c r="BG791" s="17" t="str">
        <f t="shared" si="686"/>
        <v/>
      </c>
      <c r="BH791" s="17" t="str">
        <f t="shared" si="686"/>
        <v/>
      </c>
      <c r="BI791" s="17" t="str">
        <f t="shared" si="686"/>
        <v/>
      </c>
      <c r="BJ791" s="17" t="str">
        <f t="shared" si="686"/>
        <v/>
      </c>
    </row>
    <row r="792" spans="1:62" s="13" customFormat="1" ht="23.25" customHeight="1">
      <c r="A792" s="1">
        <f ca="1">IF(COUNTIF($D792:$M792," ")=10,"",IF(VLOOKUP(MAX($A$1:A791),$A$1:C791,3,FALSE)=0,"",MAX($A$1:A791)+1))</f>
        <v>792</v>
      </c>
      <c r="C792" s="2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5"/>
      <c r="P792" s="16"/>
      <c r="Q792" s="16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2" t="str">
        <f t="shared" si="710"/>
        <v/>
      </c>
      <c r="AP792" s="32" t="str">
        <f t="shared" si="688"/>
        <v/>
      </c>
      <c r="AQ792" s="32" t="str">
        <f t="shared" si="688"/>
        <v/>
      </c>
      <c r="AR792" s="32" t="str">
        <f t="shared" si="688"/>
        <v/>
      </c>
      <c r="AS792" s="32" t="str">
        <f t="shared" si="688"/>
        <v/>
      </c>
      <c r="AT792" s="32" t="str">
        <f t="shared" si="688"/>
        <v/>
      </c>
      <c r="AU792" s="32" t="str">
        <f t="shared" si="685"/>
        <v/>
      </c>
      <c r="AV792" s="32" t="str">
        <f t="shared" si="685"/>
        <v/>
      </c>
      <c r="AW792" s="32" t="str">
        <f t="shared" si="685"/>
        <v/>
      </c>
      <c r="AX792" s="32" t="str">
        <f t="shared" si="685"/>
        <v/>
      </c>
      <c r="AY792" s="32" t="str">
        <f t="shared" si="685"/>
        <v/>
      </c>
      <c r="BA792" s="17" t="str">
        <f t="shared" si="689"/>
        <v/>
      </c>
      <c r="BB792" s="17" t="str">
        <f t="shared" si="689"/>
        <v/>
      </c>
      <c r="BC792" s="17" t="str">
        <f t="shared" si="689"/>
        <v/>
      </c>
      <c r="BD792" s="17" t="str">
        <f t="shared" si="689"/>
        <v/>
      </c>
      <c r="BE792" s="17" t="str">
        <f t="shared" si="689"/>
        <v/>
      </c>
      <c r="BF792" s="17" t="str">
        <f t="shared" si="686"/>
        <v/>
      </c>
      <c r="BG792" s="17" t="str">
        <f t="shared" si="686"/>
        <v/>
      </c>
      <c r="BH792" s="17" t="str">
        <f t="shared" si="686"/>
        <v/>
      </c>
      <c r="BI792" s="17" t="str">
        <f t="shared" si="686"/>
        <v/>
      </c>
      <c r="BJ792" s="17" t="str">
        <f t="shared" si="686"/>
        <v/>
      </c>
    </row>
    <row r="793" spans="1:62" s="13" customFormat="1" ht="23.25" customHeight="1">
      <c r="A793" s="1">
        <f ca="1">IF(COUNTIF($D794:$M800," ")=70,"",MAX($A$1:A792)+1)</f>
        <v>793</v>
      </c>
      <c r="B793" s="2" t="str">
        <f>IF($C793="","",$C793)</f>
        <v/>
      </c>
      <c r="C793" s="3" t="str">
        <f>IF(ISERROR(VLOOKUP((ROW()-1)/9+1,'[1]Преподавательский состав'!$A$2:$B$180,2,FALSE)),"",VLOOKUP((ROW()-1)/9+1,'[1]Преподавательский состав'!$A$2:$B$180,2,FALSE))</f>
        <v/>
      </c>
      <c r="D793" s="3" t="str">
        <f>IF($C793="","",T(" 8.00"))</f>
        <v/>
      </c>
      <c r="E793" s="3" t="str">
        <f>IF($C793="","",T(" 9.40"))</f>
        <v/>
      </c>
      <c r="F793" s="3" t="str">
        <f>IF($C793="","",T("11.50"))</f>
        <v/>
      </c>
      <c r="G793" s="3" t="str">
        <f>IF($C793="","",T(""))</f>
        <v/>
      </c>
      <c r="H793" s="3" t="str">
        <f>IF($C793="","",T("13.30"))</f>
        <v/>
      </c>
      <c r="I793" s="3" t="str">
        <f>IF($C793="","",T("15.10"))</f>
        <v/>
      </c>
      <c r="J793" s="3" t="str">
        <f>IF($C793="","",T("16.50"))</f>
        <v/>
      </c>
      <c r="K793" s="3" t="str">
        <f>IF($C793="","",T("16.50"))</f>
        <v/>
      </c>
      <c r="L793" s="3"/>
      <c r="M793" s="3"/>
      <c r="N793" s="25"/>
      <c r="P793" s="16"/>
      <c r="Q793" s="16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2" t="str">
        <f t="shared" si="710"/>
        <v/>
      </c>
      <c r="AP793" s="32" t="str">
        <f t="shared" si="688"/>
        <v/>
      </c>
      <c r="AQ793" s="32" t="str">
        <f t="shared" si="688"/>
        <v/>
      </c>
      <c r="AR793" s="32" t="str">
        <f t="shared" si="688"/>
        <v/>
      </c>
      <c r="AS793" s="32" t="str">
        <f t="shared" si="688"/>
        <v/>
      </c>
      <c r="AT793" s="32" t="str">
        <f t="shared" si="688"/>
        <v/>
      </c>
      <c r="AU793" s="32" t="str">
        <f t="shared" si="685"/>
        <v/>
      </c>
      <c r="AV793" s="32" t="str">
        <f t="shared" si="685"/>
        <v/>
      </c>
      <c r="AW793" s="32" t="str">
        <f t="shared" si="685"/>
        <v/>
      </c>
      <c r="AX793" s="32" t="str">
        <f t="shared" si="685"/>
        <v/>
      </c>
      <c r="AY793" s="32" t="str">
        <f t="shared" si="685"/>
        <v/>
      </c>
      <c r="BA793" s="17" t="str">
        <f t="shared" si="689"/>
        <v/>
      </c>
      <c r="BB793" s="17" t="str">
        <f t="shared" si="689"/>
        <v/>
      </c>
      <c r="BC793" s="17" t="str">
        <f t="shared" si="689"/>
        <v/>
      </c>
      <c r="BD793" s="17" t="str">
        <f t="shared" si="689"/>
        <v/>
      </c>
      <c r="BE793" s="17" t="str">
        <f t="shared" si="689"/>
        <v/>
      </c>
      <c r="BF793" s="17" t="str">
        <f t="shared" si="686"/>
        <v/>
      </c>
      <c r="BG793" s="17" t="str">
        <f t="shared" si="686"/>
        <v/>
      </c>
      <c r="BH793" s="17" t="str">
        <f t="shared" si="686"/>
        <v/>
      </c>
      <c r="BI793" s="17" t="str">
        <f t="shared" si="686"/>
        <v/>
      </c>
      <c r="BJ793" s="17" t="str">
        <f t="shared" si="686"/>
        <v/>
      </c>
    </row>
    <row r="794" spans="1:62" s="13" customFormat="1" ht="23.25" customHeight="1">
      <c r="A794" s="1">
        <f ca="1">IF(COUNTIF($D794:$M794," ")=10,"",IF(VLOOKUP(MAX($A$1:A793),$A$1:C793,3,FALSE)=0,"",MAX($A$1:A793)+1))</f>
        <v>794</v>
      </c>
      <c r="B794" s="13" t="str">
        <f>$B793</f>
        <v/>
      </c>
      <c r="C794" s="2" t="str">
        <f>IF($B794="","",$S$2)</f>
        <v/>
      </c>
      <c r="D794" s="14" t="str">
        <f t="shared" ref="D794:K794" si="728">IF($B794&gt;"",IF(ISERROR(SEARCH($B794,T$2))," ",MID(T$2,FIND("%курс ",T$2,FIND($B794,T$2))+6,7)&amp;"
("&amp;MID(T$2,FIND("ауд.",T$2,FIND($B794,T$2))+4,FIND("№",T$2,FIND("ауд.",T$2,FIND($B794,T$2)))-(FIND("ауд.",T$2,FIND($B794,T$2))+4))&amp;")"),"")</f>
        <v/>
      </c>
      <c r="E794" s="14" t="str">
        <f t="shared" si="728"/>
        <v/>
      </c>
      <c r="F794" s="14" t="str">
        <f t="shared" si="728"/>
        <v/>
      </c>
      <c r="G794" s="14" t="str">
        <f t="shared" si="728"/>
        <v/>
      </c>
      <c r="H794" s="14" t="str">
        <f t="shared" si="728"/>
        <v/>
      </c>
      <c r="I794" s="14" t="str">
        <f t="shared" si="728"/>
        <v/>
      </c>
      <c r="J794" s="14" t="str">
        <f t="shared" si="728"/>
        <v/>
      </c>
      <c r="K794" s="14" t="str">
        <f t="shared" si="728"/>
        <v/>
      </c>
      <c r="L794" s="14"/>
      <c r="M794" s="14"/>
      <c r="N794" s="17"/>
      <c r="P794" s="16"/>
      <c r="Q794" s="16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E794" s="31" t="str">
        <f t="shared" si="703"/>
        <v/>
      </c>
      <c r="AF794" s="31" t="str">
        <f t="shared" si="703"/>
        <v/>
      </c>
      <c r="AG794" s="31" t="str">
        <f t="shared" si="703"/>
        <v/>
      </c>
      <c r="AH794" s="31" t="str">
        <f t="shared" si="703"/>
        <v/>
      </c>
      <c r="AI794" s="31" t="str">
        <f t="shared" si="703"/>
        <v/>
      </c>
      <c r="AJ794" s="31" t="str">
        <f t="shared" si="703"/>
        <v/>
      </c>
      <c r="AK794" s="31" t="str">
        <f t="shared" si="703"/>
        <v/>
      </c>
      <c r="AL794" s="31" t="str">
        <f t="shared" si="703"/>
        <v/>
      </c>
      <c r="AM794" s="31" t="str">
        <f t="shared" si="703"/>
        <v/>
      </c>
      <c r="AN794" s="31" t="str">
        <f t="shared" si="701"/>
        <v/>
      </c>
      <c r="AO794" s="32" t="str">
        <f t="shared" si="710"/>
        <v/>
      </c>
      <c r="AP794" s="32" t="str">
        <f t="shared" si="688"/>
        <v/>
      </c>
      <c r="AQ794" s="32" t="str">
        <f t="shared" si="688"/>
        <v/>
      </c>
      <c r="AR794" s="32" t="str">
        <f t="shared" si="688"/>
        <v/>
      </c>
      <c r="AS794" s="32" t="str">
        <f t="shared" si="688"/>
        <v/>
      </c>
      <c r="AT794" s="32" t="str">
        <f t="shared" si="688"/>
        <v/>
      </c>
      <c r="AU794" s="32" t="str">
        <f t="shared" si="685"/>
        <v/>
      </c>
      <c r="AV794" s="32" t="str">
        <f t="shared" si="685"/>
        <v/>
      </c>
      <c r="AW794" s="32" t="str">
        <f t="shared" si="685"/>
        <v/>
      </c>
      <c r="AX794" s="32" t="str">
        <f t="shared" si="685"/>
        <v/>
      </c>
      <c r="AY794" s="32" t="str">
        <f t="shared" si="685"/>
        <v/>
      </c>
      <c r="BA794" s="17" t="str">
        <f t="shared" si="689"/>
        <v/>
      </c>
      <c r="BB794" s="17" t="str">
        <f t="shared" si="689"/>
        <v/>
      </c>
      <c r="BC794" s="17" t="str">
        <f t="shared" si="689"/>
        <v/>
      </c>
      <c r="BD794" s="17" t="str">
        <f t="shared" si="689"/>
        <v/>
      </c>
      <c r="BE794" s="17" t="str">
        <f t="shared" si="689"/>
        <v/>
      </c>
      <c r="BF794" s="17" t="str">
        <f t="shared" si="686"/>
        <v/>
      </c>
      <c r="BG794" s="17" t="str">
        <f t="shared" si="686"/>
        <v/>
      </c>
      <c r="BH794" s="17" t="str">
        <f t="shared" si="686"/>
        <v/>
      </c>
      <c r="BI794" s="17" t="str">
        <f t="shared" si="686"/>
        <v/>
      </c>
      <c r="BJ794" s="17" t="str">
        <f t="shared" si="686"/>
        <v/>
      </c>
    </row>
    <row r="795" spans="1:62" s="13" customFormat="1" ht="23.25" customHeight="1">
      <c r="A795" s="1">
        <f ca="1">IF(COUNTIF($D795:$M795," ")=10,"",IF(VLOOKUP(MAX($A$1:A794),$A$1:C794,3,FALSE)=0,"",MAX($A$1:A794)+1))</f>
        <v>795</v>
      </c>
      <c r="B795" s="13" t="str">
        <f>$B793</f>
        <v/>
      </c>
      <c r="C795" s="2" t="str">
        <f>IF($B795="","",$S$3)</f>
        <v/>
      </c>
      <c r="D795" s="14" t="str">
        <f t="shared" ref="D795:K795" si="729">IF($B795&gt;"",IF(ISERROR(SEARCH($B795,T$3))," ",MID(T$3,FIND("%курс ",T$3,FIND($B795,T$3))+6,7)&amp;"
("&amp;MID(T$3,FIND("ауд.",T$3,FIND($B795,T$3))+4,FIND("№",T$3,FIND("ауд.",T$3,FIND($B795,T$3)))-(FIND("ауд.",T$3,FIND($B795,T$3))+4))&amp;")"),"")</f>
        <v/>
      </c>
      <c r="E795" s="14" t="str">
        <f t="shared" si="729"/>
        <v/>
      </c>
      <c r="F795" s="14" t="str">
        <f t="shared" si="729"/>
        <v/>
      </c>
      <c r="G795" s="14" t="str">
        <f t="shared" si="729"/>
        <v/>
      </c>
      <c r="H795" s="14" t="str">
        <f t="shared" si="729"/>
        <v/>
      </c>
      <c r="I795" s="14" t="str">
        <f t="shared" si="729"/>
        <v/>
      </c>
      <c r="J795" s="14" t="str">
        <f t="shared" si="729"/>
        <v/>
      </c>
      <c r="K795" s="14" t="str">
        <f t="shared" si="729"/>
        <v/>
      </c>
      <c r="L795" s="14"/>
      <c r="M795" s="14"/>
      <c r="N795" s="25"/>
      <c r="P795" s="16"/>
      <c r="Q795" s="16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E795" s="31" t="str">
        <f t="shared" si="703"/>
        <v/>
      </c>
      <c r="AF795" s="31" t="str">
        <f t="shared" si="703"/>
        <v/>
      </c>
      <c r="AG795" s="31" t="str">
        <f t="shared" si="703"/>
        <v/>
      </c>
      <c r="AH795" s="31" t="str">
        <f t="shared" si="703"/>
        <v/>
      </c>
      <c r="AI795" s="31" t="str">
        <f t="shared" si="703"/>
        <v/>
      </c>
      <c r="AJ795" s="31" t="str">
        <f t="shared" si="703"/>
        <v/>
      </c>
      <c r="AK795" s="31" t="str">
        <f t="shared" si="703"/>
        <v/>
      </c>
      <c r="AL795" s="31" t="str">
        <f t="shared" si="703"/>
        <v/>
      </c>
      <c r="AM795" s="31" t="str">
        <f t="shared" si="703"/>
        <v/>
      </c>
      <c r="AN795" s="31" t="str">
        <f t="shared" si="701"/>
        <v/>
      </c>
      <c r="AO795" s="32" t="str">
        <f t="shared" si="710"/>
        <v/>
      </c>
      <c r="AP795" s="32" t="str">
        <f t="shared" si="688"/>
        <v/>
      </c>
      <c r="AQ795" s="32" t="str">
        <f t="shared" si="688"/>
        <v/>
      </c>
      <c r="AR795" s="32" t="str">
        <f t="shared" si="688"/>
        <v/>
      </c>
      <c r="AS795" s="32" t="str">
        <f t="shared" si="688"/>
        <v/>
      </c>
      <c r="AT795" s="32" t="str">
        <f t="shared" si="688"/>
        <v/>
      </c>
      <c r="AU795" s="32" t="str">
        <f t="shared" si="685"/>
        <v/>
      </c>
      <c r="AV795" s="32" t="str">
        <f t="shared" si="685"/>
        <v/>
      </c>
      <c r="AW795" s="32" t="str">
        <f t="shared" si="685"/>
        <v/>
      </c>
      <c r="AX795" s="32" t="str">
        <f t="shared" si="685"/>
        <v/>
      </c>
      <c r="AY795" s="32" t="str">
        <f t="shared" si="685"/>
        <v/>
      </c>
      <c r="BA795" s="17" t="str">
        <f t="shared" si="689"/>
        <v/>
      </c>
      <c r="BB795" s="17" t="str">
        <f t="shared" si="689"/>
        <v/>
      </c>
      <c r="BC795" s="17" t="str">
        <f t="shared" si="689"/>
        <v/>
      </c>
      <c r="BD795" s="17" t="str">
        <f t="shared" si="689"/>
        <v/>
      </c>
      <c r="BE795" s="17" t="str">
        <f t="shared" si="689"/>
        <v/>
      </c>
      <c r="BF795" s="17" t="str">
        <f t="shared" si="686"/>
        <v/>
      </c>
      <c r="BG795" s="17" t="str">
        <f t="shared" si="686"/>
        <v/>
      </c>
      <c r="BH795" s="17" t="str">
        <f t="shared" si="686"/>
        <v/>
      </c>
      <c r="BI795" s="17" t="str">
        <f t="shared" si="686"/>
        <v/>
      </c>
      <c r="BJ795" s="17" t="str">
        <f t="shared" si="686"/>
        <v/>
      </c>
    </row>
    <row r="796" spans="1:62" s="13" customFormat="1" ht="23.25" customHeight="1">
      <c r="A796" s="1">
        <f ca="1">IF(COUNTIF($D796:$M796," ")=10,"",IF(VLOOKUP(MAX($A$1:A795),$A$1:C795,3,FALSE)=0,"",MAX($A$1:A795)+1))</f>
        <v>796</v>
      </c>
      <c r="B796" s="13" t="str">
        <f>$B793</f>
        <v/>
      </c>
      <c r="C796" s="2" t="str">
        <f>IF($B796="","",$S$4)</f>
        <v/>
      </c>
      <c r="D796" s="14" t="str">
        <f t="shared" ref="D796:K796" si="730">IF($B796&gt;"",IF(ISERROR(SEARCH($B796,T$4))," ",MID(T$4,FIND("%курс ",T$4,FIND($B796,T$4))+6,7)&amp;"
("&amp;MID(T$4,FIND("ауд.",T$4,FIND($B796,T$4))+4,FIND("№",T$4,FIND("ауд.",T$4,FIND($B796,T$4)))-(FIND("ауд.",T$4,FIND($B796,T$4))+4))&amp;")"),"")</f>
        <v/>
      </c>
      <c r="E796" s="14" t="str">
        <f t="shared" si="730"/>
        <v/>
      </c>
      <c r="F796" s="14" t="str">
        <f t="shared" si="730"/>
        <v/>
      </c>
      <c r="G796" s="14" t="str">
        <f t="shared" si="730"/>
        <v/>
      </c>
      <c r="H796" s="14" t="str">
        <f t="shared" si="730"/>
        <v/>
      </c>
      <c r="I796" s="14" t="str">
        <f t="shared" si="730"/>
        <v/>
      </c>
      <c r="J796" s="14" t="str">
        <f t="shared" si="730"/>
        <v/>
      </c>
      <c r="K796" s="14" t="str">
        <f t="shared" si="730"/>
        <v/>
      </c>
      <c r="L796" s="14"/>
      <c r="M796" s="14"/>
      <c r="N796" s="25"/>
      <c r="P796" s="16"/>
      <c r="Q796" s="16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E796" s="31" t="str">
        <f t="shared" si="703"/>
        <v/>
      </c>
      <c r="AF796" s="31" t="str">
        <f t="shared" si="703"/>
        <v/>
      </c>
      <c r="AG796" s="31" t="str">
        <f t="shared" si="703"/>
        <v/>
      </c>
      <c r="AH796" s="31" t="str">
        <f t="shared" si="703"/>
        <v/>
      </c>
      <c r="AI796" s="31" t="str">
        <f t="shared" si="703"/>
        <v/>
      </c>
      <c r="AJ796" s="31" t="str">
        <f t="shared" si="703"/>
        <v/>
      </c>
      <c r="AK796" s="31" t="str">
        <f t="shared" si="703"/>
        <v/>
      </c>
      <c r="AL796" s="31" t="str">
        <f t="shared" si="703"/>
        <v/>
      </c>
      <c r="AM796" s="31" t="str">
        <f t="shared" si="703"/>
        <v/>
      </c>
      <c r="AN796" s="31" t="str">
        <f t="shared" si="701"/>
        <v/>
      </c>
      <c r="AO796" s="32" t="str">
        <f t="shared" si="710"/>
        <v/>
      </c>
      <c r="AP796" s="32" t="str">
        <f t="shared" si="688"/>
        <v/>
      </c>
      <c r="AQ796" s="32" t="str">
        <f t="shared" si="688"/>
        <v/>
      </c>
      <c r="AR796" s="32" t="str">
        <f t="shared" si="688"/>
        <v/>
      </c>
      <c r="AS796" s="32" t="str">
        <f t="shared" si="688"/>
        <v/>
      </c>
      <c r="AT796" s="32" t="str">
        <f t="shared" si="688"/>
        <v/>
      </c>
      <c r="AU796" s="32" t="str">
        <f t="shared" ref="AU796:AY859" si="731">IF(AJ796="","",CONCATENATE(AJ796," ",$AO796))</f>
        <v/>
      </c>
      <c r="AV796" s="32" t="str">
        <f t="shared" si="731"/>
        <v/>
      </c>
      <c r="AW796" s="32" t="str">
        <f t="shared" si="731"/>
        <v/>
      </c>
      <c r="AX796" s="32" t="str">
        <f t="shared" si="731"/>
        <v/>
      </c>
      <c r="AY796" s="32" t="str">
        <f t="shared" si="731"/>
        <v/>
      </c>
      <c r="BA796" s="17" t="str">
        <f t="shared" si="689"/>
        <v/>
      </c>
      <c r="BB796" s="17" t="str">
        <f t="shared" si="689"/>
        <v/>
      </c>
      <c r="BC796" s="17" t="str">
        <f t="shared" si="689"/>
        <v/>
      </c>
      <c r="BD796" s="17" t="str">
        <f t="shared" si="689"/>
        <v/>
      </c>
      <c r="BE796" s="17" t="str">
        <f t="shared" si="689"/>
        <v/>
      </c>
      <c r="BF796" s="17" t="str">
        <f t="shared" ref="BF796:BJ859" si="732">IF(AJ796="","",ROW())</f>
        <v/>
      </c>
      <c r="BG796" s="17" t="str">
        <f t="shared" si="732"/>
        <v/>
      </c>
      <c r="BH796" s="17" t="str">
        <f t="shared" si="732"/>
        <v/>
      </c>
      <c r="BI796" s="17" t="str">
        <f t="shared" si="732"/>
        <v/>
      </c>
      <c r="BJ796" s="17" t="str">
        <f t="shared" si="732"/>
        <v/>
      </c>
    </row>
    <row r="797" spans="1:62" s="13" customFormat="1" ht="23.25" customHeight="1">
      <c r="A797" s="1">
        <f ca="1">IF(COUNTIF($D797:$M797," ")=10,"",IF(VLOOKUP(MAX($A$1:A796),$A$1:C796,3,FALSE)=0,"",MAX($A$1:A796)+1))</f>
        <v>797</v>
      </c>
      <c r="B797" s="13" t="str">
        <f>$B793</f>
        <v/>
      </c>
      <c r="C797" s="2" t="str">
        <f>IF($B797="","",$S$5)</f>
        <v/>
      </c>
      <c r="D797" s="23" t="str">
        <f t="shared" ref="D797:K797" si="733">IF($B797&gt;"",IF(ISERROR(SEARCH($B797,T$5))," ",MID(T$5,FIND("%курс ",T$5,FIND($B797,T$5))+6,7)&amp;"
("&amp;MID(T$5,FIND("ауд.",T$5,FIND($B797,T$5))+4,FIND("№",T$5,FIND("ауд.",T$5,FIND($B797,T$5)))-(FIND("ауд.",T$5,FIND($B797,T$5))+4))&amp;")"),"")</f>
        <v/>
      </c>
      <c r="E797" s="23" t="str">
        <f t="shared" si="733"/>
        <v/>
      </c>
      <c r="F797" s="23" t="str">
        <f t="shared" si="733"/>
        <v/>
      </c>
      <c r="G797" s="23" t="str">
        <f t="shared" si="733"/>
        <v/>
      </c>
      <c r="H797" s="23" t="str">
        <f t="shared" si="733"/>
        <v/>
      </c>
      <c r="I797" s="23" t="str">
        <f t="shared" si="733"/>
        <v/>
      </c>
      <c r="J797" s="23" t="str">
        <f t="shared" si="733"/>
        <v/>
      </c>
      <c r="K797" s="23" t="str">
        <f t="shared" si="733"/>
        <v/>
      </c>
      <c r="L797" s="23"/>
      <c r="M797" s="23"/>
      <c r="N797" s="25"/>
      <c r="P797" s="16"/>
      <c r="Q797" s="16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E797" s="31" t="str">
        <f t="shared" si="703"/>
        <v/>
      </c>
      <c r="AF797" s="31" t="str">
        <f t="shared" si="703"/>
        <v/>
      </c>
      <c r="AG797" s="31" t="str">
        <f t="shared" si="703"/>
        <v/>
      </c>
      <c r="AH797" s="31" t="str">
        <f t="shared" si="703"/>
        <v/>
      </c>
      <c r="AI797" s="31" t="str">
        <f t="shared" si="703"/>
        <v/>
      </c>
      <c r="AJ797" s="31" t="str">
        <f t="shared" si="703"/>
        <v/>
      </c>
      <c r="AK797" s="31" t="str">
        <f t="shared" si="703"/>
        <v/>
      </c>
      <c r="AL797" s="31" t="str">
        <f t="shared" si="703"/>
        <v/>
      </c>
      <c r="AM797" s="31" t="str">
        <f t="shared" si="703"/>
        <v/>
      </c>
      <c r="AN797" s="31" t="str">
        <f t="shared" si="701"/>
        <v/>
      </c>
      <c r="AO797" s="32" t="str">
        <f t="shared" si="710"/>
        <v/>
      </c>
      <c r="AP797" s="32" t="str">
        <f t="shared" ref="AP797:AT860" si="734">IF(AE797="","",CONCATENATE(AE797," ",$AO797))</f>
        <v/>
      </c>
      <c r="AQ797" s="32" t="str">
        <f t="shared" si="734"/>
        <v/>
      </c>
      <c r="AR797" s="32" t="str">
        <f t="shared" si="734"/>
        <v/>
      </c>
      <c r="AS797" s="32" t="str">
        <f t="shared" si="734"/>
        <v/>
      </c>
      <c r="AT797" s="32" t="str">
        <f t="shared" si="734"/>
        <v/>
      </c>
      <c r="AU797" s="32" t="str">
        <f t="shared" si="731"/>
        <v/>
      </c>
      <c r="AV797" s="32" t="str">
        <f t="shared" si="731"/>
        <v/>
      </c>
      <c r="AW797" s="32" t="str">
        <f t="shared" si="731"/>
        <v/>
      </c>
      <c r="AX797" s="32" t="str">
        <f t="shared" si="731"/>
        <v/>
      </c>
      <c r="AY797" s="32" t="str">
        <f t="shared" si="731"/>
        <v/>
      </c>
      <c r="BA797" s="17" t="str">
        <f t="shared" ref="BA797:BE860" si="735">IF(AE797="","",ROW())</f>
        <v/>
      </c>
      <c r="BB797" s="17" t="str">
        <f t="shared" si="735"/>
        <v/>
      </c>
      <c r="BC797" s="17" t="str">
        <f t="shared" si="735"/>
        <v/>
      </c>
      <c r="BD797" s="17" t="str">
        <f t="shared" si="735"/>
        <v/>
      </c>
      <c r="BE797" s="17" t="str">
        <f t="shared" si="735"/>
        <v/>
      </c>
      <c r="BF797" s="17" t="str">
        <f t="shared" si="732"/>
        <v/>
      </c>
      <c r="BG797" s="17" t="str">
        <f t="shared" si="732"/>
        <v/>
      </c>
      <c r="BH797" s="17" t="str">
        <f t="shared" si="732"/>
        <v/>
      </c>
      <c r="BI797" s="17" t="str">
        <f t="shared" si="732"/>
        <v/>
      </c>
      <c r="BJ797" s="17" t="str">
        <f t="shared" si="732"/>
        <v/>
      </c>
    </row>
    <row r="798" spans="1:62" s="13" customFormat="1" ht="23.25" customHeight="1">
      <c r="A798" s="1">
        <f ca="1">IF(COUNTIF($D798:$M798," ")=10,"",IF(VLOOKUP(MAX($A$1:A797),$A$1:C797,3,FALSE)=0,"",MAX($A$1:A797)+1))</f>
        <v>798</v>
      </c>
      <c r="B798" s="13" t="str">
        <f>$B793</f>
        <v/>
      </c>
      <c r="C798" s="2" t="str">
        <f>IF($B798="","",$S$6)</f>
        <v/>
      </c>
      <c r="D798" s="23" t="str">
        <f t="shared" ref="D798:K798" si="736">IF($B798&gt;"",IF(ISERROR(SEARCH($B798,T$6))," ",MID(T$6,FIND("%курс ",T$6,FIND($B798,T$6))+6,7)&amp;"
("&amp;MID(T$6,FIND("ауд.",T$6,FIND($B798,T$6))+4,FIND("№",T$6,FIND("ауд.",T$6,FIND($B798,T$6)))-(FIND("ауд.",T$6,FIND($B798,T$6))+4))&amp;")"),"")</f>
        <v/>
      </c>
      <c r="E798" s="23" t="str">
        <f t="shared" si="736"/>
        <v/>
      </c>
      <c r="F798" s="23" t="str">
        <f t="shared" si="736"/>
        <v/>
      </c>
      <c r="G798" s="23" t="str">
        <f t="shared" si="736"/>
        <v/>
      </c>
      <c r="H798" s="23" t="str">
        <f t="shared" si="736"/>
        <v/>
      </c>
      <c r="I798" s="23" t="str">
        <f t="shared" si="736"/>
        <v/>
      </c>
      <c r="J798" s="23" t="str">
        <f t="shared" si="736"/>
        <v/>
      </c>
      <c r="K798" s="23" t="str">
        <f t="shared" si="736"/>
        <v/>
      </c>
      <c r="L798" s="23"/>
      <c r="M798" s="23"/>
      <c r="N798" s="25"/>
      <c r="P798" s="16"/>
      <c r="Q798" s="16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E798" s="31" t="str">
        <f t="shared" si="703"/>
        <v/>
      </c>
      <c r="AF798" s="31" t="str">
        <f t="shared" si="703"/>
        <v/>
      </c>
      <c r="AG798" s="31" t="str">
        <f t="shared" si="703"/>
        <v/>
      </c>
      <c r="AH798" s="31" t="str">
        <f t="shared" ref="AH798:AN861" si="737">IF(G798=" ","",IF(G798="","",CONCATENATE($C798," ",G$1," ",MID(G798,10,5))))</f>
        <v/>
      </c>
      <c r="AI798" s="31" t="str">
        <f t="shared" si="737"/>
        <v/>
      </c>
      <c r="AJ798" s="31" t="str">
        <f t="shared" si="737"/>
        <v/>
      </c>
      <c r="AK798" s="31" t="str">
        <f t="shared" si="737"/>
        <v/>
      </c>
      <c r="AL798" s="31" t="str">
        <f t="shared" si="737"/>
        <v/>
      </c>
      <c r="AM798" s="31" t="str">
        <f t="shared" si="737"/>
        <v/>
      </c>
      <c r="AN798" s="31" t="str">
        <f t="shared" si="701"/>
        <v/>
      </c>
      <c r="AO798" s="32" t="str">
        <f t="shared" si="710"/>
        <v/>
      </c>
      <c r="AP798" s="32" t="str">
        <f t="shared" si="734"/>
        <v/>
      </c>
      <c r="AQ798" s="32" t="str">
        <f t="shared" si="734"/>
        <v/>
      </c>
      <c r="AR798" s="32" t="str">
        <f t="shared" si="734"/>
        <v/>
      </c>
      <c r="AS798" s="32" t="str">
        <f t="shared" si="734"/>
        <v/>
      </c>
      <c r="AT798" s="32" t="str">
        <f t="shared" si="734"/>
        <v/>
      </c>
      <c r="AU798" s="32" t="str">
        <f t="shared" si="731"/>
        <v/>
      </c>
      <c r="AV798" s="32" t="str">
        <f t="shared" si="731"/>
        <v/>
      </c>
      <c r="AW798" s="32" t="str">
        <f t="shared" si="731"/>
        <v/>
      </c>
      <c r="AX798" s="32" t="str">
        <f t="shared" si="731"/>
        <v/>
      </c>
      <c r="AY798" s="32" t="str">
        <f t="shared" si="731"/>
        <v/>
      </c>
      <c r="BA798" s="17" t="str">
        <f t="shared" si="735"/>
        <v/>
      </c>
      <c r="BB798" s="17" t="str">
        <f t="shared" si="735"/>
        <v/>
      </c>
      <c r="BC798" s="17" t="str">
        <f t="shared" si="735"/>
        <v/>
      </c>
      <c r="BD798" s="17" t="str">
        <f t="shared" si="735"/>
        <v/>
      </c>
      <c r="BE798" s="17" t="str">
        <f t="shared" si="735"/>
        <v/>
      </c>
      <c r="BF798" s="17" t="str">
        <f t="shared" si="732"/>
        <v/>
      </c>
      <c r="BG798" s="17" t="str">
        <f t="shared" si="732"/>
        <v/>
      </c>
      <c r="BH798" s="17" t="str">
        <f t="shared" si="732"/>
        <v/>
      </c>
      <c r="BI798" s="17" t="str">
        <f t="shared" si="732"/>
        <v/>
      </c>
      <c r="BJ798" s="17" t="str">
        <f t="shared" si="732"/>
        <v/>
      </c>
    </row>
    <row r="799" spans="1:62" s="13" customFormat="1" ht="23.25" customHeight="1">
      <c r="A799" s="1">
        <f ca="1">IF(COUNTIF($D799:$M799," ")=10,"",IF(VLOOKUP(MAX($A$1:A798),$A$1:C798,3,FALSE)=0,"",MAX($A$1:A798)+1))</f>
        <v>799</v>
      </c>
      <c r="B799" s="13" t="str">
        <f>$B793</f>
        <v/>
      </c>
      <c r="C799" s="2" t="str">
        <f>IF($B799="","",$S$7)</f>
        <v/>
      </c>
      <c r="D799" s="23" t="str">
        <f t="shared" ref="D799:K799" si="738">IF($B799&gt;"",IF(ISERROR(SEARCH($B799,T$7))," ",MID(T$7,FIND("%курс ",T$7,FIND($B799,T$7))+6,7)&amp;"
("&amp;MID(T$7,FIND("ауд.",T$7,FIND($B799,T$7))+4,FIND("№",T$7,FIND("ауд.",T$7,FIND($B799,T$7)))-(FIND("ауд.",T$7,FIND($B799,T$7))+4))&amp;")"),"")</f>
        <v/>
      </c>
      <c r="E799" s="23" t="str">
        <f t="shared" si="738"/>
        <v/>
      </c>
      <c r="F799" s="23" t="str">
        <f t="shared" si="738"/>
        <v/>
      </c>
      <c r="G799" s="23" t="str">
        <f t="shared" si="738"/>
        <v/>
      </c>
      <c r="H799" s="23" t="str">
        <f t="shared" si="738"/>
        <v/>
      </c>
      <c r="I799" s="23" t="str">
        <f t="shared" si="738"/>
        <v/>
      </c>
      <c r="J799" s="23" t="str">
        <f t="shared" si="738"/>
        <v/>
      </c>
      <c r="K799" s="23" t="str">
        <f t="shared" si="738"/>
        <v/>
      </c>
      <c r="L799" s="23"/>
      <c r="M799" s="23"/>
      <c r="N799" s="25"/>
      <c r="P799" s="16"/>
      <c r="Q799" s="16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E799" s="31" t="str">
        <f t="shared" ref="AE799:AJ862" si="739">IF(D799=" ","",IF(D799="","",CONCATENATE($C799," ",D$1," ",MID(D799,10,5))))</f>
        <v/>
      </c>
      <c r="AF799" s="31" t="str">
        <f t="shared" si="739"/>
        <v/>
      </c>
      <c r="AG799" s="31" t="str">
        <f t="shared" si="739"/>
        <v/>
      </c>
      <c r="AH799" s="31" t="str">
        <f t="shared" si="737"/>
        <v/>
      </c>
      <c r="AI799" s="31" t="str">
        <f t="shared" si="737"/>
        <v/>
      </c>
      <c r="AJ799" s="31" t="str">
        <f t="shared" si="737"/>
        <v/>
      </c>
      <c r="AK799" s="31" t="str">
        <f t="shared" si="737"/>
        <v/>
      </c>
      <c r="AL799" s="31" t="str">
        <f t="shared" si="737"/>
        <v/>
      </c>
      <c r="AM799" s="31" t="str">
        <f t="shared" si="737"/>
        <v/>
      </c>
      <c r="AN799" s="31" t="str">
        <f t="shared" si="701"/>
        <v/>
      </c>
      <c r="AO799" s="32" t="str">
        <f t="shared" si="710"/>
        <v/>
      </c>
      <c r="AP799" s="32" t="str">
        <f t="shared" si="734"/>
        <v/>
      </c>
      <c r="AQ799" s="32" t="str">
        <f t="shared" si="734"/>
        <v/>
      </c>
      <c r="AR799" s="32" t="str">
        <f t="shared" si="734"/>
        <v/>
      </c>
      <c r="AS799" s="32" t="str">
        <f t="shared" si="734"/>
        <v/>
      </c>
      <c r="AT799" s="32" t="str">
        <f t="shared" si="734"/>
        <v/>
      </c>
      <c r="AU799" s="32" t="str">
        <f t="shared" si="731"/>
        <v/>
      </c>
      <c r="AV799" s="32" t="str">
        <f t="shared" si="731"/>
        <v/>
      </c>
      <c r="AW799" s="32" t="str">
        <f t="shared" si="731"/>
        <v/>
      </c>
      <c r="AX799" s="32" t="str">
        <f t="shared" si="731"/>
        <v/>
      </c>
      <c r="AY799" s="32" t="str">
        <f t="shared" si="731"/>
        <v/>
      </c>
      <c r="BA799" s="17" t="str">
        <f t="shared" si="735"/>
        <v/>
      </c>
      <c r="BB799" s="17" t="str">
        <f t="shared" si="735"/>
        <v/>
      </c>
      <c r="BC799" s="17" t="str">
        <f t="shared" si="735"/>
        <v/>
      </c>
      <c r="BD799" s="17" t="str">
        <f t="shared" si="735"/>
        <v/>
      </c>
      <c r="BE799" s="17" t="str">
        <f t="shared" si="735"/>
        <v/>
      </c>
      <c r="BF799" s="17" t="str">
        <f t="shared" si="732"/>
        <v/>
      </c>
      <c r="BG799" s="17" t="str">
        <f t="shared" si="732"/>
        <v/>
      </c>
      <c r="BH799" s="17" t="str">
        <f t="shared" si="732"/>
        <v/>
      </c>
      <c r="BI799" s="17" t="str">
        <f t="shared" si="732"/>
        <v/>
      </c>
      <c r="BJ799" s="17" t="str">
        <f t="shared" si="732"/>
        <v/>
      </c>
    </row>
    <row r="800" spans="1:62" s="13" customFormat="1" ht="23.25" customHeight="1">
      <c r="A800" s="1">
        <f ca="1">IF(COUNTIF($D800:$M800," ")=10,"",IF(VLOOKUP(MAX($A$1:A799),$A$1:C799,3,FALSE)=0,"",MAX($A$1:A799)+1))</f>
        <v>800</v>
      </c>
      <c r="B800" s="13" t="str">
        <f>$B793</f>
        <v/>
      </c>
      <c r="C800" s="2" t="str">
        <f>IF($B800="","",$S$8)</f>
        <v/>
      </c>
      <c r="D800" s="23" t="str">
        <f t="shared" ref="D800:K800" si="740">IF($B800&gt;"",IF(ISERROR(SEARCH($B800,T$8))," ",MID(T$8,FIND("%курс ",T$8,FIND($B800,T$8))+6,7)&amp;"
("&amp;MID(T$8,FIND("ауд.",T$8,FIND($B800,T$8))+4,FIND("№",T$8,FIND("ауд.",T$8,FIND($B800,T$8)))-(FIND("ауд.",T$8,FIND($B800,T$8))+4))&amp;")"),"")</f>
        <v/>
      </c>
      <c r="E800" s="23" t="str">
        <f t="shared" si="740"/>
        <v/>
      </c>
      <c r="F800" s="23" t="str">
        <f t="shared" si="740"/>
        <v/>
      </c>
      <c r="G800" s="23" t="str">
        <f t="shared" si="740"/>
        <v/>
      </c>
      <c r="H800" s="23" t="str">
        <f t="shared" si="740"/>
        <v/>
      </c>
      <c r="I800" s="23" t="str">
        <f t="shared" si="740"/>
        <v/>
      </c>
      <c r="J800" s="23" t="str">
        <f t="shared" si="740"/>
        <v/>
      </c>
      <c r="K800" s="23" t="str">
        <f t="shared" si="740"/>
        <v/>
      </c>
      <c r="L800" s="23"/>
      <c r="M800" s="23"/>
      <c r="N800" s="25"/>
      <c r="P800" s="16"/>
      <c r="Q800" s="16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E800" s="31" t="str">
        <f t="shared" si="739"/>
        <v/>
      </c>
      <c r="AF800" s="31" t="str">
        <f t="shared" si="739"/>
        <v/>
      </c>
      <c r="AG800" s="31" t="str">
        <f t="shared" si="739"/>
        <v/>
      </c>
      <c r="AH800" s="31" t="str">
        <f t="shared" si="737"/>
        <v/>
      </c>
      <c r="AI800" s="31" t="str">
        <f t="shared" si="737"/>
        <v/>
      </c>
      <c r="AJ800" s="31" t="str">
        <f t="shared" si="737"/>
        <v/>
      </c>
      <c r="AK800" s="31" t="str">
        <f t="shared" si="737"/>
        <v/>
      </c>
      <c r="AL800" s="31" t="str">
        <f t="shared" si="737"/>
        <v/>
      </c>
      <c r="AM800" s="31" t="str">
        <f t="shared" si="737"/>
        <v/>
      </c>
      <c r="AN800" s="31" t="str">
        <f t="shared" si="701"/>
        <v/>
      </c>
      <c r="AO800" s="32" t="str">
        <f t="shared" si="710"/>
        <v/>
      </c>
      <c r="AP800" s="32" t="str">
        <f t="shared" si="734"/>
        <v/>
      </c>
      <c r="AQ800" s="32" t="str">
        <f t="shared" si="734"/>
        <v/>
      </c>
      <c r="AR800" s="32" t="str">
        <f t="shared" si="734"/>
        <v/>
      </c>
      <c r="AS800" s="32" t="str">
        <f t="shared" si="734"/>
        <v/>
      </c>
      <c r="AT800" s="32" t="str">
        <f t="shared" si="734"/>
        <v/>
      </c>
      <c r="AU800" s="32" t="str">
        <f t="shared" si="731"/>
        <v/>
      </c>
      <c r="AV800" s="32" t="str">
        <f t="shared" si="731"/>
        <v/>
      </c>
      <c r="AW800" s="32" t="str">
        <f t="shared" si="731"/>
        <v/>
      </c>
      <c r="AX800" s="32" t="str">
        <f t="shared" si="731"/>
        <v/>
      </c>
      <c r="AY800" s="32" t="str">
        <f t="shared" si="731"/>
        <v/>
      </c>
      <c r="BA800" s="17" t="str">
        <f t="shared" si="735"/>
        <v/>
      </c>
      <c r="BB800" s="17" t="str">
        <f t="shared" si="735"/>
        <v/>
      </c>
      <c r="BC800" s="17" t="str">
        <f t="shared" si="735"/>
        <v/>
      </c>
      <c r="BD800" s="17" t="str">
        <f t="shared" si="735"/>
        <v/>
      </c>
      <c r="BE800" s="17" t="str">
        <f t="shared" si="735"/>
        <v/>
      </c>
      <c r="BF800" s="17" t="str">
        <f t="shared" si="732"/>
        <v/>
      </c>
      <c r="BG800" s="17" t="str">
        <f t="shared" si="732"/>
        <v/>
      </c>
      <c r="BH800" s="17" t="str">
        <f t="shared" si="732"/>
        <v/>
      </c>
      <c r="BI800" s="17" t="str">
        <f t="shared" si="732"/>
        <v/>
      </c>
      <c r="BJ800" s="17" t="str">
        <f t="shared" si="732"/>
        <v/>
      </c>
    </row>
    <row r="801" spans="1:62" s="13" customFormat="1" ht="23.25" customHeight="1">
      <c r="A801" s="1">
        <f ca="1">IF(COUNTIF($D801:$M801," ")=10,"",IF(VLOOKUP(MAX($A$1:A800),$A$1:C800,3,FALSE)=0,"",MAX($A$1:A800)+1))</f>
        <v>801</v>
      </c>
      <c r="C801" s="2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5"/>
      <c r="P801" s="16"/>
      <c r="Q801" s="16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2" t="str">
        <f t="shared" si="710"/>
        <v/>
      </c>
      <c r="AP801" s="32" t="str">
        <f t="shared" si="734"/>
        <v/>
      </c>
      <c r="AQ801" s="32" t="str">
        <f t="shared" si="734"/>
        <v/>
      </c>
      <c r="AR801" s="32" t="str">
        <f t="shared" si="734"/>
        <v/>
      </c>
      <c r="AS801" s="32" t="str">
        <f t="shared" si="734"/>
        <v/>
      </c>
      <c r="AT801" s="32" t="str">
        <f t="shared" si="734"/>
        <v/>
      </c>
      <c r="AU801" s="32" t="str">
        <f t="shared" si="731"/>
        <v/>
      </c>
      <c r="AV801" s="32" t="str">
        <f t="shared" si="731"/>
        <v/>
      </c>
      <c r="AW801" s="32" t="str">
        <f t="shared" si="731"/>
        <v/>
      </c>
      <c r="AX801" s="32" t="str">
        <f t="shared" si="731"/>
        <v/>
      </c>
      <c r="AY801" s="32" t="str">
        <f t="shared" si="731"/>
        <v/>
      </c>
      <c r="BA801" s="17" t="str">
        <f t="shared" si="735"/>
        <v/>
      </c>
      <c r="BB801" s="17" t="str">
        <f t="shared" si="735"/>
        <v/>
      </c>
      <c r="BC801" s="17" t="str">
        <f t="shared" si="735"/>
        <v/>
      </c>
      <c r="BD801" s="17" t="str">
        <f t="shared" si="735"/>
        <v/>
      </c>
      <c r="BE801" s="17" t="str">
        <f t="shared" si="735"/>
        <v/>
      </c>
      <c r="BF801" s="17" t="str">
        <f t="shared" si="732"/>
        <v/>
      </c>
      <c r="BG801" s="17" t="str">
        <f t="shared" si="732"/>
        <v/>
      </c>
      <c r="BH801" s="17" t="str">
        <f t="shared" si="732"/>
        <v/>
      </c>
      <c r="BI801" s="17" t="str">
        <f t="shared" si="732"/>
        <v/>
      </c>
      <c r="BJ801" s="17" t="str">
        <f t="shared" si="732"/>
        <v/>
      </c>
    </row>
    <row r="802" spans="1:62" s="13" customFormat="1" ht="23.25" customHeight="1">
      <c r="A802" s="1">
        <f ca="1">IF(COUNTIF($D803:$M809," ")=70,"",MAX($A$1:A801)+1)</f>
        <v>802</v>
      </c>
      <c r="B802" s="2" t="str">
        <f>IF($C802="","",$C802)</f>
        <v/>
      </c>
      <c r="C802" s="3" t="str">
        <f>IF(ISERROR(VLOOKUP((ROW()-1)/9+1,'[1]Преподавательский состав'!$A$2:$B$180,2,FALSE)),"",VLOOKUP((ROW()-1)/9+1,'[1]Преподавательский состав'!$A$2:$B$180,2,FALSE))</f>
        <v/>
      </c>
      <c r="D802" s="3" t="str">
        <f>IF($C802="","",T(" 8.00"))</f>
        <v/>
      </c>
      <c r="E802" s="3" t="str">
        <f>IF($C802="","",T(" 9.40"))</f>
        <v/>
      </c>
      <c r="F802" s="3" t="str">
        <f>IF($C802="","",T("11.50"))</f>
        <v/>
      </c>
      <c r="G802" s="3" t="str">
        <f>IF($C802="","",T(""))</f>
        <v/>
      </c>
      <c r="H802" s="3" t="str">
        <f>IF($C802="","",T("13.30"))</f>
        <v/>
      </c>
      <c r="I802" s="3" t="str">
        <f>IF($C802="","",T("15.10"))</f>
        <v/>
      </c>
      <c r="J802" s="3" t="str">
        <f>IF($C802="","",T("16.50"))</f>
        <v/>
      </c>
      <c r="K802" s="3" t="str">
        <f>IF($C802="","",T("16.50"))</f>
        <v/>
      </c>
      <c r="L802" s="3"/>
      <c r="M802" s="3"/>
      <c r="N802" s="17"/>
      <c r="P802" s="16"/>
      <c r="Q802" s="16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2" t="str">
        <f t="shared" si="710"/>
        <v/>
      </c>
      <c r="AP802" s="32" t="str">
        <f t="shared" si="734"/>
        <v/>
      </c>
      <c r="AQ802" s="32" t="str">
        <f t="shared" si="734"/>
        <v/>
      </c>
      <c r="AR802" s="32" t="str">
        <f t="shared" si="734"/>
        <v/>
      </c>
      <c r="AS802" s="32" t="str">
        <f t="shared" si="734"/>
        <v/>
      </c>
      <c r="AT802" s="32" t="str">
        <f t="shared" si="734"/>
        <v/>
      </c>
      <c r="AU802" s="32" t="str">
        <f t="shared" si="731"/>
        <v/>
      </c>
      <c r="AV802" s="32" t="str">
        <f t="shared" si="731"/>
        <v/>
      </c>
      <c r="AW802" s="32" t="str">
        <f t="shared" si="731"/>
        <v/>
      </c>
      <c r="AX802" s="32" t="str">
        <f t="shared" si="731"/>
        <v/>
      </c>
      <c r="AY802" s="32" t="str">
        <f t="shared" si="731"/>
        <v/>
      </c>
      <c r="BA802" s="17" t="str">
        <f t="shared" si="735"/>
        <v/>
      </c>
      <c r="BB802" s="17" t="str">
        <f t="shared" si="735"/>
        <v/>
      </c>
      <c r="BC802" s="17" t="str">
        <f t="shared" si="735"/>
        <v/>
      </c>
      <c r="BD802" s="17" t="str">
        <f t="shared" si="735"/>
        <v/>
      </c>
      <c r="BE802" s="17" t="str">
        <f t="shared" si="735"/>
        <v/>
      </c>
      <c r="BF802" s="17" t="str">
        <f t="shared" si="732"/>
        <v/>
      </c>
      <c r="BG802" s="17" t="str">
        <f t="shared" si="732"/>
        <v/>
      </c>
      <c r="BH802" s="17" t="str">
        <f t="shared" si="732"/>
        <v/>
      </c>
      <c r="BI802" s="17" t="str">
        <f t="shared" si="732"/>
        <v/>
      </c>
      <c r="BJ802" s="17" t="str">
        <f t="shared" si="732"/>
        <v/>
      </c>
    </row>
    <row r="803" spans="1:62" s="13" customFormat="1" ht="23.25" customHeight="1">
      <c r="A803" s="1">
        <f ca="1">IF(COUNTIF($D803:$M803," ")=10,"",IF(VLOOKUP(MAX($A$1:A802),$A$1:C802,3,FALSE)=0,"",MAX($A$1:A802)+1))</f>
        <v>803</v>
      </c>
      <c r="B803" s="13" t="str">
        <f>$B802</f>
        <v/>
      </c>
      <c r="C803" s="2" t="str">
        <f>IF($B803="","",$S$2)</f>
        <v/>
      </c>
      <c r="D803" s="14" t="str">
        <f t="shared" ref="D803:K803" si="741">IF($B803&gt;"",IF(ISERROR(SEARCH($B803,T$2))," ",MID(T$2,FIND("%курс ",T$2,FIND($B803,T$2))+6,7)&amp;"
("&amp;MID(T$2,FIND("ауд.",T$2,FIND($B803,T$2))+4,FIND("№",T$2,FIND("ауд.",T$2,FIND($B803,T$2)))-(FIND("ауд.",T$2,FIND($B803,T$2))+4))&amp;")"),"")</f>
        <v/>
      </c>
      <c r="E803" s="14" t="str">
        <f t="shared" si="741"/>
        <v/>
      </c>
      <c r="F803" s="14" t="str">
        <f t="shared" si="741"/>
        <v/>
      </c>
      <c r="G803" s="14" t="str">
        <f t="shared" si="741"/>
        <v/>
      </c>
      <c r="H803" s="14" t="str">
        <f t="shared" si="741"/>
        <v/>
      </c>
      <c r="I803" s="14" t="str">
        <f t="shared" si="741"/>
        <v/>
      </c>
      <c r="J803" s="14" t="str">
        <f t="shared" si="741"/>
        <v/>
      </c>
      <c r="K803" s="14" t="str">
        <f t="shared" si="741"/>
        <v/>
      </c>
      <c r="L803" s="14"/>
      <c r="M803" s="14"/>
      <c r="N803" s="25"/>
      <c r="P803" s="16"/>
      <c r="Q803" s="16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E803" s="31" t="str">
        <f t="shared" si="739"/>
        <v/>
      </c>
      <c r="AF803" s="31" t="str">
        <f t="shared" si="739"/>
        <v/>
      </c>
      <c r="AG803" s="31" t="str">
        <f t="shared" si="739"/>
        <v/>
      </c>
      <c r="AH803" s="31" t="str">
        <f t="shared" si="737"/>
        <v/>
      </c>
      <c r="AI803" s="31" t="str">
        <f t="shared" si="737"/>
        <v/>
      </c>
      <c r="AJ803" s="31" t="str">
        <f t="shared" si="737"/>
        <v/>
      </c>
      <c r="AK803" s="31" t="str">
        <f t="shared" si="737"/>
        <v/>
      </c>
      <c r="AL803" s="31" t="str">
        <f t="shared" si="737"/>
        <v/>
      </c>
      <c r="AM803" s="31" t="str">
        <f t="shared" si="737"/>
        <v/>
      </c>
      <c r="AN803" s="31" t="str">
        <f t="shared" si="701"/>
        <v/>
      </c>
      <c r="AO803" s="32" t="str">
        <f t="shared" si="710"/>
        <v/>
      </c>
      <c r="AP803" s="32" t="str">
        <f t="shared" si="734"/>
        <v/>
      </c>
      <c r="AQ803" s="32" t="str">
        <f t="shared" si="734"/>
        <v/>
      </c>
      <c r="AR803" s="32" t="str">
        <f t="shared" si="734"/>
        <v/>
      </c>
      <c r="AS803" s="32" t="str">
        <f t="shared" si="734"/>
        <v/>
      </c>
      <c r="AT803" s="32" t="str">
        <f t="shared" si="734"/>
        <v/>
      </c>
      <c r="AU803" s="32" t="str">
        <f t="shared" si="731"/>
        <v/>
      </c>
      <c r="AV803" s="32" t="str">
        <f t="shared" si="731"/>
        <v/>
      </c>
      <c r="AW803" s="32" t="str">
        <f t="shared" si="731"/>
        <v/>
      </c>
      <c r="AX803" s="32" t="str">
        <f t="shared" si="731"/>
        <v/>
      </c>
      <c r="AY803" s="32" t="str">
        <f t="shared" si="731"/>
        <v/>
      </c>
      <c r="BA803" s="17" t="str">
        <f t="shared" si="735"/>
        <v/>
      </c>
      <c r="BB803" s="17" t="str">
        <f t="shared" si="735"/>
        <v/>
      </c>
      <c r="BC803" s="17" t="str">
        <f t="shared" si="735"/>
        <v/>
      </c>
      <c r="BD803" s="17" t="str">
        <f t="shared" si="735"/>
        <v/>
      </c>
      <c r="BE803" s="17" t="str">
        <f t="shared" si="735"/>
        <v/>
      </c>
      <c r="BF803" s="17" t="str">
        <f t="shared" si="732"/>
        <v/>
      </c>
      <c r="BG803" s="17" t="str">
        <f t="shared" si="732"/>
        <v/>
      </c>
      <c r="BH803" s="17" t="str">
        <f t="shared" si="732"/>
        <v/>
      </c>
      <c r="BI803" s="17" t="str">
        <f t="shared" si="732"/>
        <v/>
      </c>
      <c r="BJ803" s="17" t="str">
        <f t="shared" si="732"/>
        <v/>
      </c>
    </row>
    <row r="804" spans="1:62" s="13" customFormat="1" ht="23.25" customHeight="1">
      <c r="A804" s="1">
        <f ca="1">IF(COUNTIF($D804:$M804," ")=10,"",IF(VLOOKUP(MAX($A$1:A803),$A$1:C803,3,FALSE)=0,"",MAX($A$1:A803)+1))</f>
        <v>804</v>
      </c>
      <c r="B804" s="13" t="str">
        <f>$B802</f>
        <v/>
      </c>
      <c r="C804" s="2" t="str">
        <f>IF($B804="","",$S$3)</f>
        <v/>
      </c>
      <c r="D804" s="14" t="str">
        <f t="shared" ref="D804:K804" si="742">IF($B804&gt;"",IF(ISERROR(SEARCH($B804,T$3))," ",MID(T$3,FIND("%курс ",T$3,FIND($B804,T$3))+6,7)&amp;"
("&amp;MID(T$3,FIND("ауд.",T$3,FIND($B804,T$3))+4,FIND("№",T$3,FIND("ауд.",T$3,FIND($B804,T$3)))-(FIND("ауд.",T$3,FIND($B804,T$3))+4))&amp;")"),"")</f>
        <v/>
      </c>
      <c r="E804" s="14" t="str">
        <f t="shared" si="742"/>
        <v/>
      </c>
      <c r="F804" s="14" t="str">
        <f t="shared" si="742"/>
        <v/>
      </c>
      <c r="G804" s="14" t="str">
        <f t="shared" si="742"/>
        <v/>
      </c>
      <c r="H804" s="14" t="str">
        <f t="shared" si="742"/>
        <v/>
      </c>
      <c r="I804" s="14" t="str">
        <f t="shared" si="742"/>
        <v/>
      </c>
      <c r="J804" s="14" t="str">
        <f t="shared" si="742"/>
        <v/>
      </c>
      <c r="K804" s="14" t="str">
        <f t="shared" si="742"/>
        <v/>
      </c>
      <c r="L804" s="14"/>
      <c r="M804" s="14"/>
      <c r="N804" s="25"/>
      <c r="P804" s="16"/>
      <c r="Q804" s="16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E804" s="31" t="str">
        <f t="shared" si="739"/>
        <v/>
      </c>
      <c r="AF804" s="31" t="str">
        <f t="shared" si="739"/>
        <v/>
      </c>
      <c r="AG804" s="31" t="str">
        <f t="shared" si="739"/>
        <v/>
      </c>
      <c r="AH804" s="31" t="str">
        <f t="shared" si="737"/>
        <v/>
      </c>
      <c r="AI804" s="31" t="str">
        <f t="shared" si="737"/>
        <v/>
      </c>
      <c r="AJ804" s="31" t="str">
        <f t="shared" si="737"/>
        <v/>
      </c>
      <c r="AK804" s="31" t="str">
        <f t="shared" si="737"/>
        <v/>
      </c>
      <c r="AL804" s="31" t="str">
        <f t="shared" si="737"/>
        <v/>
      </c>
      <c r="AM804" s="31" t="str">
        <f t="shared" si="737"/>
        <v/>
      </c>
      <c r="AN804" s="31" t="str">
        <f t="shared" si="701"/>
        <v/>
      </c>
      <c r="AO804" s="32" t="str">
        <f t="shared" si="710"/>
        <v/>
      </c>
      <c r="AP804" s="32" t="str">
        <f t="shared" si="734"/>
        <v/>
      </c>
      <c r="AQ804" s="32" t="str">
        <f t="shared" si="734"/>
        <v/>
      </c>
      <c r="AR804" s="32" t="str">
        <f t="shared" si="734"/>
        <v/>
      </c>
      <c r="AS804" s="32" t="str">
        <f t="shared" si="734"/>
        <v/>
      </c>
      <c r="AT804" s="32" t="str">
        <f t="shared" si="734"/>
        <v/>
      </c>
      <c r="AU804" s="32" t="str">
        <f t="shared" si="731"/>
        <v/>
      </c>
      <c r="AV804" s="32" t="str">
        <f t="shared" si="731"/>
        <v/>
      </c>
      <c r="AW804" s="32" t="str">
        <f t="shared" si="731"/>
        <v/>
      </c>
      <c r="AX804" s="32" t="str">
        <f t="shared" si="731"/>
        <v/>
      </c>
      <c r="AY804" s="32" t="str">
        <f t="shared" si="731"/>
        <v/>
      </c>
      <c r="BA804" s="17" t="str">
        <f t="shared" si="735"/>
        <v/>
      </c>
      <c r="BB804" s="17" t="str">
        <f t="shared" si="735"/>
        <v/>
      </c>
      <c r="BC804" s="17" t="str">
        <f t="shared" si="735"/>
        <v/>
      </c>
      <c r="BD804" s="17" t="str">
        <f t="shared" si="735"/>
        <v/>
      </c>
      <c r="BE804" s="17" t="str">
        <f t="shared" si="735"/>
        <v/>
      </c>
      <c r="BF804" s="17" t="str">
        <f t="shared" si="732"/>
        <v/>
      </c>
      <c r="BG804" s="17" t="str">
        <f t="shared" si="732"/>
        <v/>
      </c>
      <c r="BH804" s="17" t="str">
        <f t="shared" si="732"/>
        <v/>
      </c>
      <c r="BI804" s="17" t="str">
        <f t="shared" si="732"/>
        <v/>
      </c>
      <c r="BJ804" s="17" t="str">
        <f t="shared" si="732"/>
        <v/>
      </c>
    </row>
    <row r="805" spans="1:62" s="13" customFormat="1" ht="23.25" customHeight="1">
      <c r="A805" s="1">
        <f ca="1">IF(COUNTIF($D805:$M805," ")=10,"",IF(VLOOKUP(MAX($A$1:A804),$A$1:C804,3,FALSE)=0,"",MAX($A$1:A804)+1))</f>
        <v>805</v>
      </c>
      <c r="B805" s="13" t="str">
        <f>$B802</f>
        <v/>
      </c>
      <c r="C805" s="2" t="str">
        <f>IF($B805="","",$S$4)</f>
        <v/>
      </c>
      <c r="D805" s="14" t="str">
        <f t="shared" ref="D805:K805" si="743">IF($B805&gt;"",IF(ISERROR(SEARCH($B805,T$4))," ",MID(T$4,FIND("%курс ",T$4,FIND($B805,T$4))+6,7)&amp;"
("&amp;MID(T$4,FIND("ауд.",T$4,FIND($B805,T$4))+4,FIND("№",T$4,FIND("ауд.",T$4,FIND($B805,T$4)))-(FIND("ауд.",T$4,FIND($B805,T$4))+4))&amp;")"),"")</f>
        <v/>
      </c>
      <c r="E805" s="14" t="str">
        <f t="shared" si="743"/>
        <v/>
      </c>
      <c r="F805" s="14" t="str">
        <f t="shared" si="743"/>
        <v/>
      </c>
      <c r="G805" s="14" t="str">
        <f t="shared" si="743"/>
        <v/>
      </c>
      <c r="H805" s="14" t="str">
        <f t="shared" si="743"/>
        <v/>
      </c>
      <c r="I805" s="14" t="str">
        <f t="shared" si="743"/>
        <v/>
      </c>
      <c r="J805" s="14" t="str">
        <f t="shared" si="743"/>
        <v/>
      </c>
      <c r="K805" s="14" t="str">
        <f t="shared" si="743"/>
        <v/>
      </c>
      <c r="L805" s="14"/>
      <c r="M805" s="14"/>
      <c r="N805" s="25"/>
      <c r="P805" s="16"/>
      <c r="Q805" s="16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E805" s="31" t="str">
        <f t="shared" si="739"/>
        <v/>
      </c>
      <c r="AF805" s="31" t="str">
        <f t="shared" si="739"/>
        <v/>
      </c>
      <c r="AG805" s="31" t="str">
        <f t="shared" si="739"/>
        <v/>
      </c>
      <c r="AH805" s="31" t="str">
        <f t="shared" si="737"/>
        <v/>
      </c>
      <c r="AI805" s="31" t="str">
        <f t="shared" si="737"/>
        <v/>
      </c>
      <c r="AJ805" s="31" t="str">
        <f t="shared" si="737"/>
        <v/>
      </c>
      <c r="AK805" s="31" t="str">
        <f t="shared" si="737"/>
        <v/>
      </c>
      <c r="AL805" s="31" t="str">
        <f t="shared" si="737"/>
        <v/>
      </c>
      <c r="AM805" s="31" t="str">
        <f t="shared" si="737"/>
        <v/>
      </c>
      <c r="AN805" s="31" t="str">
        <f t="shared" si="701"/>
        <v/>
      </c>
      <c r="AO805" s="32" t="str">
        <f t="shared" si="710"/>
        <v/>
      </c>
      <c r="AP805" s="32" t="str">
        <f t="shared" si="734"/>
        <v/>
      </c>
      <c r="AQ805" s="32" t="str">
        <f t="shared" si="734"/>
        <v/>
      </c>
      <c r="AR805" s="32" t="str">
        <f t="shared" si="734"/>
        <v/>
      </c>
      <c r="AS805" s="32" t="str">
        <f t="shared" si="734"/>
        <v/>
      </c>
      <c r="AT805" s="32" t="str">
        <f t="shared" si="734"/>
        <v/>
      </c>
      <c r="AU805" s="32" t="str">
        <f t="shared" si="731"/>
        <v/>
      </c>
      <c r="AV805" s="32" t="str">
        <f t="shared" si="731"/>
        <v/>
      </c>
      <c r="AW805" s="32" t="str">
        <f t="shared" si="731"/>
        <v/>
      </c>
      <c r="AX805" s="32" t="str">
        <f t="shared" si="731"/>
        <v/>
      </c>
      <c r="AY805" s="32" t="str">
        <f t="shared" si="731"/>
        <v/>
      </c>
      <c r="BA805" s="17" t="str">
        <f t="shared" si="735"/>
        <v/>
      </c>
      <c r="BB805" s="17" t="str">
        <f t="shared" si="735"/>
        <v/>
      </c>
      <c r="BC805" s="17" t="str">
        <f t="shared" si="735"/>
        <v/>
      </c>
      <c r="BD805" s="17" t="str">
        <f t="shared" si="735"/>
        <v/>
      </c>
      <c r="BE805" s="17" t="str">
        <f t="shared" si="735"/>
        <v/>
      </c>
      <c r="BF805" s="17" t="str">
        <f t="shared" si="732"/>
        <v/>
      </c>
      <c r="BG805" s="17" t="str">
        <f t="shared" si="732"/>
        <v/>
      </c>
      <c r="BH805" s="17" t="str">
        <f t="shared" si="732"/>
        <v/>
      </c>
      <c r="BI805" s="17" t="str">
        <f t="shared" si="732"/>
        <v/>
      </c>
      <c r="BJ805" s="17" t="str">
        <f t="shared" si="732"/>
        <v/>
      </c>
    </row>
    <row r="806" spans="1:62" s="13" customFormat="1" ht="23.25" customHeight="1">
      <c r="A806" s="1">
        <f ca="1">IF(COUNTIF($D806:$M806," ")=10,"",IF(VLOOKUP(MAX($A$1:A805),$A$1:C805,3,FALSE)=0,"",MAX($A$1:A805)+1))</f>
        <v>806</v>
      </c>
      <c r="B806" s="13" t="str">
        <f>$B802</f>
        <v/>
      </c>
      <c r="C806" s="2" t="str">
        <f>IF($B806="","",$S$5)</f>
        <v/>
      </c>
      <c r="D806" s="23" t="str">
        <f t="shared" ref="D806:K806" si="744">IF($B806&gt;"",IF(ISERROR(SEARCH($B806,T$5))," ",MID(T$5,FIND("%курс ",T$5,FIND($B806,T$5))+6,7)&amp;"
("&amp;MID(T$5,FIND("ауд.",T$5,FIND($B806,T$5))+4,FIND("№",T$5,FIND("ауд.",T$5,FIND($B806,T$5)))-(FIND("ауд.",T$5,FIND($B806,T$5))+4))&amp;")"),"")</f>
        <v/>
      </c>
      <c r="E806" s="23" t="str">
        <f t="shared" si="744"/>
        <v/>
      </c>
      <c r="F806" s="23" t="str">
        <f t="shared" si="744"/>
        <v/>
      </c>
      <c r="G806" s="23" t="str">
        <f t="shared" si="744"/>
        <v/>
      </c>
      <c r="H806" s="23" t="str">
        <f t="shared" si="744"/>
        <v/>
      </c>
      <c r="I806" s="23" t="str">
        <f t="shared" si="744"/>
        <v/>
      </c>
      <c r="J806" s="23" t="str">
        <f t="shared" si="744"/>
        <v/>
      </c>
      <c r="K806" s="23" t="str">
        <f t="shared" si="744"/>
        <v/>
      </c>
      <c r="L806" s="23"/>
      <c r="M806" s="23"/>
      <c r="N806" s="25"/>
      <c r="P806" s="16"/>
      <c r="Q806" s="16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E806" s="31" t="str">
        <f t="shared" si="739"/>
        <v/>
      </c>
      <c r="AF806" s="31" t="str">
        <f t="shared" si="739"/>
        <v/>
      </c>
      <c r="AG806" s="31" t="str">
        <f t="shared" si="739"/>
        <v/>
      </c>
      <c r="AH806" s="31" t="str">
        <f t="shared" si="737"/>
        <v/>
      </c>
      <c r="AI806" s="31" t="str">
        <f t="shared" si="737"/>
        <v/>
      </c>
      <c r="AJ806" s="31" t="str">
        <f t="shared" si="737"/>
        <v/>
      </c>
      <c r="AK806" s="31" t="str">
        <f t="shared" si="737"/>
        <v/>
      </c>
      <c r="AL806" s="31" t="str">
        <f t="shared" si="737"/>
        <v/>
      </c>
      <c r="AM806" s="31" t="str">
        <f t="shared" si="737"/>
        <v/>
      </c>
      <c r="AN806" s="31" t="str">
        <f t="shared" si="701"/>
        <v/>
      </c>
      <c r="AO806" s="32" t="str">
        <f t="shared" si="710"/>
        <v/>
      </c>
      <c r="AP806" s="32" t="str">
        <f t="shared" si="734"/>
        <v/>
      </c>
      <c r="AQ806" s="32" t="str">
        <f t="shared" si="734"/>
        <v/>
      </c>
      <c r="AR806" s="32" t="str">
        <f t="shared" si="734"/>
        <v/>
      </c>
      <c r="AS806" s="32" t="str">
        <f t="shared" si="734"/>
        <v/>
      </c>
      <c r="AT806" s="32" t="str">
        <f t="shared" si="734"/>
        <v/>
      </c>
      <c r="AU806" s="32" t="str">
        <f t="shared" si="731"/>
        <v/>
      </c>
      <c r="AV806" s="32" t="str">
        <f t="shared" si="731"/>
        <v/>
      </c>
      <c r="AW806" s="32" t="str">
        <f t="shared" si="731"/>
        <v/>
      </c>
      <c r="AX806" s="32" t="str">
        <f t="shared" si="731"/>
        <v/>
      </c>
      <c r="AY806" s="32" t="str">
        <f t="shared" si="731"/>
        <v/>
      </c>
      <c r="BA806" s="17" t="str">
        <f t="shared" si="735"/>
        <v/>
      </c>
      <c r="BB806" s="17" t="str">
        <f t="shared" si="735"/>
        <v/>
      </c>
      <c r="BC806" s="17" t="str">
        <f t="shared" si="735"/>
        <v/>
      </c>
      <c r="BD806" s="17" t="str">
        <f t="shared" si="735"/>
        <v/>
      </c>
      <c r="BE806" s="17" t="str">
        <f t="shared" si="735"/>
        <v/>
      </c>
      <c r="BF806" s="17" t="str">
        <f t="shared" si="732"/>
        <v/>
      </c>
      <c r="BG806" s="17" t="str">
        <f t="shared" si="732"/>
        <v/>
      </c>
      <c r="BH806" s="17" t="str">
        <f t="shared" si="732"/>
        <v/>
      </c>
      <c r="BI806" s="17" t="str">
        <f t="shared" si="732"/>
        <v/>
      </c>
      <c r="BJ806" s="17" t="str">
        <f t="shared" si="732"/>
        <v/>
      </c>
    </row>
    <row r="807" spans="1:62" s="13" customFormat="1" ht="23.25" customHeight="1">
      <c r="A807" s="1">
        <f ca="1">IF(COUNTIF($D807:$M807," ")=10,"",IF(VLOOKUP(MAX($A$1:A806),$A$1:C806,3,FALSE)=0,"",MAX($A$1:A806)+1))</f>
        <v>807</v>
      </c>
      <c r="B807" s="13" t="str">
        <f>$B802</f>
        <v/>
      </c>
      <c r="C807" s="2" t="str">
        <f>IF($B807="","",$S$6)</f>
        <v/>
      </c>
      <c r="D807" s="23" t="str">
        <f t="shared" ref="D807:K807" si="745">IF($B807&gt;"",IF(ISERROR(SEARCH($B807,T$6))," ",MID(T$6,FIND("%курс ",T$6,FIND($B807,T$6))+6,7)&amp;"
("&amp;MID(T$6,FIND("ауд.",T$6,FIND($B807,T$6))+4,FIND("№",T$6,FIND("ауд.",T$6,FIND($B807,T$6)))-(FIND("ауд.",T$6,FIND($B807,T$6))+4))&amp;")"),"")</f>
        <v/>
      </c>
      <c r="E807" s="23" t="str">
        <f t="shared" si="745"/>
        <v/>
      </c>
      <c r="F807" s="23" t="str">
        <f t="shared" si="745"/>
        <v/>
      </c>
      <c r="G807" s="23" t="str">
        <f t="shared" si="745"/>
        <v/>
      </c>
      <c r="H807" s="23" t="str">
        <f t="shared" si="745"/>
        <v/>
      </c>
      <c r="I807" s="23" t="str">
        <f t="shared" si="745"/>
        <v/>
      </c>
      <c r="J807" s="23" t="str">
        <f t="shared" si="745"/>
        <v/>
      </c>
      <c r="K807" s="23" t="str">
        <f t="shared" si="745"/>
        <v/>
      </c>
      <c r="L807" s="23"/>
      <c r="M807" s="23"/>
      <c r="N807" s="25"/>
      <c r="P807" s="16"/>
      <c r="Q807" s="16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E807" s="31" t="str">
        <f t="shared" si="739"/>
        <v/>
      </c>
      <c r="AF807" s="31" t="str">
        <f t="shared" si="739"/>
        <v/>
      </c>
      <c r="AG807" s="31" t="str">
        <f t="shared" si="739"/>
        <v/>
      </c>
      <c r="AH807" s="31" t="str">
        <f t="shared" si="737"/>
        <v/>
      </c>
      <c r="AI807" s="31" t="str">
        <f t="shared" si="737"/>
        <v/>
      </c>
      <c r="AJ807" s="31" t="str">
        <f t="shared" si="737"/>
        <v/>
      </c>
      <c r="AK807" s="31" t="str">
        <f t="shared" si="737"/>
        <v/>
      </c>
      <c r="AL807" s="31" t="str">
        <f t="shared" si="737"/>
        <v/>
      </c>
      <c r="AM807" s="31" t="str">
        <f t="shared" si="737"/>
        <v/>
      </c>
      <c r="AN807" s="31" t="str">
        <f t="shared" si="701"/>
        <v/>
      </c>
      <c r="AO807" s="32" t="str">
        <f t="shared" si="710"/>
        <v/>
      </c>
      <c r="AP807" s="32" t="str">
        <f t="shared" si="734"/>
        <v/>
      </c>
      <c r="AQ807" s="32" t="str">
        <f t="shared" si="734"/>
        <v/>
      </c>
      <c r="AR807" s="32" t="str">
        <f t="shared" si="734"/>
        <v/>
      </c>
      <c r="AS807" s="32" t="str">
        <f t="shared" si="734"/>
        <v/>
      </c>
      <c r="AT807" s="32" t="str">
        <f t="shared" si="734"/>
        <v/>
      </c>
      <c r="AU807" s="32" t="str">
        <f t="shared" si="731"/>
        <v/>
      </c>
      <c r="AV807" s="32" t="str">
        <f t="shared" si="731"/>
        <v/>
      </c>
      <c r="AW807" s="32" t="str">
        <f t="shared" si="731"/>
        <v/>
      </c>
      <c r="AX807" s="32" t="str">
        <f t="shared" si="731"/>
        <v/>
      </c>
      <c r="AY807" s="32" t="str">
        <f t="shared" si="731"/>
        <v/>
      </c>
      <c r="BA807" s="17" t="str">
        <f t="shared" si="735"/>
        <v/>
      </c>
      <c r="BB807" s="17" t="str">
        <f t="shared" si="735"/>
        <v/>
      </c>
      <c r="BC807" s="17" t="str">
        <f t="shared" si="735"/>
        <v/>
      </c>
      <c r="BD807" s="17" t="str">
        <f t="shared" si="735"/>
        <v/>
      </c>
      <c r="BE807" s="17" t="str">
        <f t="shared" si="735"/>
        <v/>
      </c>
      <c r="BF807" s="17" t="str">
        <f t="shared" si="732"/>
        <v/>
      </c>
      <c r="BG807" s="17" t="str">
        <f t="shared" si="732"/>
        <v/>
      </c>
      <c r="BH807" s="17" t="str">
        <f t="shared" si="732"/>
        <v/>
      </c>
      <c r="BI807" s="17" t="str">
        <f t="shared" si="732"/>
        <v/>
      </c>
      <c r="BJ807" s="17" t="str">
        <f t="shared" si="732"/>
        <v/>
      </c>
    </row>
    <row r="808" spans="1:62" s="13" customFormat="1" ht="23.25" customHeight="1">
      <c r="A808" s="1">
        <f ca="1">IF(COUNTIF($D808:$M808," ")=10,"",IF(VLOOKUP(MAX($A$1:A807),$A$1:C807,3,FALSE)=0,"",MAX($A$1:A807)+1))</f>
        <v>808</v>
      </c>
      <c r="B808" s="13" t="str">
        <f>$B802</f>
        <v/>
      </c>
      <c r="C808" s="2" t="str">
        <f>IF($B808="","",$S$7)</f>
        <v/>
      </c>
      <c r="D808" s="23" t="str">
        <f t="shared" ref="D808:K808" si="746">IF($B808&gt;"",IF(ISERROR(SEARCH($B808,T$7))," ",MID(T$7,FIND("%курс ",T$7,FIND($B808,T$7))+6,7)&amp;"
("&amp;MID(T$7,FIND("ауд.",T$7,FIND($B808,T$7))+4,FIND("№",T$7,FIND("ауд.",T$7,FIND($B808,T$7)))-(FIND("ауд.",T$7,FIND($B808,T$7))+4))&amp;")"),"")</f>
        <v/>
      </c>
      <c r="E808" s="23" t="str">
        <f t="shared" si="746"/>
        <v/>
      </c>
      <c r="F808" s="23" t="str">
        <f t="shared" si="746"/>
        <v/>
      </c>
      <c r="G808" s="23" t="str">
        <f t="shared" si="746"/>
        <v/>
      </c>
      <c r="H808" s="23" t="str">
        <f t="shared" si="746"/>
        <v/>
      </c>
      <c r="I808" s="23" t="str">
        <f t="shared" si="746"/>
        <v/>
      </c>
      <c r="J808" s="23" t="str">
        <f t="shared" si="746"/>
        <v/>
      </c>
      <c r="K808" s="23" t="str">
        <f t="shared" si="746"/>
        <v/>
      </c>
      <c r="L808" s="23"/>
      <c r="M808" s="23"/>
      <c r="N808" s="25"/>
      <c r="P808" s="16"/>
      <c r="Q808" s="16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E808" s="31" t="str">
        <f t="shared" si="739"/>
        <v/>
      </c>
      <c r="AF808" s="31" t="str">
        <f t="shared" si="739"/>
        <v/>
      </c>
      <c r="AG808" s="31" t="str">
        <f t="shared" si="739"/>
        <v/>
      </c>
      <c r="AH808" s="31" t="str">
        <f t="shared" si="737"/>
        <v/>
      </c>
      <c r="AI808" s="31" t="str">
        <f t="shared" si="737"/>
        <v/>
      </c>
      <c r="AJ808" s="31" t="str">
        <f t="shared" si="737"/>
        <v/>
      </c>
      <c r="AK808" s="31" t="str">
        <f t="shared" si="737"/>
        <v/>
      </c>
      <c r="AL808" s="31" t="str">
        <f t="shared" si="737"/>
        <v/>
      </c>
      <c r="AM808" s="31" t="str">
        <f t="shared" si="737"/>
        <v/>
      </c>
      <c r="AN808" s="31" t="str">
        <f t="shared" si="701"/>
        <v/>
      </c>
      <c r="AO808" s="32" t="str">
        <f t="shared" si="710"/>
        <v/>
      </c>
      <c r="AP808" s="32" t="str">
        <f t="shared" si="734"/>
        <v/>
      </c>
      <c r="AQ808" s="32" t="str">
        <f t="shared" si="734"/>
        <v/>
      </c>
      <c r="AR808" s="32" t="str">
        <f t="shared" si="734"/>
        <v/>
      </c>
      <c r="AS808" s="32" t="str">
        <f t="shared" si="734"/>
        <v/>
      </c>
      <c r="AT808" s="32" t="str">
        <f t="shared" si="734"/>
        <v/>
      </c>
      <c r="AU808" s="32" t="str">
        <f t="shared" si="731"/>
        <v/>
      </c>
      <c r="AV808" s="32" t="str">
        <f t="shared" si="731"/>
        <v/>
      </c>
      <c r="AW808" s="32" t="str">
        <f t="shared" si="731"/>
        <v/>
      </c>
      <c r="AX808" s="32" t="str">
        <f t="shared" si="731"/>
        <v/>
      </c>
      <c r="AY808" s="32" t="str">
        <f t="shared" si="731"/>
        <v/>
      </c>
      <c r="BA808" s="17" t="str">
        <f t="shared" si="735"/>
        <v/>
      </c>
      <c r="BB808" s="17" t="str">
        <f t="shared" si="735"/>
        <v/>
      </c>
      <c r="BC808" s="17" t="str">
        <f t="shared" si="735"/>
        <v/>
      </c>
      <c r="BD808" s="17" t="str">
        <f t="shared" si="735"/>
        <v/>
      </c>
      <c r="BE808" s="17" t="str">
        <f t="shared" si="735"/>
        <v/>
      </c>
      <c r="BF808" s="17" t="str">
        <f t="shared" si="732"/>
        <v/>
      </c>
      <c r="BG808" s="17" t="str">
        <f t="shared" si="732"/>
        <v/>
      </c>
      <c r="BH808" s="17" t="str">
        <f t="shared" si="732"/>
        <v/>
      </c>
      <c r="BI808" s="17" t="str">
        <f t="shared" si="732"/>
        <v/>
      </c>
      <c r="BJ808" s="17" t="str">
        <f t="shared" si="732"/>
        <v/>
      </c>
    </row>
    <row r="809" spans="1:62" s="13" customFormat="1" ht="23.25" customHeight="1">
      <c r="A809" s="1">
        <f ca="1">IF(COUNTIF($D809:$M809," ")=10,"",IF(VLOOKUP(MAX($A$1:A808),$A$1:C808,3,FALSE)=0,"",MAX($A$1:A808)+1))</f>
        <v>809</v>
      </c>
      <c r="B809" s="13" t="str">
        <f>$B802</f>
        <v/>
      </c>
      <c r="C809" s="2" t="str">
        <f>IF($B809="","",$S$8)</f>
        <v/>
      </c>
      <c r="D809" s="23" t="str">
        <f t="shared" ref="D809:K809" si="747">IF($B809&gt;"",IF(ISERROR(SEARCH($B809,T$8))," ",MID(T$8,FIND("%курс ",T$8,FIND($B809,T$8))+6,7)&amp;"
("&amp;MID(T$8,FIND("ауд.",T$8,FIND($B809,T$8))+4,FIND("№",T$8,FIND("ауд.",T$8,FIND($B809,T$8)))-(FIND("ауд.",T$8,FIND($B809,T$8))+4))&amp;")"),"")</f>
        <v/>
      </c>
      <c r="E809" s="23" t="str">
        <f t="shared" si="747"/>
        <v/>
      </c>
      <c r="F809" s="23" t="str">
        <f t="shared" si="747"/>
        <v/>
      </c>
      <c r="G809" s="23" t="str">
        <f t="shared" si="747"/>
        <v/>
      </c>
      <c r="H809" s="23" t="str">
        <f t="shared" si="747"/>
        <v/>
      </c>
      <c r="I809" s="23" t="str">
        <f t="shared" si="747"/>
        <v/>
      </c>
      <c r="J809" s="23" t="str">
        <f t="shared" si="747"/>
        <v/>
      </c>
      <c r="K809" s="23" t="str">
        <f t="shared" si="747"/>
        <v/>
      </c>
      <c r="L809" s="23"/>
      <c r="M809" s="23"/>
      <c r="N809" s="25"/>
      <c r="P809" s="16"/>
      <c r="Q809" s="16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E809" s="31" t="str">
        <f t="shared" si="739"/>
        <v/>
      </c>
      <c r="AF809" s="31" t="str">
        <f t="shared" si="739"/>
        <v/>
      </c>
      <c r="AG809" s="31" t="str">
        <f t="shared" si="739"/>
        <v/>
      </c>
      <c r="AH809" s="31" t="str">
        <f t="shared" si="737"/>
        <v/>
      </c>
      <c r="AI809" s="31" t="str">
        <f t="shared" si="737"/>
        <v/>
      </c>
      <c r="AJ809" s="31" t="str">
        <f t="shared" si="737"/>
        <v/>
      </c>
      <c r="AK809" s="31" t="str">
        <f t="shared" si="737"/>
        <v/>
      </c>
      <c r="AL809" s="31" t="str">
        <f t="shared" si="737"/>
        <v/>
      </c>
      <c r="AM809" s="31" t="str">
        <f t="shared" si="737"/>
        <v/>
      </c>
      <c r="AN809" s="31" t="str">
        <f t="shared" si="701"/>
        <v/>
      </c>
      <c r="AO809" s="32" t="str">
        <f t="shared" si="710"/>
        <v/>
      </c>
      <c r="AP809" s="32" t="str">
        <f t="shared" si="734"/>
        <v/>
      </c>
      <c r="AQ809" s="32" t="str">
        <f t="shared" si="734"/>
        <v/>
      </c>
      <c r="AR809" s="32" t="str">
        <f t="shared" si="734"/>
        <v/>
      </c>
      <c r="AS809" s="32" t="str">
        <f t="shared" si="734"/>
        <v/>
      </c>
      <c r="AT809" s="32" t="str">
        <f t="shared" si="734"/>
        <v/>
      </c>
      <c r="AU809" s="32" t="str">
        <f t="shared" si="731"/>
        <v/>
      </c>
      <c r="AV809" s="32" t="str">
        <f t="shared" si="731"/>
        <v/>
      </c>
      <c r="AW809" s="32" t="str">
        <f t="shared" si="731"/>
        <v/>
      </c>
      <c r="AX809" s="32" t="str">
        <f t="shared" si="731"/>
        <v/>
      </c>
      <c r="AY809" s="32" t="str">
        <f t="shared" si="731"/>
        <v/>
      </c>
      <c r="BA809" s="17" t="str">
        <f t="shared" si="735"/>
        <v/>
      </c>
      <c r="BB809" s="17" t="str">
        <f t="shared" si="735"/>
        <v/>
      </c>
      <c r="BC809" s="17" t="str">
        <f t="shared" si="735"/>
        <v/>
      </c>
      <c r="BD809" s="17" t="str">
        <f t="shared" si="735"/>
        <v/>
      </c>
      <c r="BE809" s="17" t="str">
        <f t="shared" si="735"/>
        <v/>
      </c>
      <c r="BF809" s="17" t="str">
        <f t="shared" si="732"/>
        <v/>
      </c>
      <c r="BG809" s="17" t="str">
        <f t="shared" si="732"/>
        <v/>
      </c>
      <c r="BH809" s="17" t="str">
        <f t="shared" si="732"/>
        <v/>
      </c>
      <c r="BI809" s="17" t="str">
        <f t="shared" si="732"/>
        <v/>
      </c>
      <c r="BJ809" s="17" t="str">
        <f t="shared" si="732"/>
        <v/>
      </c>
    </row>
    <row r="810" spans="1:62" s="13" customFormat="1" ht="23.25" customHeight="1">
      <c r="A810" s="1">
        <f ca="1">IF(COUNTIF($D810:$M810," ")=10,"",IF(VLOOKUP(MAX($A$1:A809),$A$1:C809,3,FALSE)=0,"",MAX($A$1:A809)+1))</f>
        <v>810</v>
      </c>
      <c r="C810" s="2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17"/>
      <c r="P810" s="16"/>
      <c r="Q810" s="16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2" t="str">
        <f>IF(COUNTBLANK(AE810:AN810)=10,"",MID($C810,1,FIND(" ",$C810)-1))</f>
        <v/>
      </c>
      <c r="AP810" s="32" t="str">
        <f t="shared" si="734"/>
        <v/>
      </c>
      <c r="AQ810" s="32" t="str">
        <f t="shared" si="734"/>
        <v/>
      </c>
      <c r="AR810" s="32" t="str">
        <f t="shared" si="734"/>
        <v/>
      </c>
      <c r="AS810" s="32" t="str">
        <f t="shared" si="734"/>
        <v/>
      </c>
      <c r="AT810" s="32" t="str">
        <f t="shared" si="734"/>
        <v/>
      </c>
      <c r="AU810" s="32" t="str">
        <f t="shared" si="731"/>
        <v/>
      </c>
      <c r="AV810" s="32" t="str">
        <f t="shared" si="731"/>
        <v/>
      </c>
      <c r="AW810" s="32" t="str">
        <f t="shared" si="731"/>
        <v/>
      </c>
      <c r="AX810" s="32" t="str">
        <f t="shared" si="731"/>
        <v/>
      </c>
      <c r="AY810" s="32" t="str">
        <f t="shared" si="731"/>
        <v/>
      </c>
      <c r="BA810" s="17" t="str">
        <f t="shared" si="735"/>
        <v/>
      </c>
      <c r="BB810" s="17" t="str">
        <f t="shared" si="735"/>
        <v/>
      </c>
      <c r="BC810" s="17" t="str">
        <f t="shared" si="735"/>
        <v/>
      </c>
      <c r="BD810" s="17" t="str">
        <f t="shared" si="735"/>
        <v/>
      </c>
      <c r="BE810" s="17" t="str">
        <f t="shared" si="735"/>
        <v/>
      </c>
      <c r="BF810" s="17" t="str">
        <f t="shared" si="732"/>
        <v/>
      </c>
      <c r="BG810" s="17" t="str">
        <f t="shared" si="732"/>
        <v/>
      </c>
      <c r="BH810" s="17" t="str">
        <f t="shared" si="732"/>
        <v/>
      </c>
      <c r="BI810" s="17" t="str">
        <f t="shared" si="732"/>
        <v/>
      </c>
      <c r="BJ810" s="17" t="str">
        <f t="shared" si="732"/>
        <v/>
      </c>
    </row>
    <row r="811" spans="1:62" s="13" customFormat="1" ht="23.25" customHeight="1">
      <c r="A811" s="1">
        <f ca="1">IF(COUNTIF($D812:$M818," ")=70,"",MAX($A$1:A810)+1)</f>
        <v>811</v>
      </c>
      <c r="B811" s="2" t="str">
        <f>IF($C811="","",$C811)</f>
        <v/>
      </c>
      <c r="C811" s="3" t="str">
        <f>IF(ISERROR(VLOOKUP((ROW()-1)/9+1,'[1]Преподавательский состав'!$A$2:$B$180,2,FALSE)),"",VLOOKUP((ROW()-1)/9+1,'[1]Преподавательский состав'!$A$2:$B$180,2,FALSE))</f>
        <v/>
      </c>
      <c r="D811" s="3" t="str">
        <f>IF($C811="","",T(" 8.00"))</f>
        <v/>
      </c>
      <c r="E811" s="3" t="str">
        <f>IF($C811="","",T(" 9.40"))</f>
        <v/>
      </c>
      <c r="F811" s="3" t="str">
        <f>IF($C811="","",T("11.50"))</f>
        <v/>
      </c>
      <c r="G811" s="3" t="str">
        <f>IF($C811="","",T(""))</f>
        <v/>
      </c>
      <c r="H811" s="3" t="str">
        <f>IF($C811="","",T("13.30"))</f>
        <v/>
      </c>
      <c r="I811" s="3" t="str">
        <f>IF($C811="","",T("15.10"))</f>
        <v/>
      </c>
      <c r="J811" s="3" t="str">
        <f>IF($C811="","",T("16.50"))</f>
        <v/>
      </c>
      <c r="K811" s="3" t="str">
        <f>IF($C811="","",T("16.50"))</f>
        <v/>
      </c>
      <c r="L811" s="3"/>
      <c r="M811" s="3"/>
      <c r="N811" s="25"/>
      <c r="P811" s="16"/>
      <c r="Q811" s="16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2" t="str">
        <f t="shared" si="710"/>
        <v/>
      </c>
      <c r="AP811" s="32" t="str">
        <f t="shared" si="734"/>
        <v/>
      </c>
      <c r="AQ811" s="32" t="str">
        <f t="shared" si="734"/>
        <v/>
      </c>
      <c r="AR811" s="32" t="str">
        <f t="shared" si="734"/>
        <v/>
      </c>
      <c r="AS811" s="32" t="str">
        <f t="shared" si="734"/>
        <v/>
      </c>
      <c r="AT811" s="32" t="str">
        <f t="shared" si="734"/>
        <v/>
      </c>
      <c r="AU811" s="32" t="str">
        <f t="shared" si="731"/>
        <v/>
      </c>
      <c r="AV811" s="32" t="str">
        <f t="shared" si="731"/>
        <v/>
      </c>
      <c r="AW811" s="32" t="str">
        <f t="shared" si="731"/>
        <v/>
      </c>
      <c r="AX811" s="32" t="str">
        <f t="shared" si="731"/>
        <v/>
      </c>
      <c r="AY811" s="32" t="str">
        <f t="shared" si="731"/>
        <v/>
      </c>
      <c r="BA811" s="17" t="str">
        <f t="shared" si="735"/>
        <v/>
      </c>
      <c r="BB811" s="17" t="str">
        <f t="shared" si="735"/>
        <v/>
      </c>
      <c r="BC811" s="17" t="str">
        <f t="shared" si="735"/>
        <v/>
      </c>
      <c r="BD811" s="17" t="str">
        <f t="shared" si="735"/>
        <v/>
      </c>
      <c r="BE811" s="17" t="str">
        <f t="shared" si="735"/>
        <v/>
      </c>
      <c r="BF811" s="17" t="str">
        <f t="shared" si="732"/>
        <v/>
      </c>
      <c r="BG811" s="17" t="str">
        <f t="shared" si="732"/>
        <v/>
      </c>
      <c r="BH811" s="17" t="str">
        <f t="shared" si="732"/>
        <v/>
      </c>
      <c r="BI811" s="17" t="str">
        <f t="shared" si="732"/>
        <v/>
      </c>
      <c r="BJ811" s="17" t="str">
        <f t="shared" si="732"/>
        <v/>
      </c>
    </row>
    <row r="812" spans="1:62" s="13" customFormat="1" ht="23.25" customHeight="1">
      <c r="A812" s="1">
        <f ca="1">IF(COUNTIF($D812:$M812," ")=10,"",IF(VLOOKUP(MAX($A$1:A811),$A$1:C811,3,FALSE)=0,"",MAX($A$1:A811)+1))</f>
        <v>812</v>
      </c>
      <c r="B812" s="13" t="str">
        <f>$B811</f>
        <v/>
      </c>
      <c r="C812" s="2" t="str">
        <f>IF($B812="","",$S$2)</f>
        <v/>
      </c>
      <c r="D812" s="14" t="str">
        <f t="shared" ref="D812:K812" si="748">IF($B812&gt;"",IF(ISERROR(SEARCH($B812,T$2))," ",MID(T$2,FIND("%курс ",T$2,FIND($B812,T$2))+6,7)&amp;"
("&amp;MID(T$2,FIND("ауд.",T$2,FIND($B812,T$2))+4,FIND("№",T$2,FIND("ауд.",T$2,FIND($B812,T$2)))-(FIND("ауд.",T$2,FIND($B812,T$2))+4))&amp;")"),"")</f>
        <v/>
      </c>
      <c r="E812" s="14" t="str">
        <f t="shared" si="748"/>
        <v/>
      </c>
      <c r="F812" s="14" t="str">
        <f t="shared" si="748"/>
        <v/>
      </c>
      <c r="G812" s="14" t="str">
        <f t="shared" si="748"/>
        <v/>
      </c>
      <c r="H812" s="14" t="str">
        <f t="shared" si="748"/>
        <v/>
      </c>
      <c r="I812" s="14" t="str">
        <f t="shared" si="748"/>
        <v/>
      </c>
      <c r="J812" s="14" t="str">
        <f t="shared" si="748"/>
        <v/>
      </c>
      <c r="K812" s="14" t="str">
        <f t="shared" si="748"/>
        <v/>
      </c>
      <c r="L812" s="14"/>
      <c r="M812" s="14"/>
      <c r="N812" s="25"/>
      <c r="P812" s="16"/>
      <c r="Q812" s="16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E812" s="31" t="str">
        <f t="shared" si="739"/>
        <v/>
      </c>
      <c r="AF812" s="31" t="str">
        <f t="shared" si="739"/>
        <v/>
      </c>
      <c r="AG812" s="31" t="str">
        <f t="shared" si="739"/>
        <v/>
      </c>
      <c r="AH812" s="31" t="str">
        <f t="shared" si="737"/>
        <v/>
      </c>
      <c r="AI812" s="31" t="str">
        <f t="shared" si="737"/>
        <v/>
      </c>
      <c r="AJ812" s="31" t="str">
        <f t="shared" si="737"/>
        <v/>
      </c>
      <c r="AK812" s="31" t="str">
        <f t="shared" si="737"/>
        <v/>
      </c>
      <c r="AL812" s="31" t="str">
        <f t="shared" si="737"/>
        <v/>
      </c>
      <c r="AM812" s="31" t="str">
        <f t="shared" si="737"/>
        <v/>
      </c>
      <c r="AN812" s="31" t="str">
        <f t="shared" si="701"/>
        <v/>
      </c>
      <c r="AO812" s="32" t="str">
        <f t="shared" si="710"/>
        <v/>
      </c>
      <c r="AP812" s="32" t="str">
        <f t="shared" si="734"/>
        <v/>
      </c>
      <c r="AQ812" s="34" t="str">
        <f t="shared" si="734"/>
        <v/>
      </c>
      <c r="AR812" s="32" t="str">
        <f t="shared" si="734"/>
        <v/>
      </c>
      <c r="AS812" s="32" t="str">
        <f t="shared" si="734"/>
        <v/>
      </c>
      <c r="AT812" s="32" t="str">
        <f t="shared" si="734"/>
        <v/>
      </c>
      <c r="AU812" s="32" t="str">
        <f t="shared" si="731"/>
        <v/>
      </c>
      <c r="AV812" s="32" t="str">
        <f t="shared" si="731"/>
        <v/>
      </c>
      <c r="AW812" s="32" t="str">
        <f t="shared" si="731"/>
        <v/>
      </c>
      <c r="AX812" s="32" t="str">
        <f t="shared" si="731"/>
        <v/>
      </c>
      <c r="AY812" s="32" t="str">
        <f t="shared" si="731"/>
        <v/>
      </c>
      <c r="BA812" s="17" t="str">
        <f t="shared" si="735"/>
        <v/>
      </c>
      <c r="BB812" s="17" t="str">
        <f t="shared" si="735"/>
        <v/>
      </c>
      <c r="BC812" s="17" t="str">
        <f t="shared" si="735"/>
        <v/>
      </c>
      <c r="BD812" s="17" t="str">
        <f t="shared" si="735"/>
        <v/>
      </c>
      <c r="BE812" s="17" t="str">
        <f t="shared" si="735"/>
        <v/>
      </c>
      <c r="BF812" s="17" t="str">
        <f t="shared" si="732"/>
        <v/>
      </c>
      <c r="BG812" s="17" t="str">
        <f t="shared" si="732"/>
        <v/>
      </c>
      <c r="BH812" s="17" t="str">
        <f t="shared" si="732"/>
        <v/>
      </c>
      <c r="BI812" s="17" t="str">
        <f t="shared" si="732"/>
        <v/>
      </c>
      <c r="BJ812" s="17" t="str">
        <f t="shared" si="732"/>
        <v/>
      </c>
    </row>
    <row r="813" spans="1:62" s="13" customFormat="1" ht="23.25" customHeight="1">
      <c r="A813" s="1">
        <f ca="1">IF(COUNTIF($D813:$M813," ")=10,"",IF(VLOOKUP(MAX($A$1:A812),$A$1:C812,3,FALSE)=0,"",MAX($A$1:A812)+1))</f>
        <v>813</v>
      </c>
      <c r="B813" s="13" t="str">
        <f>$B811</f>
        <v/>
      </c>
      <c r="C813" s="2" t="str">
        <f>IF($B813="","",$S$3)</f>
        <v/>
      </c>
      <c r="D813" s="14" t="str">
        <f t="shared" ref="D813:K813" si="749">IF($B813&gt;"",IF(ISERROR(SEARCH($B813,T$3))," ",MID(T$3,FIND("%курс ",T$3,FIND($B813,T$3))+6,7)&amp;"
("&amp;MID(T$3,FIND("ауд.",T$3,FIND($B813,T$3))+4,FIND("№",T$3,FIND("ауд.",T$3,FIND($B813,T$3)))-(FIND("ауд.",T$3,FIND($B813,T$3))+4))&amp;")"),"")</f>
        <v/>
      </c>
      <c r="E813" s="14" t="str">
        <f t="shared" si="749"/>
        <v/>
      </c>
      <c r="F813" s="14" t="str">
        <f t="shared" si="749"/>
        <v/>
      </c>
      <c r="G813" s="14" t="str">
        <f t="shared" si="749"/>
        <v/>
      </c>
      <c r="H813" s="14" t="str">
        <f t="shared" si="749"/>
        <v/>
      </c>
      <c r="I813" s="14" t="str">
        <f t="shared" si="749"/>
        <v/>
      </c>
      <c r="J813" s="14" t="str">
        <f t="shared" si="749"/>
        <v/>
      </c>
      <c r="K813" s="14" t="str">
        <f t="shared" si="749"/>
        <v/>
      </c>
      <c r="L813" s="14"/>
      <c r="M813" s="14"/>
      <c r="N813" s="25"/>
      <c r="P813" s="16"/>
      <c r="Q813" s="16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E813" s="31" t="str">
        <f t="shared" si="739"/>
        <v/>
      </c>
      <c r="AF813" s="31" t="str">
        <f t="shared" si="739"/>
        <v/>
      </c>
      <c r="AG813" s="31" t="str">
        <f t="shared" si="739"/>
        <v/>
      </c>
      <c r="AH813" s="31" t="str">
        <f t="shared" si="737"/>
        <v/>
      </c>
      <c r="AI813" s="31" t="str">
        <f t="shared" si="737"/>
        <v/>
      </c>
      <c r="AJ813" s="31" t="str">
        <f t="shared" si="737"/>
        <v/>
      </c>
      <c r="AK813" s="31" t="str">
        <f t="shared" si="737"/>
        <v/>
      </c>
      <c r="AL813" s="31" t="str">
        <f t="shared" si="737"/>
        <v/>
      </c>
      <c r="AM813" s="31" t="str">
        <f t="shared" si="737"/>
        <v/>
      </c>
      <c r="AN813" s="31" t="str">
        <f t="shared" si="701"/>
        <v/>
      </c>
      <c r="AO813" s="32" t="str">
        <f t="shared" si="710"/>
        <v/>
      </c>
      <c r="AP813" s="32" t="str">
        <f t="shared" si="734"/>
        <v/>
      </c>
      <c r="AQ813" s="32" t="str">
        <f t="shared" si="734"/>
        <v/>
      </c>
      <c r="AR813" s="32" t="str">
        <f t="shared" si="734"/>
        <v/>
      </c>
      <c r="AS813" s="32" t="str">
        <f t="shared" si="734"/>
        <v/>
      </c>
      <c r="AT813" s="32" t="str">
        <f t="shared" si="734"/>
        <v/>
      </c>
      <c r="AU813" s="32" t="str">
        <f t="shared" si="731"/>
        <v/>
      </c>
      <c r="AV813" s="32" t="str">
        <f t="shared" si="731"/>
        <v/>
      </c>
      <c r="AW813" s="32" t="str">
        <f t="shared" si="731"/>
        <v/>
      </c>
      <c r="AX813" s="32" t="str">
        <f t="shared" si="731"/>
        <v/>
      </c>
      <c r="AY813" s="32" t="str">
        <f t="shared" si="731"/>
        <v/>
      </c>
      <c r="BA813" s="17" t="str">
        <f t="shared" si="735"/>
        <v/>
      </c>
      <c r="BB813" s="17" t="str">
        <f t="shared" si="735"/>
        <v/>
      </c>
      <c r="BC813" s="17" t="str">
        <f t="shared" si="735"/>
        <v/>
      </c>
      <c r="BD813" s="17" t="str">
        <f t="shared" si="735"/>
        <v/>
      </c>
      <c r="BE813" s="17" t="str">
        <f t="shared" si="735"/>
        <v/>
      </c>
      <c r="BF813" s="17" t="str">
        <f t="shared" si="732"/>
        <v/>
      </c>
      <c r="BG813" s="17" t="str">
        <f t="shared" si="732"/>
        <v/>
      </c>
      <c r="BH813" s="17" t="str">
        <f t="shared" si="732"/>
        <v/>
      </c>
      <c r="BI813" s="17" t="str">
        <f t="shared" si="732"/>
        <v/>
      </c>
      <c r="BJ813" s="17" t="str">
        <f t="shared" si="732"/>
        <v/>
      </c>
    </row>
    <row r="814" spans="1:62" s="13" customFormat="1" ht="23.25" customHeight="1">
      <c r="A814" s="1">
        <f ca="1">IF(COUNTIF($D814:$M814," ")=10,"",IF(VLOOKUP(MAX($A$1:A813),$A$1:C813,3,FALSE)=0,"",MAX($A$1:A813)+1))</f>
        <v>814</v>
      </c>
      <c r="B814" s="13" t="str">
        <f>$B811</f>
        <v/>
      </c>
      <c r="C814" s="2" t="str">
        <f>IF($B814="","",$S$4)</f>
        <v/>
      </c>
      <c r="D814" s="14" t="str">
        <f t="shared" ref="D814:K814" si="750">IF($B814&gt;"",IF(ISERROR(SEARCH($B814,T$4))," ",MID(T$4,FIND("%курс ",T$4,FIND($B814,T$4))+6,7)&amp;"
("&amp;MID(T$4,FIND("ауд.",T$4,FIND($B814,T$4))+4,FIND("№",T$4,FIND("ауд.",T$4,FIND($B814,T$4)))-(FIND("ауд.",T$4,FIND($B814,T$4))+4))&amp;")"),"")</f>
        <v/>
      </c>
      <c r="E814" s="14" t="str">
        <f t="shared" si="750"/>
        <v/>
      </c>
      <c r="F814" s="14" t="str">
        <f t="shared" si="750"/>
        <v/>
      </c>
      <c r="G814" s="14" t="str">
        <f t="shared" si="750"/>
        <v/>
      </c>
      <c r="H814" s="14" t="str">
        <f t="shared" si="750"/>
        <v/>
      </c>
      <c r="I814" s="14" t="str">
        <f t="shared" si="750"/>
        <v/>
      </c>
      <c r="J814" s="14" t="str">
        <f t="shared" si="750"/>
        <v/>
      </c>
      <c r="K814" s="14" t="str">
        <f t="shared" si="750"/>
        <v/>
      </c>
      <c r="L814" s="14"/>
      <c r="M814" s="14"/>
      <c r="N814" s="25"/>
      <c r="P814" s="16"/>
      <c r="Q814" s="16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E814" s="31" t="str">
        <f t="shared" si="739"/>
        <v/>
      </c>
      <c r="AF814" s="31" t="str">
        <f t="shared" si="739"/>
        <v/>
      </c>
      <c r="AG814" s="31" t="str">
        <f t="shared" si="739"/>
        <v/>
      </c>
      <c r="AH814" s="31" t="str">
        <f t="shared" si="737"/>
        <v/>
      </c>
      <c r="AI814" s="31" t="str">
        <f t="shared" si="737"/>
        <v/>
      </c>
      <c r="AJ814" s="31" t="str">
        <f t="shared" si="737"/>
        <v/>
      </c>
      <c r="AK814" s="31" t="str">
        <f t="shared" si="737"/>
        <v/>
      </c>
      <c r="AL814" s="31" t="str">
        <f t="shared" si="737"/>
        <v/>
      </c>
      <c r="AM814" s="31" t="str">
        <f t="shared" si="737"/>
        <v/>
      </c>
      <c r="AN814" s="31" t="str">
        <f t="shared" si="701"/>
        <v/>
      </c>
      <c r="AO814" s="32" t="str">
        <f t="shared" si="710"/>
        <v/>
      </c>
      <c r="AP814" s="32" t="str">
        <f t="shared" si="734"/>
        <v/>
      </c>
      <c r="AQ814" s="32" t="str">
        <f t="shared" si="734"/>
        <v/>
      </c>
      <c r="AR814" s="32" t="str">
        <f t="shared" si="734"/>
        <v/>
      </c>
      <c r="AS814" s="32" t="str">
        <f t="shared" si="734"/>
        <v/>
      </c>
      <c r="AT814" s="32" t="str">
        <f t="shared" si="734"/>
        <v/>
      </c>
      <c r="AU814" s="32" t="str">
        <f t="shared" si="731"/>
        <v/>
      </c>
      <c r="AV814" s="32" t="str">
        <f t="shared" si="731"/>
        <v/>
      </c>
      <c r="AW814" s="32" t="str">
        <f t="shared" si="731"/>
        <v/>
      </c>
      <c r="AX814" s="32" t="str">
        <f t="shared" si="731"/>
        <v/>
      </c>
      <c r="AY814" s="32" t="str">
        <f t="shared" si="731"/>
        <v/>
      </c>
      <c r="BA814" s="17" t="str">
        <f t="shared" si="735"/>
        <v/>
      </c>
      <c r="BB814" s="17" t="str">
        <f t="shared" si="735"/>
        <v/>
      </c>
      <c r="BC814" s="17" t="str">
        <f t="shared" si="735"/>
        <v/>
      </c>
      <c r="BD814" s="17" t="str">
        <f t="shared" si="735"/>
        <v/>
      </c>
      <c r="BE814" s="17" t="str">
        <f t="shared" si="735"/>
        <v/>
      </c>
      <c r="BF814" s="17" t="str">
        <f t="shared" si="732"/>
        <v/>
      </c>
      <c r="BG814" s="17" t="str">
        <f t="shared" si="732"/>
        <v/>
      </c>
      <c r="BH814" s="17" t="str">
        <f t="shared" si="732"/>
        <v/>
      </c>
      <c r="BI814" s="17" t="str">
        <f t="shared" si="732"/>
        <v/>
      </c>
      <c r="BJ814" s="17" t="str">
        <f t="shared" si="732"/>
        <v/>
      </c>
    </row>
    <row r="815" spans="1:62" s="13" customFormat="1" ht="23.25" customHeight="1">
      <c r="A815" s="1">
        <f ca="1">IF(COUNTIF($D815:$M815," ")=10,"",IF(VLOOKUP(MAX($A$1:A814),$A$1:C814,3,FALSE)=0,"",MAX($A$1:A814)+1))</f>
        <v>815</v>
      </c>
      <c r="B815" s="13" t="str">
        <f>$B811</f>
        <v/>
      </c>
      <c r="C815" s="2" t="str">
        <f>IF($B815="","",$S$5)</f>
        <v/>
      </c>
      <c r="D815" s="23" t="str">
        <f t="shared" ref="D815:K815" si="751">IF($B815&gt;"",IF(ISERROR(SEARCH($B815,T$5))," ",MID(T$5,FIND("%курс ",T$5,FIND($B815,T$5))+6,7)&amp;"
("&amp;MID(T$5,FIND("ауд.",T$5,FIND($B815,T$5))+4,FIND("№",T$5,FIND("ауд.",T$5,FIND($B815,T$5)))-(FIND("ауд.",T$5,FIND($B815,T$5))+4))&amp;")"),"")</f>
        <v/>
      </c>
      <c r="E815" s="23" t="str">
        <f t="shared" si="751"/>
        <v/>
      </c>
      <c r="F815" s="23" t="str">
        <f t="shared" si="751"/>
        <v/>
      </c>
      <c r="G815" s="23" t="str">
        <f t="shared" si="751"/>
        <v/>
      </c>
      <c r="H815" s="23" t="str">
        <f t="shared" si="751"/>
        <v/>
      </c>
      <c r="I815" s="23" t="str">
        <f t="shared" si="751"/>
        <v/>
      </c>
      <c r="J815" s="23" t="str">
        <f t="shared" si="751"/>
        <v/>
      </c>
      <c r="K815" s="23" t="str">
        <f t="shared" si="751"/>
        <v/>
      </c>
      <c r="L815" s="23"/>
      <c r="M815" s="23"/>
      <c r="N815" s="25"/>
      <c r="P815" s="16"/>
      <c r="Q815" s="16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E815" s="31" t="str">
        <f t="shared" si="739"/>
        <v/>
      </c>
      <c r="AF815" s="31" t="str">
        <f t="shared" si="739"/>
        <v/>
      </c>
      <c r="AG815" s="31" t="str">
        <f t="shared" si="739"/>
        <v/>
      </c>
      <c r="AH815" s="31" t="str">
        <f t="shared" si="737"/>
        <v/>
      </c>
      <c r="AI815" s="31" t="str">
        <f t="shared" si="737"/>
        <v/>
      </c>
      <c r="AJ815" s="31" t="str">
        <f t="shared" si="737"/>
        <v/>
      </c>
      <c r="AK815" s="31" t="str">
        <f t="shared" si="737"/>
        <v/>
      </c>
      <c r="AL815" s="31" t="str">
        <f t="shared" si="737"/>
        <v/>
      </c>
      <c r="AM815" s="31" t="str">
        <f t="shared" si="737"/>
        <v/>
      </c>
      <c r="AN815" s="31" t="str">
        <f t="shared" si="701"/>
        <v/>
      </c>
      <c r="AO815" s="32" t="str">
        <f t="shared" si="710"/>
        <v/>
      </c>
      <c r="AP815" s="32" t="str">
        <f t="shared" si="734"/>
        <v/>
      </c>
      <c r="AQ815" s="32" t="str">
        <f t="shared" si="734"/>
        <v/>
      </c>
      <c r="AR815" s="32" t="str">
        <f t="shared" si="734"/>
        <v/>
      </c>
      <c r="AS815" s="32" t="str">
        <f t="shared" si="734"/>
        <v/>
      </c>
      <c r="AT815" s="32" t="str">
        <f t="shared" si="734"/>
        <v/>
      </c>
      <c r="AU815" s="32" t="str">
        <f t="shared" si="731"/>
        <v/>
      </c>
      <c r="AV815" s="32" t="str">
        <f t="shared" si="731"/>
        <v/>
      </c>
      <c r="AW815" s="32" t="str">
        <f t="shared" si="731"/>
        <v/>
      </c>
      <c r="AX815" s="32" t="str">
        <f t="shared" si="731"/>
        <v/>
      </c>
      <c r="AY815" s="32" t="str">
        <f t="shared" si="731"/>
        <v/>
      </c>
      <c r="BA815" s="17" t="str">
        <f t="shared" si="735"/>
        <v/>
      </c>
      <c r="BB815" s="17" t="str">
        <f t="shared" si="735"/>
        <v/>
      </c>
      <c r="BC815" s="17" t="str">
        <f t="shared" si="735"/>
        <v/>
      </c>
      <c r="BD815" s="17" t="str">
        <f t="shared" si="735"/>
        <v/>
      </c>
      <c r="BE815" s="17" t="str">
        <f t="shared" si="735"/>
        <v/>
      </c>
      <c r="BF815" s="17" t="str">
        <f t="shared" si="732"/>
        <v/>
      </c>
      <c r="BG815" s="17" t="str">
        <f t="shared" si="732"/>
        <v/>
      </c>
      <c r="BH815" s="17" t="str">
        <f t="shared" si="732"/>
        <v/>
      </c>
      <c r="BI815" s="17" t="str">
        <f t="shared" si="732"/>
        <v/>
      </c>
      <c r="BJ815" s="17" t="str">
        <f t="shared" si="732"/>
        <v/>
      </c>
    </row>
    <row r="816" spans="1:62" s="13" customFormat="1" ht="23.25" customHeight="1">
      <c r="A816" s="1">
        <f ca="1">IF(COUNTIF($D816:$M816," ")=10,"",IF(VLOOKUP(MAX($A$1:A815),$A$1:C815,3,FALSE)=0,"",MAX($A$1:A815)+1))</f>
        <v>816</v>
      </c>
      <c r="B816" s="13" t="str">
        <f>$B811</f>
        <v/>
      </c>
      <c r="C816" s="2" t="str">
        <f>IF($B816="","",$S$6)</f>
        <v/>
      </c>
      <c r="D816" s="23" t="str">
        <f t="shared" ref="D816:K816" si="752">IF($B816&gt;"",IF(ISERROR(SEARCH($B816,T$6))," ",MID(T$6,FIND("%курс ",T$6,FIND($B816,T$6))+6,7)&amp;"
("&amp;MID(T$6,FIND("ауд.",T$6,FIND($B816,T$6))+4,FIND("№",T$6,FIND("ауд.",T$6,FIND($B816,T$6)))-(FIND("ауд.",T$6,FIND($B816,T$6))+4))&amp;")"),"")</f>
        <v/>
      </c>
      <c r="E816" s="23" t="str">
        <f t="shared" si="752"/>
        <v/>
      </c>
      <c r="F816" s="23" t="str">
        <f t="shared" si="752"/>
        <v/>
      </c>
      <c r="G816" s="23" t="str">
        <f t="shared" si="752"/>
        <v/>
      </c>
      <c r="H816" s="23" t="str">
        <f t="shared" si="752"/>
        <v/>
      </c>
      <c r="I816" s="23" t="str">
        <f t="shared" si="752"/>
        <v/>
      </c>
      <c r="J816" s="23" t="str">
        <f t="shared" si="752"/>
        <v/>
      </c>
      <c r="K816" s="23" t="str">
        <f t="shared" si="752"/>
        <v/>
      </c>
      <c r="L816" s="23"/>
      <c r="M816" s="23"/>
      <c r="N816" s="25"/>
      <c r="P816" s="16"/>
      <c r="Q816" s="16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E816" s="31" t="str">
        <f t="shared" si="739"/>
        <v/>
      </c>
      <c r="AF816" s="31" t="str">
        <f t="shared" si="739"/>
        <v/>
      </c>
      <c r="AG816" s="31" t="str">
        <f t="shared" si="739"/>
        <v/>
      </c>
      <c r="AH816" s="31" t="str">
        <f t="shared" si="737"/>
        <v/>
      </c>
      <c r="AI816" s="31" t="str">
        <f t="shared" si="737"/>
        <v/>
      </c>
      <c r="AJ816" s="31" t="str">
        <f t="shared" si="737"/>
        <v/>
      </c>
      <c r="AK816" s="31" t="str">
        <f t="shared" si="737"/>
        <v/>
      </c>
      <c r="AL816" s="31" t="str">
        <f t="shared" si="737"/>
        <v/>
      </c>
      <c r="AM816" s="31" t="str">
        <f t="shared" si="737"/>
        <v/>
      </c>
      <c r="AN816" s="31" t="str">
        <f t="shared" si="701"/>
        <v/>
      </c>
      <c r="AO816" s="32" t="str">
        <f t="shared" si="710"/>
        <v/>
      </c>
      <c r="AP816" s="32" t="str">
        <f t="shared" si="734"/>
        <v/>
      </c>
      <c r="AQ816" s="32" t="str">
        <f t="shared" si="734"/>
        <v/>
      </c>
      <c r="AR816" s="32" t="str">
        <f t="shared" si="734"/>
        <v/>
      </c>
      <c r="AS816" s="32" t="str">
        <f t="shared" si="734"/>
        <v/>
      </c>
      <c r="AT816" s="32" t="str">
        <f t="shared" si="734"/>
        <v/>
      </c>
      <c r="AU816" s="32" t="str">
        <f t="shared" si="731"/>
        <v/>
      </c>
      <c r="AV816" s="32" t="str">
        <f t="shared" si="731"/>
        <v/>
      </c>
      <c r="AW816" s="32" t="str">
        <f t="shared" si="731"/>
        <v/>
      </c>
      <c r="AX816" s="32" t="str">
        <f t="shared" si="731"/>
        <v/>
      </c>
      <c r="AY816" s="32" t="str">
        <f t="shared" si="731"/>
        <v/>
      </c>
      <c r="BA816" s="17" t="str">
        <f t="shared" si="735"/>
        <v/>
      </c>
      <c r="BB816" s="17" t="str">
        <f t="shared" si="735"/>
        <v/>
      </c>
      <c r="BC816" s="17" t="str">
        <f t="shared" si="735"/>
        <v/>
      </c>
      <c r="BD816" s="17" t="str">
        <f t="shared" si="735"/>
        <v/>
      </c>
      <c r="BE816" s="17" t="str">
        <f t="shared" si="735"/>
        <v/>
      </c>
      <c r="BF816" s="17" t="str">
        <f t="shared" si="732"/>
        <v/>
      </c>
      <c r="BG816" s="17" t="str">
        <f t="shared" si="732"/>
        <v/>
      </c>
      <c r="BH816" s="17" t="str">
        <f t="shared" si="732"/>
        <v/>
      </c>
      <c r="BI816" s="17" t="str">
        <f t="shared" si="732"/>
        <v/>
      </c>
      <c r="BJ816" s="17" t="str">
        <f t="shared" si="732"/>
        <v/>
      </c>
    </row>
    <row r="817" spans="1:62" s="13" customFormat="1" ht="23.25" customHeight="1">
      <c r="A817" s="1">
        <f ca="1">IF(COUNTIF($D817:$M817," ")=10,"",IF(VLOOKUP(MAX($A$1:A816),$A$1:C816,3,FALSE)=0,"",MAX($A$1:A816)+1))</f>
        <v>817</v>
      </c>
      <c r="B817" s="13" t="str">
        <f>$B811</f>
        <v/>
      </c>
      <c r="C817" s="2" t="str">
        <f>IF($B817="","",$S$7)</f>
        <v/>
      </c>
      <c r="D817" s="23" t="str">
        <f t="shared" ref="D817:K817" si="753">IF($B817&gt;"",IF(ISERROR(SEARCH($B817,T$7))," ",MID(T$7,FIND("%курс ",T$7,FIND($B817,T$7))+6,7)&amp;"
("&amp;MID(T$7,FIND("ауд.",T$7,FIND($B817,T$7))+4,FIND("№",T$7,FIND("ауд.",T$7,FIND($B817,T$7)))-(FIND("ауд.",T$7,FIND($B817,T$7))+4))&amp;")"),"")</f>
        <v/>
      </c>
      <c r="E817" s="23" t="str">
        <f t="shared" si="753"/>
        <v/>
      </c>
      <c r="F817" s="23" t="str">
        <f t="shared" si="753"/>
        <v/>
      </c>
      <c r="G817" s="23" t="str">
        <f t="shared" si="753"/>
        <v/>
      </c>
      <c r="H817" s="23" t="str">
        <f t="shared" si="753"/>
        <v/>
      </c>
      <c r="I817" s="23" t="str">
        <f t="shared" si="753"/>
        <v/>
      </c>
      <c r="J817" s="23" t="str">
        <f t="shared" si="753"/>
        <v/>
      </c>
      <c r="K817" s="23" t="str">
        <f t="shared" si="753"/>
        <v/>
      </c>
      <c r="L817" s="23"/>
      <c r="M817" s="23"/>
      <c r="N817" s="25"/>
      <c r="P817" s="16"/>
      <c r="Q817" s="16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E817" s="31" t="str">
        <f t="shared" si="739"/>
        <v/>
      </c>
      <c r="AF817" s="31" t="str">
        <f t="shared" si="739"/>
        <v/>
      </c>
      <c r="AG817" s="31" t="str">
        <f t="shared" si="739"/>
        <v/>
      </c>
      <c r="AH817" s="31" t="str">
        <f t="shared" si="737"/>
        <v/>
      </c>
      <c r="AI817" s="31" t="str">
        <f t="shared" si="737"/>
        <v/>
      </c>
      <c r="AJ817" s="31" t="str">
        <f t="shared" si="737"/>
        <v/>
      </c>
      <c r="AK817" s="31" t="str">
        <f t="shared" si="737"/>
        <v/>
      </c>
      <c r="AL817" s="31" t="str">
        <f t="shared" si="737"/>
        <v/>
      </c>
      <c r="AM817" s="31" t="str">
        <f t="shared" si="737"/>
        <v/>
      </c>
      <c r="AN817" s="31" t="str">
        <f t="shared" si="701"/>
        <v/>
      </c>
      <c r="AO817" s="32" t="str">
        <f t="shared" si="710"/>
        <v/>
      </c>
      <c r="AP817" s="32" t="str">
        <f t="shared" si="734"/>
        <v/>
      </c>
      <c r="AQ817" s="32" t="str">
        <f t="shared" si="734"/>
        <v/>
      </c>
      <c r="AR817" s="32" t="str">
        <f t="shared" si="734"/>
        <v/>
      </c>
      <c r="AS817" s="32" t="str">
        <f t="shared" si="734"/>
        <v/>
      </c>
      <c r="AT817" s="32" t="str">
        <f t="shared" si="734"/>
        <v/>
      </c>
      <c r="AU817" s="32" t="str">
        <f t="shared" si="731"/>
        <v/>
      </c>
      <c r="AV817" s="32" t="str">
        <f t="shared" si="731"/>
        <v/>
      </c>
      <c r="AW817" s="32" t="str">
        <f t="shared" si="731"/>
        <v/>
      </c>
      <c r="AX817" s="32" t="str">
        <f t="shared" si="731"/>
        <v/>
      </c>
      <c r="AY817" s="32" t="str">
        <f t="shared" si="731"/>
        <v/>
      </c>
      <c r="BA817" s="17" t="str">
        <f t="shared" si="735"/>
        <v/>
      </c>
      <c r="BB817" s="17" t="str">
        <f t="shared" si="735"/>
        <v/>
      </c>
      <c r="BC817" s="17" t="str">
        <f t="shared" si="735"/>
        <v/>
      </c>
      <c r="BD817" s="17" t="str">
        <f t="shared" si="735"/>
        <v/>
      </c>
      <c r="BE817" s="17" t="str">
        <f t="shared" si="735"/>
        <v/>
      </c>
      <c r="BF817" s="17" t="str">
        <f t="shared" si="732"/>
        <v/>
      </c>
      <c r="BG817" s="17" t="str">
        <f t="shared" si="732"/>
        <v/>
      </c>
      <c r="BH817" s="17" t="str">
        <f t="shared" si="732"/>
        <v/>
      </c>
      <c r="BI817" s="17" t="str">
        <f t="shared" si="732"/>
        <v/>
      </c>
      <c r="BJ817" s="17" t="str">
        <f t="shared" si="732"/>
        <v/>
      </c>
    </row>
    <row r="818" spans="1:62" s="13" customFormat="1" ht="23.25" customHeight="1">
      <c r="A818" s="1">
        <f ca="1">IF(COUNTIF($D818:$M818," ")=10,"",IF(VLOOKUP(MAX($A$1:A817),$A$1:C817,3,FALSE)=0,"",MAX($A$1:A817)+1))</f>
        <v>818</v>
      </c>
      <c r="B818" s="13" t="str">
        <f>$B811</f>
        <v/>
      </c>
      <c r="C818" s="2" t="str">
        <f>IF($B818="","",$S$8)</f>
        <v/>
      </c>
      <c r="D818" s="23" t="str">
        <f t="shared" ref="D818:K818" si="754">IF($B818&gt;"",IF(ISERROR(SEARCH($B818,T$8))," ",MID(T$8,FIND("%курс ",T$8,FIND($B818,T$8))+6,7)&amp;"
("&amp;MID(T$8,FIND("ауд.",T$8,FIND($B818,T$8))+4,FIND("№",T$8,FIND("ауд.",T$8,FIND($B818,T$8)))-(FIND("ауд.",T$8,FIND($B818,T$8))+4))&amp;")"),"")</f>
        <v/>
      </c>
      <c r="E818" s="23" t="str">
        <f t="shared" si="754"/>
        <v/>
      </c>
      <c r="F818" s="23" t="str">
        <f t="shared" si="754"/>
        <v/>
      </c>
      <c r="G818" s="23" t="str">
        <f t="shared" si="754"/>
        <v/>
      </c>
      <c r="H818" s="23" t="str">
        <f t="shared" si="754"/>
        <v/>
      </c>
      <c r="I818" s="23" t="str">
        <f t="shared" si="754"/>
        <v/>
      </c>
      <c r="J818" s="23" t="str">
        <f t="shared" si="754"/>
        <v/>
      </c>
      <c r="K818" s="23" t="str">
        <f t="shared" si="754"/>
        <v/>
      </c>
      <c r="L818" s="23"/>
      <c r="M818" s="23"/>
      <c r="N818" s="17"/>
      <c r="P818" s="16"/>
      <c r="Q818" s="16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E818" s="31" t="str">
        <f t="shared" si="739"/>
        <v/>
      </c>
      <c r="AF818" s="31" t="str">
        <f t="shared" si="739"/>
        <v/>
      </c>
      <c r="AG818" s="31" t="str">
        <f t="shared" si="739"/>
        <v/>
      </c>
      <c r="AH818" s="31" t="str">
        <f t="shared" si="737"/>
        <v/>
      </c>
      <c r="AI818" s="31" t="str">
        <f t="shared" si="737"/>
        <v/>
      </c>
      <c r="AJ818" s="31" t="str">
        <f t="shared" si="737"/>
        <v/>
      </c>
      <c r="AK818" s="31" t="str">
        <f t="shared" si="737"/>
        <v/>
      </c>
      <c r="AL818" s="31" t="str">
        <f t="shared" si="737"/>
        <v/>
      </c>
      <c r="AM818" s="31" t="str">
        <f t="shared" si="737"/>
        <v/>
      </c>
      <c r="AN818" s="31" t="str">
        <f t="shared" si="701"/>
        <v/>
      </c>
      <c r="AO818" s="32" t="str">
        <f t="shared" si="710"/>
        <v/>
      </c>
      <c r="AP818" s="32" t="str">
        <f t="shared" si="734"/>
        <v/>
      </c>
      <c r="AQ818" s="32" t="str">
        <f t="shared" si="734"/>
        <v/>
      </c>
      <c r="AR818" s="32" t="str">
        <f t="shared" si="734"/>
        <v/>
      </c>
      <c r="AS818" s="32" t="str">
        <f t="shared" si="734"/>
        <v/>
      </c>
      <c r="AT818" s="32" t="str">
        <f t="shared" si="734"/>
        <v/>
      </c>
      <c r="AU818" s="32" t="str">
        <f t="shared" si="731"/>
        <v/>
      </c>
      <c r="AV818" s="32" t="str">
        <f t="shared" si="731"/>
        <v/>
      </c>
      <c r="AW818" s="32" t="str">
        <f t="shared" si="731"/>
        <v/>
      </c>
      <c r="AX818" s="32" t="str">
        <f t="shared" si="731"/>
        <v/>
      </c>
      <c r="AY818" s="32" t="str">
        <f t="shared" si="731"/>
        <v/>
      </c>
      <c r="BA818" s="17" t="str">
        <f t="shared" si="735"/>
        <v/>
      </c>
      <c r="BB818" s="17" t="str">
        <f t="shared" si="735"/>
        <v/>
      </c>
      <c r="BC818" s="17" t="str">
        <f t="shared" si="735"/>
        <v/>
      </c>
      <c r="BD818" s="17" t="str">
        <f t="shared" si="735"/>
        <v/>
      </c>
      <c r="BE818" s="17" t="str">
        <f t="shared" si="735"/>
        <v/>
      </c>
      <c r="BF818" s="17" t="str">
        <f t="shared" si="732"/>
        <v/>
      </c>
      <c r="BG818" s="17" t="str">
        <f t="shared" si="732"/>
        <v/>
      </c>
      <c r="BH818" s="17" t="str">
        <f t="shared" si="732"/>
        <v/>
      </c>
      <c r="BI818" s="17" t="str">
        <f t="shared" si="732"/>
        <v/>
      </c>
      <c r="BJ818" s="17" t="str">
        <f t="shared" si="732"/>
        <v/>
      </c>
    </row>
    <row r="819" spans="1:62" s="13" customFormat="1" ht="23.25" customHeight="1">
      <c r="A819" s="1">
        <f ca="1">IF(COUNTIF($D819:$M819," ")=10,"",IF(VLOOKUP(MAX($A$1:A818),$A$1:C818,3,FALSE)=0,"",MAX($A$1:A818)+1))</f>
        <v>819</v>
      </c>
      <c r="C819" s="2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5"/>
      <c r="P819" s="16"/>
      <c r="Q819" s="16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2" t="str">
        <f t="shared" si="710"/>
        <v/>
      </c>
      <c r="AP819" s="32" t="str">
        <f t="shared" si="734"/>
        <v/>
      </c>
      <c r="AQ819" s="32" t="str">
        <f t="shared" si="734"/>
        <v/>
      </c>
      <c r="AR819" s="32" t="str">
        <f t="shared" si="734"/>
        <v/>
      </c>
      <c r="AS819" s="32" t="str">
        <f t="shared" si="734"/>
        <v/>
      </c>
      <c r="AT819" s="32" t="str">
        <f t="shared" si="734"/>
        <v/>
      </c>
      <c r="AU819" s="32" t="str">
        <f t="shared" si="731"/>
        <v/>
      </c>
      <c r="AV819" s="32" t="str">
        <f t="shared" si="731"/>
        <v/>
      </c>
      <c r="AW819" s="32" t="str">
        <f t="shared" si="731"/>
        <v/>
      </c>
      <c r="AX819" s="32" t="str">
        <f t="shared" si="731"/>
        <v/>
      </c>
      <c r="AY819" s="32" t="str">
        <f t="shared" si="731"/>
        <v/>
      </c>
      <c r="BA819" s="17" t="str">
        <f t="shared" si="735"/>
        <v/>
      </c>
      <c r="BB819" s="17" t="str">
        <f t="shared" si="735"/>
        <v/>
      </c>
      <c r="BC819" s="17" t="str">
        <f t="shared" si="735"/>
        <v/>
      </c>
      <c r="BD819" s="17" t="str">
        <f t="shared" si="735"/>
        <v/>
      </c>
      <c r="BE819" s="17" t="str">
        <f t="shared" si="735"/>
        <v/>
      </c>
      <c r="BF819" s="17" t="str">
        <f t="shared" si="732"/>
        <v/>
      </c>
      <c r="BG819" s="17" t="str">
        <f t="shared" si="732"/>
        <v/>
      </c>
      <c r="BH819" s="17" t="str">
        <f t="shared" si="732"/>
        <v/>
      </c>
      <c r="BI819" s="17" t="str">
        <f t="shared" si="732"/>
        <v/>
      </c>
      <c r="BJ819" s="17" t="str">
        <f t="shared" si="732"/>
        <v/>
      </c>
    </row>
    <row r="820" spans="1:62" s="13" customFormat="1" ht="23.25" customHeight="1">
      <c r="A820" s="1">
        <f ca="1">IF(COUNTIF($D821:$M827," ")=70,"",MAX($A$1:A819)+1)</f>
        <v>820</v>
      </c>
      <c r="B820" s="2" t="str">
        <f>IF($C820="","",$C820)</f>
        <v/>
      </c>
      <c r="C820" s="3" t="str">
        <f>IF(ISERROR(VLOOKUP((ROW()-1)/9+1,'[1]Преподавательский состав'!$A$2:$B$180,2,FALSE)),"",VLOOKUP((ROW()-1)/9+1,'[1]Преподавательский состав'!$A$2:$B$180,2,FALSE))</f>
        <v/>
      </c>
      <c r="D820" s="3" t="str">
        <f>IF($C820="","",T(" 8.00"))</f>
        <v/>
      </c>
      <c r="E820" s="3" t="str">
        <f>IF($C820="","",T(" 9.40"))</f>
        <v/>
      </c>
      <c r="F820" s="3" t="str">
        <f>IF($C820="","",T("11.50"))</f>
        <v/>
      </c>
      <c r="G820" s="3" t="str">
        <f>IF($C820="","",T(""))</f>
        <v/>
      </c>
      <c r="H820" s="3" t="str">
        <f>IF($C820="","",T("13.30"))</f>
        <v/>
      </c>
      <c r="I820" s="3" t="str">
        <f>IF($C820="","",T("15.10"))</f>
        <v/>
      </c>
      <c r="J820" s="3" t="str">
        <f>IF($C820="","",T("16.50"))</f>
        <v/>
      </c>
      <c r="K820" s="3" t="str">
        <f>IF($C820="","",T("16.50"))</f>
        <v/>
      </c>
      <c r="L820" s="3"/>
      <c r="M820" s="3"/>
      <c r="N820" s="25"/>
      <c r="P820" s="16"/>
      <c r="Q820" s="16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2" t="str">
        <f t="shared" si="710"/>
        <v/>
      </c>
      <c r="AP820" s="32" t="str">
        <f t="shared" si="734"/>
        <v/>
      </c>
      <c r="AQ820" s="32" t="str">
        <f t="shared" si="734"/>
        <v/>
      </c>
      <c r="AR820" s="32" t="str">
        <f t="shared" si="734"/>
        <v/>
      </c>
      <c r="AS820" s="32" t="str">
        <f t="shared" si="734"/>
        <v/>
      </c>
      <c r="AT820" s="32" t="str">
        <f t="shared" si="734"/>
        <v/>
      </c>
      <c r="AU820" s="32" t="str">
        <f t="shared" si="731"/>
        <v/>
      </c>
      <c r="AV820" s="32" t="str">
        <f t="shared" si="731"/>
        <v/>
      </c>
      <c r="AW820" s="32" t="str">
        <f t="shared" si="731"/>
        <v/>
      </c>
      <c r="AX820" s="32" t="str">
        <f t="shared" si="731"/>
        <v/>
      </c>
      <c r="AY820" s="32" t="str">
        <f t="shared" si="731"/>
        <v/>
      </c>
      <c r="BA820" s="17" t="str">
        <f t="shared" si="735"/>
        <v/>
      </c>
      <c r="BB820" s="17" t="str">
        <f t="shared" si="735"/>
        <v/>
      </c>
      <c r="BC820" s="17" t="str">
        <f t="shared" si="735"/>
        <v/>
      </c>
      <c r="BD820" s="17" t="str">
        <f t="shared" si="735"/>
        <v/>
      </c>
      <c r="BE820" s="17" t="str">
        <f t="shared" si="735"/>
        <v/>
      </c>
      <c r="BF820" s="17" t="str">
        <f t="shared" si="732"/>
        <v/>
      </c>
      <c r="BG820" s="17" t="str">
        <f t="shared" si="732"/>
        <v/>
      </c>
      <c r="BH820" s="17" t="str">
        <f t="shared" si="732"/>
        <v/>
      </c>
      <c r="BI820" s="17" t="str">
        <f t="shared" si="732"/>
        <v/>
      </c>
      <c r="BJ820" s="17" t="str">
        <f t="shared" si="732"/>
        <v/>
      </c>
    </row>
    <row r="821" spans="1:62" s="13" customFormat="1" ht="23.25" customHeight="1">
      <c r="A821" s="1">
        <f ca="1">IF(COUNTIF($D821:$M821," ")=10,"",IF(VLOOKUP(MAX($A$1:A820),$A$1:C820,3,FALSE)=0,"",MAX($A$1:A820)+1))</f>
        <v>821</v>
      </c>
      <c r="B821" s="13" t="str">
        <f>$B820</f>
        <v/>
      </c>
      <c r="C821" s="2" t="str">
        <f>IF($B821="","",$S$2)</f>
        <v/>
      </c>
      <c r="D821" s="14" t="str">
        <f t="shared" ref="D821:K821" si="755">IF($B821&gt;"",IF(ISERROR(SEARCH($B821,T$2))," ",MID(T$2,FIND("%курс ",T$2,FIND($B821,T$2))+6,7)&amp;"
("&amp;MID(T$2,FIND("ауд.",T$2,FIND($B821,T$2))+4,FIND("№",T$2,FIND("ауд.",T$2,FIND($B821,T$2)))-(FIND("ауд.",T$2,FIND($B821,T$2))+4))&amp;")"),"")</f>
        <v/>
      </c>
      <c r="E821" s="14" t="str">
        <f t="shared" si="755"/>
        <v/>
      </c>
      <c r="F821" s="14" t="str">
        <f t="shared" si="755"/>
        <v/>
      </c>
      <c r="G821" s="14" t="str">
        <f t="shared" si="755"/>
        <v/>
      </c>
      <c r="H821" s="14" t="str">
        <f t="shared" si="755"/>
        <v/>
      </c>
      <c r="I821" s="14" t="str">
        <f t="shared" si="755"/>
        <v/>
      </c>
      <c r="J821" s="14" t="str">
        <f t="shared" si="755"/>
        <v/>
      </c>
      <c r="K821" s="14" t="str">
        <f t="shared" si="755"/>
        <v/>
      </c>
      <c r="L821" s="14"/>
      <c r="M821" s="14"/>
      <c r="N821" s="25"/>
      <c r="P821" s="16"/>
      <c r="Q821" s="16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E821" s="31" t="str">
        <f t="shared" si="739"/>
        <v/>
      </c>
      <c r="AF821" s="31" t="str">
        <f t="shared" si="739"/>
        <v/>
      </c>
      <c r="AG821" s="31" t="str">
        <f t="shared" si="739"/>
        <v/>
      </c>
      <c r="AH821" s="31" t="str">
        <f t="shared" si="737"/>
        <v/>
      </c>
      <c r="AI821" s="31" t="str">
        <f t="shared" si="737"/>
        <v/>
      </c>
      <c r="AJ821" s="31" t="str">
        <f t="shared" si="737"/>
        <v/>
      </c>
      <c r="AK821" s="31" t="str">
        <f t="shared" si="737"/>
        <v/>
      </c>
      <c r="AL821" s="31" t="str">
        <f t="shared" si="737"/>
        <v/>
      </c>
      <c r="AM821" s="31" t="str">
        <f t="shared" si="737"/>
        <v/>
      </c>
      <c r="AN821" s="31" t="str">
        <f t="shared" si="701"/>
        <v/>
      </c>
      <c r="AO821" s="32" t="str">
        <f t="shared" si="710"/>
        <v/>
      </c>
      <c r="AP821" s="32" t="str">
        <f t="shared" si="734"/>
        <v/>
      </c>
      <c r="AQ821" s="32" t="str">
        <f t="shared" si="734"/>
        <v/>
      </c>
      <c r="AR821" s="32" t="str">
        <f t="shared" si="734"/>
        <v/>
      </c>
      <c r="AS821" s="32" t="str">
        <f t="shared" si="734"/>
        <v/>
      </c>
      <c r="AT821" s="32" t="str">
        <f t="shared" si="734"/>
        <v/>
      </c>
      <c r="AU821" s="32" t="str">
        <f t="shared" si="731"/>
        <v/>
      </c>
      <c r="AV821" s="32" t="str">
        <f t="shared" si="731"/>
        <v/>
      </c>
      <c r="AW821" s="32" t="str">
        <f t="shared" si="731"/>
        <v/>
      </c>
      <c r="AX821" s="32" t="str">
        <f t="shared" si="731"/>
        <v/>
      </c>
      <c r="AY821" s="32" t="str">
        <f t="shared" si="731"/>
        <v/>
      </c>
      <c r="BA821" s="17" t="str">
        <f t="shared" si="735"/>
        <v/>
      </c>
      <c r="BB821" s="17" t="str">
        <f t="shared" si="735"/>
        <v/>
      </c>
      <c r="BC821" s="17" t="str">
        <f t="shared" si="735"/>
        <v/>
      </c>
      <c r="BD821" s="17" t="str">
        <f t="shared" si="735"/>
        <v/>
      </c>
      <c r="BE821" s="17" t="str">
        <f t="shared" si="735"/>
        <v/>
      </c>
      <c r="BF821" s="17" t="str">
        <f t="shared" si="732"/>
        <v/>
      </c>
      <c r="BG821" s="17" t="str">
        <f t="shared" si="732"/>
        <v/>
      </c>
      <c r="BH821" s="17" t="str">
        <f t="shared" si="732"/>
        <v/>
      </c>
      <c r="BI821" s="17" t="str">
        <f t="shared" si="732"/>
        <v/>
      </c>
      <c r="BJ821" s="17" t="str">
        <f t="shared" si="732"/>
        <v/>
      </c>
    </row>
    <row r="822" spans="1:62" s="13" customFormat="1" ht="23.25" customHeight="1">
      <c r="A822" s="1">
        <f ca="1">IF(COUNTIF($D822:$M822," ")=10,"",IF(VLOOKUP(MAX($A$1:A821),$A$1:C821,3,FALSE)=0,"",MAX($A$1:A821)+1))</f>
        <v>822</v>
      </c>
      <c r="B822" s="13" t="str">
        <f>$B820</f>
        <v/>
      </c>
      <c r="C822" s="2" t="str">
        <f>IF($B822="","",$S$3)</f>
        <v/>
      </c>
      <c r="D822" s="14" t="str">
        <f t="shared" ref="D822:K822" si="756">IF($B822&gt;"",IF(ISERROR(SEARCH($B822,T$3))," ",MID(T$3,FIND("%курс ",T$3,FIND($B822,T$3))+6,7)&amp;"
("&amp;MID(T$3,FIND("ауд.",T$3,FIND($B822,T$3))+4,FIND("№",T$3,FIND("ауд.",T$3,FIND($B822,T$3)))-(FIND("ауд.",T$3,FIND($B822,T$3))+4))&amp;")"),"")</f>
        <v/>
      </c>
      <c r="E822" s="14" t="str">
        <f t="shared" si="756"/>
        <v/>
      </c>
      <c r="F822" s="14" t="str">
        <f t="shared" si="756"/>
        <v/>
      </c>
      <c r="G822" s="14" t="str">
        <f t="shared" si="756"/>
        <v/>
      </c>
      <c r="H822" s="14" t="str">
        <f t="shared" si="756"/>
        <v/>
      </c>
      <c r="I822" s="14" t="str">
        <f t="shared" si="756"/>
        <v/>
      </c>
      <c r="J822" s="14" t="str">
        <f t="shared" si="756"/>
        <v/>
      </c>
      <c r="K822" s="14" t="str">
        <f t="shared" si="756"/>
        <v/>
      </c>
      <c r="L822" s="14"/>
      <c r="M822" s="14"/>
      <c r="N822" s="25"/>
      <c r="P822" s="16"/>
      <c r="Q822" s="16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E822" s="31" t="str">
        <f t="shared" si="739"/>
        <v/>
      </c>
      <c r="AF822" s="31" t="str">
        <f t="shared" si="739"/>
        <v/>
      </c>
      <c r="AG822" s="31" t="str">
        <f t="shared" si="739"/>
        <v/>
      </c>
      <c r="AH822" s="31" t="str">
        <f t="shared" si="737"/>
        <v/>
      </c>
      <c r="AI822" s="31" t="str">
        <f t="shared" si="737"/>
        <v/>
      </c>
      <c r="AJ822" s="31" t="str">
        <f t="shared" si="737"/>
        <v/>
      </c>
      <c r="AK822" s="31" t="str">
        <f t="shared" si="737"/>
        <v/>
      </c>
      <c r="AL822" s="31" t="str">
        <f t="shared" si="737"/>
        <v/>
      </c>
      <c r="AM822" s="31" t="str">
        <f t="shared" si="737"/>
        <v/>
      </c>
      <c r="AN822" s="31" t="str">
        <f t="shared" si="701"/>
        <v/>
      </c>
      <c r="AO822" s="32" t="str">
        <f t="shared" si="710"/>
        <v/>
      </c>
      <c r="AP822" s="32" t="str">
        <f t="shared" si="734"/>
        <v/>
      </c>
      <c r="AQ822" s="32" t="str">
        <f t="shared" si="734"/>
        <v/>
      </c>
      <c r="AR822" s="32" t="str">
        <f t="shared" si="734"/>
        <v/>
      </c>
      <c r="AS822" s="32" t="str">
        <f t="shared" si="734"/>
        <v/>
      </c>
      <c r="AT822" s="32" t="str">
        <f t="shared" si="734"/>
        <v/>
      </c>
      <c r="AU822" s="32" t="str">
        <f t="shared" si="731"/>
        <v/>
      </c>
      <c r="AV822" s="32" t="str">
        <f t="shared" si="731"/>
        <v/>
      </c>
      <c r="AW822" s="32" t="str">
        <f t="shared" si="731"/>
        <v/>
      </c>
      <c r="AX822" s="32" t="str">
        <f t="shared" si="731"/>
        <v/>
      </c>
      <c r="AY822" s="32" t="str">
        <f t="shared" si="731"/>
        <v/>
      </c>
      <c r="BA822" s="17" t="str">
        <f t="shared" si="735"/>
        <v/>
      </c>
      <c r="BB822" s="17" t="str">
        <f t="shared" si="735"/>
        <v/>
      </c>
      <c r="BC822" s="17" t="str">
        <f t="shared" si="735"/>
        <v/>
      </c>
      <c r="BD822" s="17" t="str">
        <f t="shared" si="735"/>
        <v/>
      </c>
      <c r="BE822" s="17" t="str">
        <f t="shared" si="735"/>
        <v/>
      </c>
      <c r="BF822" s="17" t="str">
        <f t="shared" si="732"/>
        <v/>
      </c>
      <c r="BG822" s="17" t="str">
        <f t="shared" si="732"/>
        <v/>
      </c>
      <c r="BH822" s="17" t="str">
        <f t="shared" si="732"/>
        <v/>
      </c>
      <c r="BI822" s="17" t="str">
        <f t="shared" si="732"/>
        <v/>
      </c>
      <c r="BJ822" s="17" t="str">
        <f t="shared" si="732"/>
        <v/>
      </c>
    </row>
    <row r="823" spans="1:62" s="13" customFormat="1" ht="23.25" customHeight="1">
      <c r="A823" s="1">
        <f ca="1">IF(COUNTIF($D823:$M823," ")=10,"",IF(VLOOKUP(MAX($A$1:A822),$A$1:C822,3,FALSE)=0,"",MAX($A$1:A822)+1))</f>
        <v>823</v>
      </c>
      <c r="B823" s="13" t="str">
        <f>$B820</f>
        <v/>
      </c>
      <c r="C823" s="2" t="str">
        <f>IF($B823="","",$S$4)</f>
        <v/>
      </c>
      <c r="D823" s="14" t="str">
        <f t="shared" ref="D823:K823" si="757">IF($B823&gt;"",IF(ISERROR(SEARCH($B823,T$4))," ",MID(T$4,FIND("%курс ",T$4,FIND($B823,T$4))+6,7)&amp;"
("&amp;MID(T$4,FIND("ауд.",T$4,FIND($B823,T$4))+4,FIND("№",T$4,FIND("ауд.",T$4,FIND($B823,T$4)))-(FIND("ауд.",T$4,FIND($B823,T$4))+4))&amp;")"),"")</f>
        <v/>
      </c>
      <c r="E823" s="14" t="str">
        <f t="shared" si="757"/>
        <v/>
      </c>
      <c r="F823" s="14" t="str">
        <f t="shared" si="757"/>
        <v/>
      </c>
      <c r="G823" s="14" t="str">
        <f t="shared" si="757"/>
        <v/>
      </c>
      <c r="H823" s="14" t="str">
        <f t="shared" si="757"/>
        <v/>
      </c>
      <c r="I823" s="14" t="str">
        <f t="shared" si="757"/>
        <v/>
      </c>
      <c r="J823" s="14" t="str">
        <f t="shared" si="757"/>
        <v/>
      </c>
      <c r="K823" s="14" t="str">
        <f t="shared" si="757"/>
        <v/>
      </c>
      <c r="L823" s="14"/>
      <c r="M823" s="14"/>
      <c r="N823" s="25"/>
      <c r="P823" s="16"/>
      <c r="Q823" s="16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E823" s="31" t="str">
        <f t="shared" si="739"/>
        <v/>
      </c>
      <c r="AF823" s="31" t="str">
        <f t="shared" si="739"/>
        <v/>
      </c>
      <c r="AG823" s="31" t="str">
        <f t="shared" si="739"/>
        <v/>
      </c>
      <c r="AH823" s="31" t="str">
        <f t="shared" si="737"/>
        <v/>
      </c>
      <c r="AI823" s="31" t="str">
        <f t="shared" si="737"/>
        <v/>
      </c>
      <c r="AJ823" s="31" t="str">
        <f t="shared" si="737"/>
        <v/>
      </c>
      <c r="AK823" s="31" t="str">
        <f t="shared" si="737"/>
        <v/>
      </c>
      <c r="AL823" s="31" t="str">
        <f t="shared" si="737"/>
        <v/>
      </c>
      <c r="AM823" s="31" t="str">
        <f t="shared" si="737"/>
        <v/>
      </c>
      <c r="AN823" s="31" t="str">
        <f t="shared" si="701"/>
        <v/>
      </c>
      <c r="AO823" s="32" t="str">
        <f t="shared" si="710"/>
        <v/>
      </c>
      <c r="AP823" s="32" t="str">
        <f t="shared" si="734"/>
        <v/>
      </c>
      <c r="AQ823" s="32" t="str">
        <f t="shared" si="734"/>
        <v/>
      </c>
      <c r="AR823" s="32" t="str">
        <f t="shared" si="734"/>
        <v/>
      </c>
      <c r="AS823" s="32" t="str">
        <f t="shared" si="734"/>
        <v/>
      </c>
      <c r="AT823" s="32" t="str">
        <f t="shared" si="734"/>
        <v/>
      </c>
      <c r="AU823" s="32" t="str">
        <f t="shared" si="731"/>
        <v/>
      </c>
      <c r="AV823" s="32" t="str">
        <f t="shared" si="731"/>
        <v/>
      </c>
      <c r="AW823" s="32" t="str">
        <f t="shared" si="731"/>
        <v/>
      </c>
      <c r="AX823" s="32" t="str">
        <f t="shared" si="731"/>
        <v/>
      </c>
      <c r="AY823" s="32" t="str">
        <f t="shared" si="731"/>
        <v/>
      </c>
      <c r="BA823" s="17" t="str">
        <f t="shared" si="735"/>
        <v/>
      </c>
      <c r="BB823" s="17" t="str">
        <f t="shared" si="735"/>
        <v/>
      </c>
      <c r="BC823" s="17" t="str">
        <f t="shared" si="735"/>
        <v/>
      </c>
      <c r="BD823" s="17" t="str">
        <f t="shared" si="735"/>
        <v/>
      </c>
      <c r="BE823" s="17" t="str">
        <f t="shared" si="735"/>
        <v/>
      </c>
      <c r="BF823" s="17" t="str">
        <f t="shared" si="732"/>
        <v/>
      </c>
      <c r="BG823" s="17" t="str">
        <f t="shared" si="732"/>
        <v/>
      </c>
      <c r="BH823" s="17" t="str">
        <f t="shared" si="732"/>
        <v/>
      </c>
      <c r="BI823" s="17" t="str">
        <f t="shared" si="732"/>
        <v/>
      </c>
      <c r="BJ823" s="17" t="str">
        <f t="shared" si="732"/>
        <v/>
      </c>
    </row>
    <row r="824" spans="1:62" s="13" customFormat="1" ht="23.25" customHeight="1">
      <c r="A824" s="1">
        <f ca="1">IF(COUNTIF($D824:$M824," ")=10,"",IF(VLOOKUP(MAX($A$1:A823),$A$1:C823,3,FALSE)=0,"",MAX($A$1:A823)+1))</f>
        <v>824</v>
      </c>
      <c r="B824" s="13" t="str">
        <f>$B820</f>
        <v/>
      </c>
      <c r="C824" s="2" t="str">
        <f>IF($B824="","",$S$5)</f>
        <v/>
      </c>
      <c r="D824" s="23" t="str">
        <f t="shared" ref="D824:K824" si="758">IF($B824&gt;"",IF(ISERROR(SEARCH($B824,T$5))," ",MID(T$5,FIND("%курс ",T$5,FIND($B824,T$5))+6,7)&amp;"
("&amp;MID(T$5,FIND("ауд.",T$5,FIND($B824,T$5))+4,FIND("№",T$5,FIND("ауд.",T$5,FIND($B824,T$5)))-(FIND("ауд.",T$5,FIND($B824,T$5))+4))&amp;")"),"")</f>
        <v/>
      </c>
      <c r="E824" s="23" t="str">
        <f t="shared" si="758"/>
        <v/>
      </c>
      <c r="F824" s="23" t="str">
        <f t="shared" si="758"/>
        <v/>
      </c>
      <c r="G824" s="23" t="str">
        <f t="shared" si="758"/>
        <v/>
      </c>
      <c r="H824" s="23" t="str">
        <f t="shared" si="758"/>
        <v/>
      </c>
      <c r="I824" s="23" t="str">
        <f t="shared" si="758"/>
        <v/>
      </c>
      <c r="J824" s="23" t="str">
        <f t="shared" si="758"/>
        <v/>
      </c>
      <c r="K824" s="23" t="str">
        <f t="shared" si="758"/>
        <v/>
      </c>
      <c r="L824" s="23"/>
      <c r="M824" s="23"/>
      <c r="N824" s="25"/>
      <c r="P824" s="16"/>
      <c r="Q824" s="16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E824" s="31" t="str">
        <f t="shared" si="739"/>
        <v/>
      </c>
      <c r="AF824" s="31" t="str">
        <f t="shared" si="739"/>
        <v/>
      </c>
      <c r="AG824" s="31" t="str">
        <f t="shared" si="739"/>
        <v/>
      </c>
      <c r="AH824" s="31" t="str">
        <f t="shared" si="737"/>
        <v/>
      </c>
      <c r="AI824" s="31" t="str">
        <f t="shared" si="737"/>
        <v/>
      </c>
      <c r="AJ824" s="31" t="str">
        <f t="shared" si="737"/>
        <v/>
      </c>
      <c r="AK824" s="31" t="str">
        <f t="shared" si="737"/>
        <v/>
      </c>
      <c r="AL824" s="31" t="str">
        <f t="shared" si="737"/>
        <v/>
      </c>
      <c r="AM824" s="31" t="str">
        <f t="shared" si="737"/>
        <v/>
      </c>
      <c r="AN824" s="31" t="str">
        <f t="shared" si="701"/>
        <v/>
      </c>
      <c r="AO824" s="32" t="str">
        <f t="shared" si="710"/>
        <v/>
      </c>
      <c r="AP824" s="32" t="str">
        <f t="shared" si="734"/>
        <v/>
      </c>
      <c r="AQ824" s="32" t="str">
        <f t="shared" si="734"/>
        <v/>
      </c>
      <c r="AR824" s="32" t="str">
        <f t="shared" si="734"/>
        <v/>
      </c>
      <c r="AS824" s="32" t="str">
        <f t="shared" si="734"/>
        <v/>
      </c>
      <c r="AT824" s="32" t="str">
        <f t="shared" si="734"/>
        <v/>
      </c>
      <c r="AU824" s="32" t="str">
        <f t="shared" si="731"/>
        <v/>
      </c>
      <c r="AV824" s="32" t="str">
        <f t="shared" si="731"/>
        <v/>
      </c>
      <c r="AW824" s="32" t="str">
        <f t="shared" si="731"/>
        <v/>
      </c>
      <c r="AX824" s="32" t="str">
        <f t="shared" si="731"/>
        <v/>
      </c>
      <c r="AY824" s="32" t="str">
        <f t="shared" si="731"/>
        <v/>
      </c>
      <c r="BA824" s="17" t="str">
        <f t="shared" si="735"/>
        <v/>
      </c>
      <c r="BB824" s="17" t="str">
        <f t="shared" si="735"/>
        <v/>
      </c>
      <c r="BC824" s="17" t="str">
        <f t="shared" si="735"/>
        <v/>
      </c>
      <c r="BD824" s="17" t="str">
        <f t="shared" si="735"/>
        <v/>
      </c>
      <c r="BE824" s="17" t="str">
        <f t="shared" si="735"/>
        <v/>
      </c>
      <c r="BF824" s="17" t="str">
        <f t="shared" si="732"/>
        <v/>
      </c>
      <c r="BG824" s="17" t="str">
        <f t="shared" si="732"/>
        <v/>
      </c>
      <c r="BH824" s="17" t="str">
        <f t="shared" si="732"/>
        <v/>
      </c>
      <c r="BI824" s="17" t="str">
        <f t="shared" si="732"/>
        <v/>
      </c>
      <c r="BJ824" s="17" t="str">
        <f t="shared" si="732"/>
        <v/>
      </c>
    </row>
    <row r="825" spans="1:62" s="13" customFormat="1" ht="23.25" customHeight="1">
      <c r="A825" s="1">
        <f ca="1">IF(COUNTIF($D825:$M825," ")=10,"",IF(VLOOKUP(MAX($A$1:A824),$A$1:C824,3,FALSE)=0,"",MAX($A$1:A824)+1))</f>
        <v>825</v>
      </c>
      <c r="B825" s="13" t="str">
        <f>$B820</f>
        <v/>
      </c>
      <c r="C825" s="2" t="str">
        <f>IF($B825="","",$S$6)</f>
        <v/>
      </c>
      <c r="D825" s="23" t="str">
        <f t="shared" ref="D825:K825" si="759">IF($B825&gt;"",IF(ISERROR(SEARCH($B825,T$6))," ",MID(T$6,FIND("%курс ",T$6,FIND($B825,T$6))+6,7)&amp;"
("&amp;MID(T$6,FIND("ауд.",T$6,FIND($B825,T$6))+4,FIND("№",T$6,FIND("ауд.",T$6,FIND($B825,T$6)))-(FIND("ауд.",T$6,FIND($B825,T$6))+4))&amp;")"),"")</f>
        <v/>
      </c>
      <c r="E825" s="23" t="str">
        <f t="shared" si="759"/>
        <v/>
      </c>
      <c r="F825" s="23" t="str">
        <f t="shared" si="759"/>
        <v/>
      </c>
      <c r="G825" s="23" t="str">
        <f t="shared" si="759"/>
        <v/>
      </c>
      <c r="H825" s="23" t="str">
        <f t="shared" si="759"/>
        <v/>
      </c>
      <c r="I825" s="23" t="str">
        <f t="shared" si="759"/>
        <v/>
      </c>
      <c r="J825" s="23" t="str">
        <f t="shared" si="759"/>
        <v/>
      </c>
      <c r="K825" s="23" t="str">
        <f t="shared" si="759"/>
        <v/>
      </c>
      <c r="L825" s="23"/>
      <c r="M825" s="23"/>
      <c r="N825" s="25"/>
      <c r="P825" s="16"/>
      <c r="Q825" s="16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E825" s="31" t="str">
        <f t="shared" si="739"/>
        <v/>
      </c>
      <c r="AF825" s="31" t="str">
        <f t="shared" si="739"/>
        <v/>
      </c>
      <c r="AG825" s="31" t="str">
        <f t="shared" si="739"/>
        <v/>
      </c>
      <c r="AH825" s="31" t="str">
        <f t="shared" si="737"/>
        <v/>
      </c>
      <c r="AI825" s="31" t="str">
        <f t="shared" si="737"/>
        <v/>
      </c>
      <c r="AJ825" s="31" t="str">
        <f t="shared" si="737"/>
        <v/>
      </c>
      <c r="AK825" s="31" t="str">
        <f t="shared" si="737"/>
        <v/>
      </c>
      <c r="AL825" s="31" t="str">
        <f t="shared" si="737"/>
        <v/>
      </c>
      <c r="AM825" s="31" t="str">
        <f t="shared" si="737"/>
        <v/>
      </c>
      <c r="AN825" s="31" t="str">
        <f t="shared" si="737"/>
        <v/>
      </c>
      <c r="AO825" s="32" t="str">
        <f t="shared" si="710"/>
        <v/>
      </c>
      <c r="AP825" s="32" t="str">
        <f t="shared" si="734"/>
        <v/>
      </c>
      <c r="AQ825" s="32" t="str">
        <f t="shared" si="734"/>
        <v/>
      </c>
      <c r="AR825" s="32" t="str">
        <f t="shared" si="734"/>
        <v/>
      </c>
      <c r="AS825" s="32" t="str">
        <f t="shared" si="734"/>
        <v/>
      </c>
      <c r="AT825" s="32" t="str">
        <f t="shared" si="734"/>
        <v/>
      </c>
      <c r="AU825" s="32" t="str">
        <f t="shared" si="731"/>
        <v/>
      </c>
      <c r="AV825" s="32" t="str">
        <f t="shared" si="731"/>
        <v/>
      </c>
      <c r="AW825" s="32" t="str">
        <f t="shared" si="731"/>
        <v/>
      </c>
      <c r="AX825" s="32" t="str">
        <f t="shared" si="731"/>
        <v/>
      </c>
      <c r="AY825" s="32" t="str">
        <f t="shared" si="731"/>
        <v/>
      </c>
      <c r="BA825" s="17" t="str">
        <f t="shared" si="735"/>
        <v/>
      </c>
      <c r="BB825" s="17" t="str">
        <f t="shared" si="735"/>
        <v/>
      </c>
      <c r="BC825" s="17" t="str">
        <f t="shared" si="735"/>
        <v/>
      </c>
      <c r="BD825" s="17" t="str">
        <f t="shared" si="735"/>
        <v/>
      </c>
      <c r="BE825" s="17" t="str">
        <f t="shared" si="735"/>
        <v/>
      </c>
      <c r="BF825" s="17" t="str">
        <f t="shared" si="732"/>
        <v/>
      </c>
      <c r="BG825" s="17" t="str">
        <f t="shared" si="732"/>
        <v/>
      </c>
      <c r="BH825" s="17" t="str">
        <f t="shared" si="732"/>
        <v/>
      </c>
      <c r="BI825" s="17" t="str">
        <f t="shared" si="732"/>
        <v/>
      </c>
      <c r="BJ825" s="17" t="str">
        <f t="shared" si="732"/>
        <v/>
      </c>
    </row>
    <row r="826" spans="1:62" s="13" customFormat="1" ht="23.25" customHeight="1">
      <c r="A826" s="1">
        <f ca="1">IF(COUNTIF($D826:$M826," ")=10,"",IF(VLOOKUP(MAX($A$1:A825),$A$1:C825,3,FALSE)=0,"",MAX($A$1:A825)+1))</f>
        <v>826</v>
      </c>
      <c r="B826" s="13" t="str">
        <f>$B820</f>
        <v/>
      </c>
      <c r="C826" s="2" t="str">
        <f>IF($B826="","",$S$7)</f>
        <v/>
      </c>
      <c r="D826" s="23" t="str">
        <f t="shared" ref="D826:K826" si="760">IF($B826&gt;"",IF(ISERROR(SEARCH($B826,T$7))," ",MID(T$7,FIND("%курс ",T$7,FIND($B826,T$7))+6,7)&amp;"
("&amp;MID(T$7,FIND("ауд.",T$7,FIND($B826,T$7))+4,FIND("№",T$7,FIND("ауд.",T$7,FIND($B826,T$7)))-(FIND("ауд.",T$7,FIND($B826,T$7))+4))&amp;")"),"")</f>
        <v/>
      </c>
      <c r="E826" s="23" t="str">
        <f t="shared" si="760"/>
        <v/>
      </c>
      <c r="F826" s="23" t="str">
        <f t="shared" si="760"/>
        <v/>
      </c>
      <c r="G826" s="23" t="str">
        <f t="shared" si="760"/>
        <v/>
      </c>
      <c r="H826" s="23" t="str">
        <f t="shared" si="760"/>
        <v/>
      </c>
      <c r="I826" s="23" t="str">
        <f t="shared" si="760"/>
        <v/>
      </c>
      <c r="J826" s="23" t="str">
        <f t="shared" si="760"/>
        <v/>
      </c>
      <c r="K826" s="23" t="str">
        <f t="shared" si="760"/>
        <v/>
      </c>
      <c r="L826" s="23"/>
      <c r="M826" s="23"/>
      <c r="N826" s="17"/>
      <c r="P826" s="16"/>
      <c r="Q826" s="16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E826" s="31" t="str">
        <f t="shared" si="739"/>
        <v/>
      </c>
      <c r="AF826" s="31" t="str">
        <f t="shared" si="739"/>
        <v/>
      </c>
      <c r="AG826" s="31" t="str">
        <f t="shared" si="739"/>
        <v/>
      </c>
      <c r="AH826" s="31" t="str">
        <f t="shared" si="737"/>
        <v/>
      </c>
      <c r="AI826" s="31" t="str">
        <f t="shared" si="737"/>
        <v/>
      </c>
      <c r="AJ826" s="31" t="str">
        <f t="shared" si="737"/>
        <v/>
      </c>
      <c r="AK826" s="31" t="str">
        <f t="shared" si="737"/>
        <v/>
      </c>
      <c r="AL826" s="31" t="str">
        <f t="shared" si="737"/>
        <v/>
      </c>
      <c r="AM826" s="31" t="str">
        <f t="shared" si="737"/>
        <v/>
      </c>
      <c r="AN826" s="31" t="str">
        <f t="shared" si="737"/>
        <v/>
      </c>
      <c r="AO826" s="32" t="str">
        <f t="shared" si="710"/>
        <v/>
      </c>
      <c r="AP826" s="32" t="str">
        <f t="shared" si="734"/>
        <v/>
      </c>
      <c r="AQ826" s="32" t="str">
        <f t="shared" si="734"/>
        <v/>
      </c>
      <c r="AR826" s="32" t="str">
        <f t="shared" si="734"/>
        <v/>
      </c>
      <c r="AS826" s="32" t="str">
        <f t="shared" si="734"/>
        <v/>
      </c>
      <c r="AT826" s="32" t="str">
        <f t="shared" si="734"/>
        <v/>
      </c>
      <c r="AU826" s="32" t="str">
        <f t="shared" si="731"/>
        <v/>
      </c>
      <c r="AV826" s="32" t="str">
        <f t="shared" si="731"/>
        <v/>
      </c>
      <c r="AW826" s="32" t="str">
        <f t="shared" si="731"/>
        <v/>
      </c>
      <c r="AX826" s="32" t="str">
        <f t="shared" si="731"/>
        <v/>
      </c>
      <c r="AY826" s="32" t="str">
        <f t="shared" si="731"/>
        <v/>
      </c>
      <c r="BA826" s="17" t="str">
        <f t="shared" si="735"/>
        <v/>
      </c>
      <c r="BB826" s="17" t="str">
        <f t="shared" si="735"/>
        <v/>
      </c>
      <c r="BC826" s="17" t="str">
        <f t="shared" si="735"/>
        <v/>
      </c>
      <c r="BD826" s="17" t="str">
        <f t="shared" si="735"/>
        <v/>
      </c>
      <c r="BE826" s="17" t="str">
        <f t="shared" si="735"/>
        <v/>
      </c>
      <c r="BF826" s="17" t="str">
        <f t="shared" si="732"/>
        <v/>
      </c>
      <c r="BG826" s="17" t="str">
        <f t="shared" si="732"/>
        <v/>
      </c>
      <c r="BH826" s="17" t="str">
        <f t="shared" si="732"/>
        <v/>
      </c>
      <c r="BI826" s="17" t="str">
        <f t="shared" si="732"/>
        <v/>
      </c>
      <c r="BJ826" s="17" t="str">
        <f t="shared" si="732"/>
        <v/>
      </c>
    </row>
    <row r="827" spans="1:62" s="13" customFormat="1" ht="23.25" customHeight="1">
      <c r="A827" s="1">
        <f ca="1">IF(COUNTIF($D827:$M827," ")=10,"",IF(VLOOKUP(MAX($A$1:A826),$A$1:C826,3,FALSE)=0,"",MAX($A$1:A826)+1))</f>
        <v>827</v>
      </c>
      <c r="B827" s="13" t="str">
        <f>$B820</f>
        <v/>
      </c>
      <c r="C827" s="2" t="str">
        <f>IF($B827="","",$S$8)</f>
        <v/>
      </c>
      <c r="D827" s="23" t="str">
        <f t="shared" ref="D827:K827" si="761">IF($B827&gt;"",IF(ISERROR(SEARCH($B827,T$8))," ",MID(T$8,FIND("%курс ",T$8,FIND($B827,T$8))+6,7)&amp;"
("&amp;MID(T$8,FIND("ауд.",T$8,FIND($B827,T$8))+4,FIND("№",T$8,FIND("ауд.",T$8,FIND($B827,T$8)))-(FIND("ауд.",T$8,FIND($B827,T$8))+4))&amp;")"),"")</f>
        <v/>
      </c>
      <c r="E827" s="23" t="str">
        <f t="shared" si="761"/>
        <v/>
      </c>
      <c r="F827" s="23" t="str">
        <f t="shared" si="761"/>
        <v/>
      </c>
      <c r="G827" s="23" t="str">
        <f t="shared" si="761"/>
        <v/>
      </c>
      <c r="H827" s="23" t="str">
        <f t="shared" si="761"/>
        <v/>
      </c>
      <c r="I827" s="23" t="str">
        <f t="shared" si="761"/>
        <v/>
      </c>
      <c r="J827" s="23" t="str">
        <f t="shared" si="761"/>
        <v/>
      </c>
      <c r="K827" s="23" t="str">
        <f t="shared" si="761"/>
        <v/>
      </c>
      <c r="L827" s="23"/>
      <c r="M827" s="23"/>
      <c r="N827" s="25"/>
      <c r="P827" s="16"/>
      <c r="Q827" s="16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E827" s="31" t="str">
        <f t="shared" si="739"/>
        <v/>
      </c>
      <c r="AF827" s="31" t="str">
        <f t="shared" si="739"/>
        <v/>
      </c>
      <c r="AG827" s="31" t="str">
        <f t="shared" si="739"/>
        <v/>
      </c>
      <c r="AH827" s="31" t="str">
        <f t="shared" si="737"/>
        <v/>
      </c>
      <c r="AI827" s="31" t="str">
        <f t="shared" si="737"/>
        <v/>
      </c>
      <c r="AJ827" s="31" t="str">
        <f t="shared" si="737"/>
        <v/>
      </c>
      <c r="AK827" s="31" t="str">
        <f t="shared" si="737"/>
        <v/>
      </c>
      <c r="AL827" s="31" t="str">
        <f t="shared" si="737"/>
        <v/>
      </c>
      <c r="AM827" s="31" t="str">
        <f t="shared" si="737"/>
        <v/>
      </c>
      <c r="AN827" s="31" t="str">
        <f t="shared" si="737"/>
        <v/>
      </c>
      <c r="AO827" s="32" t="str">
        <f t="shared" si="710"/>
        <v/>
      </c>
      <c r="AP827" s="32" t="str">
        <f t="shared" si="734"/>
        <v/>
      </c>
      <c r="AQ827" s="32" t="str">
        <f t="shared" si="734"/>
        <v/>
      </c>
      <c r="AR827" s="32" t="str">
        <f t="shared" si="734"/>
        <v/>
      </c>
      <c r="AS827" s="32" t="str">
        <f t="shared" si="734"/>
        <v/>
      </c>
      <c r="AT827" s="32" t="str">
        <f t="shared" si="734"/>
        <v/>
      </c>
      <c r="AU827" s="32" t="str">
        <f t="shared" si="731"/>
        <v/>
      </c>
      <c r="AV827" s="32" t="str">
        <f t="shared" si="731"/>
        <v/>
      </c>
      <c r="AW827" s="32" t="str">
        <f t="shared" si="731"/>
        <v/>
      </c>
      <c r="AX827" s="32" t="str">
        <f t="shared" si="731"/>
        <v/>
      </c>
      <c r="AY827" s="32" t="str">
        <f t="shared" si="731"/>
        <v/>
      </c>
      <c r="BA827" s="17" t="str">
        <f t="shared" si="735"/>
        <v/>
      </c>
      <c r="BB827" s="17" t="str">
        <f t="shared" si="735"/>
        <v/>
      </c>
      <c r="BC827" s="17" t="str">
        <f t="shared" si="735"/>
        <v/>
      </c>
      <c r="BD827" s="17" t="str">
        <f t="shared" si="735"/>
        <v/>
      </c>
      <c r="BE827" s="17" t="str">
        <f t="shared" si="735"/>
        <v/>
      </c>
      <c r="BF827" s="17" t="str">
        <f t="shared" si="732"/>
        <v/>
      </c>
      <c r="BG827" s="17" t="str">
        <f t="shared" si="732"/>
        <v/>
      </c>
      <c r="BH827" s="17" t="str">
        <f t="shared" si="732"/>
        <v/>
      </c>
      <c r="BI827" s="17" t="str">
        <f t="shared" si="732"/>
        <v/>
      </c>
      <c r="BJ827" s="17" t="str">
        <f t="shared" si="732"/>
        <v/>
      </c>
    </row>
    <row r="828" spans="1:62" s="13" customFormat="1" ht="23.25" customHeight="1">
      <c r="A828" s="1">
        <f ca="1">IF(COUNTIF($D828:$M828," ")=10,"",IF(VLOOKUP(MAX($A$1:A827),$A$1:C827,3,FALSE)=0,"",MAX($A$1:A827)+1))</f>
        <v>828</v>
      </c>
      <c r="C828" s="2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P828" s="16"/>
      <c r="Q828" s="16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2" t="str">
        <f t="shared" si="710"/>
        <v/>
      </c>
      <c r="AP828" s="32" t="str">
        <f t="shared" si="734"/>
        <v/>
      </c>
      <c r="AQ828" s="32" t="str">
        <f t="shared" si="734"/>
        <v/>
      </c>
      <c r="AR828" s="32" t="str">
        <f t="shared" si="734"/>
        <v/>
      </c>
      <c r="AS828" s="32" t="str">
        <f t="shared" si="734"/>
        <v/>
      </c>
      <c r="AT828" s="32" t="str">
        <f t="shared" si="734"/>
        <v/>
      </c>
      <c r="AU828" s="32" t="str">
        <f t="shared" si="731"/>
        <v/>
      </c>
      <c r="AV828" s="32" t="str">
        <f t="shared" si="731"/>
        <v/>
      </c>
      <c r="AW828" s="32" t="str">
        <f t="shared" si="731"/>
        <v/>
      </c>
      <c r="AX828" s="32" t="str">
        <f t="shared" si="731"/>
        <v/>
      </c>
      <c r="AY828" s="32" t="str">
        <f t="shared" si="731"/>
        <v/>
      </c>
      <c r="BA828" s="17" t="str">
        <f t="shared" si="735"/>
        <v/>
      </c>
      <c r="BB828" s="17" t="str">
        <f t="shared" si="735"/>
        <v/>
      </c>
      <c r="BC828" s="17" t="str">
        <f t="shared" si="735"/>
        <v/>
      </c>
      <c r="BD828" s="17" t="str">
        <f t="shared" si="735"/>
        <v/>
      </c>
      <c r="BE828" s="17" t="str">
        <f t="shared" si="735"/>
        <v/>
      </c>
      <c r="BF828" s="17" t="str">
        <f t="shared" si="732"/>
        <v/>
      </c>
      <c r="BG828" s="17" t="str">
        <f t="shared" si="732"/>
        <v/>
      </c>
      <c r="BH828" s="17" t="str">
        <f t="shared" si="732"/>
        <v/>
      </c>
      <c r="BI828" s="17" t="str">
        <f t="shared" si="732"/>
        <v/>
      </c>
      <c r="BJ828" s="17" t="str">
        <f t="shared" si="732"/>
        <v/>
      </c>
    </row>
    <row r="829" spans="1:62" s="13" customFormat="1" ht="23.25" customHeight="1">
      <c r="A829" s="1">
        <f ca="1">IF(COUNTIF($D830:$M836," ")=70,"",MAX($A$1:A828)+1)</f>
        <v>829</v>
      </c>
      <c r="B829" s="2" t="str">
        <f>IF($C829="","",$C829)</f>
        <v/>
      </c>
      <c r="C829" s="3" t="str">
        <f>IF(ISERROR(VLOOKUP((ROW()-1)/9+1,'[1]Преподавательский состав'!$A$2:$B$180,2,FALSE)),"",VLOOKUP((ROW()-1)/9+1,'[1]Преподавательский состав'!$A$2:$B$180,2,FALSE))</f>
        <v/>
      </c>
      <c r="D829" s="3" t="str">
        <f>IF($C829="","",T(" 8.00"))</f>
        <v/>
      </c>
      <c r="E829" s="3" t="str">
        <f>IF($C829="","",T(" 9.40"))</f>
        <v/>
      </c>
      <c r="F829" s="3" t="str">
        <f>IF($C829="","",T("11.50"))</f>
        <v/>
      </c>
      <c r="G829" s="3" t="str">
        <f>IF($C829="","",T(""))</f>
        <v/>
      </c>
      <c r="H829" s="3" t="str">
        <f>IF($C829="","",T("13.30"))</f>
        <v/>
      </c>
      <c r="I829" s="3" t="str">
        <f>IF($C829="","",T("15.10"))</f>
        <v/>
      </c>
      <c r="J829" s="3" t="str">
        <f>IF($C829="","",T("16.50"))</f>
        <v/>
      </c>
      <c r="K829" s="3" t="str">
        <f>IF($C829="","",T("16.50"))</f>
        <v/>
      </c>
      <c r="L829" s="3"/>
      <c r="M829" s="3"/>
      <c r="P829" s="16"/>
      <c r="Q829" s="16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2" t="str">
        <f t="shared" si="710"/>
        <v/>
      </c>
      <c r="AP829" s="32" t="str">
        <f t="shared" si="734"/>
        <v/>
      </c>
      <c r="AQ829" s="32" t="str">
        <f t="shared" si="734"/>
        <v/>
      </c>
      <c r="AR829" s="32" t="str">
        <f t="shared" si="734"/>
        <v/>
      </c>
      <c r="AS829" s="32" t="str">
        <f t="shared" si="734"/>
        <v/>
      </c>
      <c r="AT829" s="32" t="str">
        <f t="shared" si="734"/>
        <v/>
      </c>
      <c r="AU829" s="32" t="str">
        <f t="shared" si="731"/>
        <v/>
      </c>
      <c r="AV829" s="32" t="str">
        <f t="shared" si="731"/>
        <v/>
      </c>
      <c r="AW829" s="32" t="str">
        <f t="shared" si="731"/>
        <v/>
      </c>
      <c r="AX829" s="32" t="str">
        <f t="shared" si="731"/>
        <v/>
      </c>
      <c r="AY829" s="32" t="str">
        <f t="shared" si="731"/>
        <v/>
      </c>
      <c r="BA829" s="17" t="str">
        <f t="shared" si="735"/>
        <v/>
      </c>
      <c r="BB829" s="17" t="str">
        <f t="shared" si="735"/>
        <v/>
      </c>
      <c r="BC829" s="17" t="str">
        <f t="shared" si="735"/>
        <v/>
      </c>
      <c r="BD829" s="17" t="str">
        <f t="shared" si="735"/>
        <v/>
      </c>
      <c r="BE829" s="17" t="str">
        <f t="shared" si="735"/>
        <v/>
      </c>
      <c r="BF829" s="17" t="str">
        <f t="shared" si="732"/>
        <v/>
      </c>
      <c r="BG829" s="17" t="str">
        <f t="shared" si="732"/>
        <v/>
      </c>
      <c r="BH829" s="17" t="str">
        <f t="shared" si="732"/>
        <v/>
      </c>
      <c r="BI829" s="17" t="str">
        <f t="shared" si="732"/>
        <v/>
      </c>
      <c r="BJ829" s="17" t="str">
        <f t="shared" si="732"/>
        <v/>
      </c>
    </row>
    <row r="830" spans="1:62" s="13" customFormat="1" ht="23.25" customHeight="1">
      <c r="A830" s="1">
        <f ca="1">IF(COUNTIF($D830:$M830," ")=10,"",IF(VLOOKUP(MAX($A$1:A829),$A$1:C829,3,FALSE)=0,"",MAX($A$1:A829)+1))</f>
        <v>830</v>
      </c>
      <c r="B830" s="13" t="str">
        <f>$B829</f>
        <v/>
      </c>
      <c r="C830" s="2" t="str">
        <f>IF($B830="","",$S$2)</f>
        <v/>
      </c>
      <c r="D830" s="14" t="str">
        <f t="shared" ref="D830:K830" si="762">IF($B830&gt;"",IF(ISERROR(SEARCH($B830,T$2))," ",MID(T$2,FIND("%курс ",T$2,FIND($B830,T$2))+6,7)&amp;"
("&amp;MID(T$2,FIND("ауд.",T$2,FIND($B830,T$2))+4,FIND("№",T$2,FIND("ауд.",T$2,FIND($B830,T$2)))-(FIND("ауд.",T$2,FIND($B830,T$2))+4))&amp;")"),"")</f>
        <v/>
      </c>
      <c r="E830" s="14" t="str">
        <f t="shared" si="762"/>
        <v/>
      </c>
      <c r="F830" s="14" t="str">
        <f t="shared" si="762"/>
        <v/>
      </c>
      <c r="G830" s="14" t="str">
        <f t="shared" si="762"/>
        <v/>
      </c>
      <c r="H830" s="14" t="str">
        <f t="shared" si="762"/>
        <v/>
      </c>
      <c r="I830" s="14" t="str">
        <f t="shared" si="762"/>
        <v/>
      </c>
      <c r="J830" s="14" t="str">
        <f t="shared" si="762"/>
        <v/>
      </c>
      <c r="K830" s="14" t="str">
        <f t="shared" si="762"/>
        <v/>
      </c>
      <c r="L830" s="14"/>
      <c r="M830" s="14"/>
      <c r="P830" s="16"/>
      <c r="Q830" s="16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E830" s="31" t="str">
        <f t="shared" si="739"/>
        <v/>
      </c>
      <c r="AF830" s="31" t="str">
        <f t="shared" si="739"/>
        <v/>
      </c>
      <c r="AG830" s="31" t="str">
        <f t="shared" si="739"/>
        <v/>
      </c>
      <c r="AH830" s="31" t="str">
        <f t="shared" si="737"/>
        <v/>
      </c>
      <c r="AI830" s="31" t="str">
        <f t="shared" si="737"/>
        <v/>
      </c>
      <c r="AJ830" s="31" t="str">
        <f t="shared" si="737"/>
        <v/>
      </c>
      <c r="AK830" s="31" t="str">
        <f t="shared" si="737"/>
        <v/>
      </c>
      <c r="AL830" s="31" t="str">
        <f t="shared" si="737"/>
        <v/>
      </c>
      <c r="AM830" s="31" t="str">
        <f t="shared" si="737"/>
        <v/>
      </c>
      <c r="AN830" s="31" t="str">
        <f t="shared" si="737"/>
        <v/>
      </c>
      <c r="AO830" s="32" t="str">
        <f t="shared" si="710"/>
        <v/>
      </c>
      <c r="AP830" s="32" t="str">
        <f t="shared" si="734"/>
        <v/>
      </c>
      <c r="AQ830" s="32" t="str">
        <f t="shared" si="734"/>
        <v/>
      </c>
      <c r="AR830" s="32" t="str">
        <f t="shared" si="734"/>
        <v/>
      </c>
      <c r="AS830" s="32" t="str">
        <f t="shared" si="734"/>
        <v/>
      </c>
      <c r="AT830" s="32" t="str">
        <f t="shared" si="734"/>
        <v/>
      </c>
      <c r="AU830" s="32" t="str">
        <f t="shared" si="731"/>
        <v/>
      </c>
      <c r="AV830" s="32" t="str">
        <f t="shared" si="731"/>
        <v/>
      </c>
      <c r="AW830" s="32" t="str">
        <f t="shared" si="731"/>
        <v/>
      </c>
      <c r="AX830" s="32" t="str">
        <f t="shared" si="731"/>
        <v/>
      </c>
      <c r="AY830" s="32" t="str">
        <f t="shared" si="731"/>
        <v/>
      </c>
      <c r="BA830" s="17" t="str">
        <f t="shared" si="735"/>
        <v/>
      </c>
      <c r="BB830" s="17" t="str">
        <f t="shared" si="735"/>
        <v/>
      </c>
      <c r="BC830" s="17" t="str">
        <f t="shared" si="735"/>
        <v/>
      </c>
      <c r="BD830" s="17" t="str">
        <f t="shared" si="735"/>
        <v/>
      </c>
      <c r="BE830" s="17" t="str">
        <f t="shared" si="735"/>
        <v/>
      </c>
      <c r="BF830" s="17" t="str">
        <f t="shared" si="732"/>
        <v/>
      </c>
      <c r="BG830" s="17" t="str">
        <f t="shared" si="732"/>
        <v/>
      </c>
      <c r="BH830" s="17" t="str">
        <f t="shared" si="732"/>
        <v/>
      </c>
      <c r="BI830" s="17" t="str">
        <f t="shared" si="732"/>
        <v/>
      </c>
      <c r="BJ830" s="17" t="str">
        <f t="shared" si="732"/>
        <v/>
      </c>
    </row>
    <row r="831" spans="1:62" s="13" customFormat="1" ht="23.25" customHeight="1">
      <c r="A831" s="1">
        <f ca="1">IF(COUNTIF($D831:$M831," ")=10,"",IF(VLOOKUP(MAX($A$1:A830),$A$1:C830,3,FALSE)=0,"",MAX($A$1:A830)+1))</f>
        <v>831</v>
      </c>
      <c r="B831" s="13" t="str">
        <f>$B829</f>
        <v/>
      </c>
      <c r="C831" s="2" t="str">
        <f>IF($B831="","",$S$3)</f>
        <v/>
      </c>
      <c r="D831" s="14" t="str">
        <f t="shared" ref="D831:K831" si="763">IF($B831&gt;"",IF(ISERROR(SEARCH($B831,T$3))," ",MID(T$3,FIND("%курс ",T$3,FIND($B831,T$3))+6,7)&amp;"
("&amp;MID(T$3,FIND("ауд.",T$3,FIND($B831,T$3))+4,FIND("№",T$3,FIND("ауд.",T$3,FIND($B831,T$3)))-(FIND("ауд.",T$3,FIND($B831,T$3))+4))&amp;")"),"")</f>
        <v/>
      </c>
      <c r="E831" s="14" t="str">
        <f t="shared" si="763"/>
        <v/>
      </c>
      <c r="F831" s="14" t="str">
        <f t="shared" si="763"/>
        <v/>
      </c>
      <c r="G831" s="14" t="str">
        <f t="shared" si="763"/>
        <v/>
      </c>
      <c r="H831" s="14" t="str">
        <f t="shared" si="763"/>
        <v/>
      </c>
      <c r="I831" s="14" t="str">
        <f t="shared" si="763"/>
        <v/>
      </c>
      <c r="J831" s="14" t="str">
        <f t="shared" si="763"/>
        <v/>
      </c>
      <c r="K831" s="14" t="str">
        <f t="shared" si="763"/>
        <v/>
      </c>
      <c r="L831" s="14"/>
      <c r="M831" s="14"/>
      <c r="P831" s="16"/>
      <c r="Q831" s="16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E831" s="31" t="str">
        <f t="shared" si="739"/>
        <v/>
      </c>
      <c r="AF831" s="31" t="str">
        <f t="shared" si="739"/>
        <v/>
      </c>
      <c r="AG831" s="31" t="str">
        <f t="shared" si="739"/>
        <v/>
      </c>
      <c r="AH831" s="31" t="str">
        <f t="shared" si="737"/>
        <v/>
      </c>
      <c r="AI831" s="31" t="str">
        <f t="shared" si="737"/>
        <v/>
      </c>
      <c r="AJ831" s="31" t="str">
        <f t="shared" si="737"/>
        <v/>
      </c>
      <c r="AK831" s="31" t="str">
        <f t="shared" si="737"/>
        <v/>
      </c>
      <c r="AL831" s="31" t="str">
        <f t="shared" si="737"/>
        <v/>
      </c>
      <c r="AM831" s="31" t="str">
        <f t="shared" si="737"/>
        <v/>
      </c>
      <c r="AN831" s="31" t="str">
        <f t="shared" si="737"/>
        <v/>
      </c>
      <c r="AO831" s="32" t="str">
        <f t="shared" si="710"/>
        <v/>
      </c>
      <c r="AP831" s="32" t="str">
        <f t="shared" si="734"/>
        <v/>
      </c>
      <c r="AQ831" s="32" t="str">
        <f t="shared" si="734"/>
        <v/>
      </c>
      <c r="AR831" s="32" t="str">
        <f t="shared" si="734"/>
        <v/>
      </c>
      <c r="AS831" s="32" t="str">
        <f t="shared" si="734"/>
        <v/>
      </c>
      <c r="AT831" s="32" t="str">
        <f t="shared" si="734"/>
        <v/>
      </c>
      <c r="AU831" s="32" t="str">
        <f t="shared" si="731"/>
        <v/>
      </c>
      <c r="AV831" s="32" t="str">
        <f t="shared" si="731"/>
        <v/>
      </c>
      <c r="AW831" s="32" t="str">
        <f t="shared" si="731"/>
        <v/>
      </c>
      <c r="AX831" s="32" t="str">
        <f t="shared" si="731"/>
        <v/>
      </c>
      <c r="AY831" s="32" t="str">
        <f t="shared" si="731"/>
        <v/>
      </c>
      <c r="BA831" s="17" t="str">
        <f t="shared" si="735"/>
        <v/>
      </c>
      <c r="BB831" s="17" t="str">
        <f t="shared" si="735"/>
        <v/>
      </c>
      <c r="BC831" s="17" t="str">
        <f t="shared" si="735"/>
        <v/>
      </c>
      <c r="BD831" s="17" t="str">
        <f t="shared" si="735"/>
        <v/>
      </c>
      <c r="BE831" s="17" t="str">
        <f t="shared" si="735"/>
        <v/>
      </c>
      <c r="BF831" s="17" t="str">
        <f t="shared" si="732"/>
        <v/>
      </c>
      <c r="BG831" s="17" t="str">
        <f t="shared" si="732"/>
        <v/>
      </c>
      <c r="BH831" s="17" t="str">
        <f t="shared" si="732"/>
        <v/>
      </c>
      <c r="BI831" s="17" t="str">
        <f t="shared" si="732"/>
        <v/>
      </c>
      <c r="BJ831" s="17" t="str">
        <f t="shared" si="732"/>
        <v/>
      </c>
    </row>
    <row r="832" spans="1:62" s="13" customFormat="1" ht="23.25" customHeight="1">
      <c r="A832" s="1">
        <f ca="1">IF(COUNTIF($D832:$M832," ")=10,"",IF(VLOOKUP(MAX($A$1:A831),$A$1:C831,3,FALSE)=0,"",MAX($A$1:A831)+1))</f>
        <v>832</v>
      </c>
      <c r="B832" s="13" t="str">
        <f>$B829</f>
        <v/>
      </c>
      <c r="C832" s="2" t="str">
        <f>IF($B832="","",$S$4)</f>
        <v/>
      </c>
      <c r="D832" s="14" t="str">
        <f t="shared" ref="D832:K832" si="764">IF($B832&gt;"",IF(ISERROR(SEARCH($B832,T$4))," ",MID(T$4,FIND("%курс ",T$4,FIND($B832,T$4))+6,7)&amp;"
("&amp;MID(T$4,FIND("ауд.",T$4,FIND($B832,T$4))+4,FIND("№",T$4,FIND("ауд.",T$4,FIND($B832,T$4)))-(FIND("ауд.",T$4,FIND($B832,T$4))+4))&amp;")"),"")</f>
        <v/>
      </c>
      <c r="E832" s="14" t="str">
        <f t="shared" si="764"/>
        <v/>
      </c>
      <c r="F832" s="14" t="str">
        <f t="shared" si="764"/>
        <v/>
      </c>
      <c r="G832" s="14" t="str">
        <f t="shared" si="764"/>
        <v/>
      </c>
      <c r="H832" s="14" t="str">
        <f t="shared" si="764"/>
        <v/>
      </c>
      <c r="I832" s="14" t="str">
        <f t="shared" si="764"/>
        <v/>
      </c>
      <c r="J832" s="14" t="str">
        <f t="shared" si="764"/>
        <v/>
      </c>
      <c r="K832" s="14" t="str">
        <f t="shared" si="764"/>
        <v/>
      </c>
      <c r="L832" s="14"/>
      <c r="M832" s="14"/>
      <c r="P832" s="16"/>
      <c r="Q832" s="16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E832" s="31" t="str">
        <f t="shared" si="739"/>
        <v/>
      </c>
      <c r="AF832" s="31" t="str">
        <f t="shared" si="739"/>
        <v/>
      </c>
      <c r="AG832" s="31" t="str">
        <f t="shared" si="739"/>
        <v/>
      </c>
      <c r="AH832" s="31" t="str">
        <f t="shared" si="737"/>
        <v/>
      </c>
      <c r="AI832" s="31" t="str">
        <f t="shared" si="737"/>
        <v/>
      </c>
      <c r="AJ832" s="31" t="str">
        <f t="shared" si="737"/>
        <v/>
      </c>
      <c r="AK832" s="31" t="str">
        <f t="shared" si="737"/>
        <v/>
      </c>
      <c r="AL832" s="31" t="str">
        <f t="shared" si="737"/>
        <v/>
      </c>
      <c r="AM832" s="31" t="str">
        <f t="shared" si="737"/>
        <v/>
      </c>
      <c r="AN832" s="31" t="str">
        <f t="shared" si="737"/>
        <v/>
      </c>
      <c r="AO832" s="32" t="str">
        <f t="shared" si="710"/>
        <v/>
      </c>
      <c r="AP832" s="32" t="str">
        <f t="shared" si="734"/>
        <v/>
      </c>
      <c r="AQ832" s="32" t="str">
        <f t="shared" si="734"/>
        <v/>
      </c>
      <c r="AR832" s="32" t="str">
        <f t="shared" si="734"/>
        <v/>
      </c>
      <c r="AS832" s="32" t="str">
        <f t="shared" si="734"/>
        <v/>
      </c>
      <c r="AT832" s="32" t="str">
        <f t="shared" si="734"/>
        <v/>
      </c>
      <c r="AU832" s="32" t="str">
        <f t="shared" si="731"/>
        <v/>
      </c>
      <c r="AV832" s="32" t="str">
        <f t="shared" si="731"/>
        <v/>
      </c>
      <c r="AW832" s="32" t="str">
        <f t="shared" si="731"/>
        <v/>
      </c>
      <c r="AX832" s="32" t="str">
        <f t="shared" si="731"/>
        <v/>
      </c>
      <c r="AY832" s="32" t="str">
        <f t="shared" si="731"/>
        <v/>
      </c>
      <c r="BA832" s="17" t="str">
        <f t="shared" si="735"/>
        <v/>
      </c>
      <c r="BB832" s="17" t="str">
        <f t="shared" si="735"/>
        <v/>
      </c>
      <c r="BC832" s="17" t="str">
        <f t="shared" si="735"/>
        <v/>
      </c>
      <c r="BD832" s="17" t="str">
        <f t="shared" si="735"/>
        <v/>
      </c>
      <c r="BE832" s="17" t="str">
        <f t="shared" si="735"/>
        <v/>
      </c>
      <c r="BF832" s="17" t="str">
        <f t="shared" si="732"/>
        <v/>
      </c>
      <c r="BG832" s="17" t="str">
        <f t="shared" si="732"/>
        <v/>
      </c>
      <c r="BH832" s="17" t="str">
        <f t="shared" si="732"/>
        <v/>
      </c>
      <c r="BI832" s="17" t="str">
        <f t="shared" si="732"/>
        <v/>
      </c>
      <c r="BJ832" s="17" t="str">
        <f t="shared" si="732"/>
        <v/>
      </c>
    </row>
    <row r="833" spans="1:62" s="13" customFormat="1" ht="23.25" customHeight="1">
      <c r="A833" s="1">
        <f ca="1">IF(COUNTIF($D833:$M833," ")=10,"",IF(VLOOKUP(MAX($A$1:A832),$A$1:C832,3,FALSE)=0,"",MAX($A$1:A832)+1))</f>
        <v>833</v>
      </c>
      <c r="B833" s="13" t="str">
        <f>$B829</f>
        <v/>
      </c>
      <c r="C833" s="2" t="str">
        <f>IF($B833="","",$S$5)</f>
        <v/>
      </c>
      <c r="D833" s="23" t="str">
        <f t="shared" ref="D833:K833" si="765">IF($B833&gt;"",IF(ISERROR(SEARCH($B833,T$5))," ",MID(T$5,FIND("%курс ",T$5,FIND($B833,T$5))+6,7)&amp;"
("&amp;MID(T$5,FIND("ауд.",T$5,FIND($B833,T$5))+4,FIND("№",T$5,FIND("ауд.",T$5,FIND($B833,T$5)))-(FIND("ауд.",T$5,FIND($B833,T$5))+4))&amp;")"),"")</f>
        <v/>
      </c>
      <c r="E833" s="23" t="str">
        <f t="shared" si="765"/>
        <v/>
      </c>
      <c r="F833" s="23" t="str">
        <f t="shared" si="765"/>
        <v/>
      </c>
      <c r="G833" s="23" t="str">
        <f t="shared" si="765"/>
        <v/>
      </c>
      <c r="H833" s="23" t="str">
        <f t="shared" si="765"/>
        <v/>
      </c>
      <c r="I833" s="23" t="str">
        <f t="shared" si="765"/>
        <v/>
      </c>
      <c r="J833" s="23" t="str">
        <f t="shared" si="765"/>
        <v/>
      </c>
      <c r="K833" s="23" t="str">
        <f t="shared" si="765"/>
        <v/>
      </c>
      <c r="L833" s="23"/>
      <c r="M833" s="23"/>
      <c r="P833" s="16"/>
      <c r="Q833" s="16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E833" s="31" t="str">
        <f t="shared" si="739"/>
        <v/>
      </c>
      <c r="AF833" s="31" t="str">
        <f t="shared" si="739"/>
        <v/>
      </c>
      <c r="AG833" s="31" t="str">
        <f t="shared" si="739"/>
        <v/>
      </c>
      <c r="AH833" s="31" t="str">
        <f t="shared" si="737"/>
        <v/>
      </c>
      <c r="AI833" s="31" t="str">
        <f t="shared" si="737"/>
        <v/>
      </c>
      <c r="AJ833" s="31" t="str">
        <f t="shared" si="737"/>
        <v/>
      </c>
      <c r="AK833" s="31" t="str">
        <f t="shared" si="737"/>
        <v/>
      </c>
      <c r="AL833" s="31" t="str">
        <f t="shared" si="737"/>
        <v/>
      </c>
      <c r="AM833" s="31" t="str">
        <f t="shared" si="737"/>
        <v/>
      </c>
      <c r="AN833" s="31" t="str">
        <f t="shared" si="737"/>
        <v/>
      </c>
      <c r="AO833" s="32" t="str">
        <f t="shared" si="710"/>
        <v/>
      </c>
      <c r="AP833" s="32" t="str">
        <f t="shared" si="734"/>
        <v/>
      </c>
      <c r="AQ833" s="32" t="str">
        <f t="shared" si="734"/>
        <v/>
      </c>
      <c r="AR833" s="32" t="str">
        <f t="shared" si="734"/>
        <v/>
      </c>
      <c r="AS833" s="32" t="str">
        <f t="shared" si="734"/>
        <v/>
      </c>
      <c r="AT833" s="32" t="str">
        <f t="shared" si="734"/>
        <v/>
      </c>
      <c r="AU833" s="32" t="str">
        <f t="shared" si="731"/>
        <v/>
      </c>
      <c r="AV833" s="32" t="str">
        <f t="shared" si="731"/>
        <v/>
      </c>
      <c r="AW833" s="32" t="str">
        <f t="shared" si="731"/>
        <v/>
      </c>
      <c r="AX833" s="32" t="str">
        <f t="shared" si="731"/>
        <v/>
      </c>
      <c r="AY833" s="32" t="str">
        <f t="shared" si="731"/>
        <v/>
      </c>
      <c r="BA833" s="17" t="str">
        <f t="shared" si="735"/>
        <v/>
      </c>
      <c r="BB833" s="17" t="str">
        <f t="shared" si="735"/>
        <v/>
      </c>
      <c r="BC833" s="17" t="str">
        <f t="shared" si="735"/>
        <v/>
      </c>
      <c r="BD833" s="17" t="str">
        <f t="shared" si="735"/>
        <v/>
      </c>
      <c r="BE833" s="17" t="str">
        <f t="shared" si="735"/>
        <v/>
      </c>
      <c r="BF833" s="17" t="str">
        <f t="shared" si="732"/>
        <v/>
      </c>
      <c r="BG833" s="17" t="str">
        <f t="shared" si="732"/>
        <v/>
      </c>
      <c r="BH833" s="17" t="str">
        <f t="shared" si="732"/>
        <v/>
      </c>
      <c r="BI833" s="17" t="str">
        <f t="shared" si="732"/>
        <v/>
      </c>
      <c r="BJ833" s="17" t="str">
        <f t="shared" si="732"/>
        <v/>
      </c>
    </row>
    <row r="834" spans="1:62" s="13" customFormat="1" ht="23.25" customHeight="1">
      <c r="A834" s="1">
        <f ca="1">IF(COUNTIF($D834:$M834," ")=10,"",IF(VLOOKUP(MAX($A$1:A833),$A$1:C833,3,FALSE)=0,"",MAX($A$1:A833)+1))</f>
        <v>834</v>
      </c>
      <c r="B834" s="13" t="str">
        <f>$B829</f>
        <v/>
      </c>
      <c r="C834" s="2" t="str">
        <f>IF($B834="","",$S$6)</f>
        <v/>
      </c>
      <c r="D834" s="23" t="str">
        <f t="shared" ref="D834:K834" si="766">IF($B834&gt;"",IF(ISERROR(SEARCH($B834,T$6))," ",MID(T$6,FIND("%курс ",T$6,FIND($B834,T$6))+6,7)&amp;"
("&amp;MID(T$6,FIND("ауд.",T$6,FIND($B834,T$6))+4,FIND("№",T$6,FIND("ауд.",T$6,FIND($B834,T$6)))-(FIND("ауд.",T$6,FIND($B834,T$6))+4))&amp;")"),"")</f>
        <v/>
      </c>
      <c r="E834" s="23" t="str">
        <f t="shared" si="766"/>
        <v/>
      </c>
      <c r="F834" s="23" t="str">
        <f t="shared" si="766"/>
        <v/>
      </c>
      <c r="G834" s="23" t="str">
        <f t="shared" si="766"/>
        <v/>
      </c>
      <c r="H834" s="23" t="str">
        <f t="shared" si="766"/>
        <v/>
      </c>
      <c r="I834" s="23" t="str">
        <f t="shared" si="766"/>
        <v/>
      </c>
      <c r="J834" s="23" t="str">
        <f t="shared" si="766"/>
        <v/>
      </c>
      <c r="K834" s="23" t="str">
        <f t="shared" si="766"/>
        <v/>
      </c>
      <c r="L834" s="23"/>
      <c r="M834" s="23"/>
      <c r="P834" s="16"/>
      <c r="Q834" s="16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E834" s="31" t="str">
        <f t="shared" si="739"/>
        <v/>
      </c>
      <c r="AF834" s="31" t="str">
        <f t="shared" si="739"/>
        <v/>
      </c>
      <c r="AG834" s="31" t="str">
        <f t="shared" si="739"/>
        <v/>
      </c>
      <c r="AH834" s="31" t="str">
        <f t="shared" si="737"/>
        <v/>
      </c>
      <c r="AI834" s="31" t="str">
        <f t="shared" si="737"/>
        <v/>
      </c>
      <c r="AJ834" s="31" t="str">
        <f t="shared" si="737"/>
        <v/>
      </c>
      <c r="AK834" s="31" t="str">
        <f t="shared" si="737"/>
        <v/>
      </c>
      <c r="AL834" s="31" t="str">
        <f t="shared" si="737"/>
        <v/>
      </c>
      <c r="AM834" s="31" t="str">
        <f t="shared" si="737"/>
        <v/>
      </c>
      <c r="AN834" s="31" t="str">
        <f t="shared" si="737"/>
        <v/>
      </c>
      <c r="AO834" s="32" t="str">
        <f t="shared" ref="AO834:AO863" si="767">IF(COUNTBLANK(AE834:AN834)=10,"",MID($B834,1,FIND(" ",$B834)-1))</f>
        <v/>
      </c>
      <c r="AP834" s="32" t="str">
        <f t="shared" si="734"/>
        <v/>
      </c>
      <c r="AQ834" s="32" t="str">
        <f t="shared" si="734"/>
        <v/>
      </c>
      <c r="AR834" s="32" t="str">
        <f t="shared" si="734"/>
        <v/>
      </c>
      <c r="AS834" s="32" t="str">
        <f t="shared" si="734"/>
        <v/>
      </c>
      <c r="AT834" s="32" t="str">
        <f t="shared" si="734"/>
        <v/>
      </c>
      <c r="AU834" s="32" t="str">
        <f t="shared" si="731"/>
        <v/>
      </c>
      <c r="AV834" s="32" t="str">
        <f t="shared" si="731"/>
        <v/>
      </c>
      <c r="AW834" s="32" t="str">
        <f t="shared" si="731"/>
        <v/>
      </c>
      <c r="AX834" s="32" t="str">
        <f t="shared" si="731"/>
        <v/>
      </c>
      <c r="AY834" s="32" t="str">
        <f t="shared" si="731"/>
        <v/>
      </c>
      <c r="BA834" s="17" t="str">
        <f t="shared" si="735"/>
        <v/>
      </c>
      <c r="BB834" s="17" t="str">
        <f t="shared" si="735"/>
        <v/>
      </c>
      <c r="BC834" s="17" t="str">
        <f t="shared" si="735"/>
        <v/>
      </c>
      <c r="BD834" s="17" t="str">
        <f t="shared" si="735"/>
        <v/>
      </c>
      <c r="BE834" s="17" t="str">
        <f t="shared" si="735"/>
        <v/>
      </c>
      <c r="BF834" s="17" t="str">
        <f t="shared" si="732"/>
        <v/>
      </c>
      <c r="BG834" s="17" t="str">
        <f t="shared" si="732"/>
        <v/>
      </c>
      <c r="BH834" s="17" t="str">
        <f t="shared" si="732"/>
        <v/>
      </c>
      <c r="BI834" s="17" t="str">
        <f t="shared" si="732"/>
        <v/>
      </c>
      <c r="BJ834" s="17" t="str">
        <f t="shared" si="732"/>
        <v/>
      </c>
    </row>
    <row r="835" spans="1:62" s="13" customFormat="1" ht="23.25" customHeight="1">
      <c r="A835" s="1">
        <f ca="1">IF(COUNTIF($D835:$M835," ")=10,"",IF(VLOOKUP(MAX($A$1:A834),$A$1:C834,3,FALSE)=0,"",MAX($A$1:A834)+1))</f>
        <v>835</v>
      </c>
      <c r="B835" s="13" t="str">
        <f>$B829</f>
        <v/>
      </c>
      <c r="C835" s="2" t="str">
        <f>IF($B835="","",$S$7)</f>
        <v/>
      </c>
      <c r="D835" s="23" t="str">
        <f t="shared" ref="D835:K835" si="768">IF($B835&gt;"",IF(ISERROR(SEARCH($B835,T$7))," ",MID(T$7,FIND("%курс ",T$7,FIND($B835,T$7))+6,7)&amp;"
("&amp;MID(T$7,FIND("ауд.",T$7,FIND($B835,T$7))+4,FIND("№",T$7,FIND("ауд.",T$7,FIND($B835,T$7)))-(FIND("ауд.",T$7,FIND($B835,T$7))+4))&amp;")"),"")</f>
        <v/>
      </c>
      <c r="E835" s="23" t="str">
        <f t="shared" si="768"/>
        <v/>
      </c>
      <c r="F835" s="23" t="str">
        <f t="shared" si="768"/>
        <v/>
      </c>
      <c r="G835" s="23" t="str">
        <f t="shared" si="768"/>
        <v/>
      </c>
      <c r="H835" s="23" t="str">
        <f t="shared" si="768"/>
        <v/>
      </c>
      <c r="I835" s="23" t="str">
        <f t="shared" si="768"/>
        <v/>
      </c>
      <c r="J835" s="23" t="str">
        <f t="shared" si="768"/>
        <v/>
      </c>
      <c r="K835" s="23" t="str">
        <f t="shared" si="768"/>
        <v/>
      </c>
      <c r="L835" s="23"/>
      <c r="M835" s="23"/>
      <c r="P835" s="16"/>
      <c r="Q835" s="16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E835" s="31" t="str">
        <f t="shared" si="739"/>
        <v/>
      </c>
      <c r="AF835" s="31" t="str">
        <f t="shared" si="739"/>
        <v/>
      </c>
      <c r="AG835" s="31" t="str">
        <f t="shared" si="739"/>
        <v/>
      </c>
      <c r="AH835" s="31" t="str">
        <f t="shared" si="737"/>
        <v/>
      </c>
      <c r="AI835" s="31" t="str">
        <f t="shared" si="737"/>
        <v/>
      </c>
      <c r="AJ835" s="31" t="str">
        <f t="shared" si="737"/>
        <v/>
      </c>
      <c r="AK835" s="31" t="str">
        <f t="shared" si="737"/>
        <v/>
      </c>
      <c r="AL835" s="31" t="str">
        <f t="shared" si="737"/>
        <v/>
      </c>
      <c r="AM835" s="31" t="str">
        <f t="shared" si="737"/>
        <v/>
      </c>
      <c r="AN835" s="31" t="str">
        <f t="shared" si="737"/>
        <v/>
      </c>
      <c r="AO835" s="32" t="str">
        <f t="shared" si="767"/>
        <v/>
      </c>
      <c r="AP835" s="32" t="str">
        <f t="shared" si="734"/>
        <v/>
      </c>
      <c r="AQ835" s="32" t="str">
        <f t="shared" si="734"/>
        <v/>
      </c>
      <c r="AR835" s="32" t="str">
        <f t="shared" si="734"/>
        <v/>
      </c>
      <c r="AS835" s="32" t="str">
        <f t="shared" si="734"/>
        <v/>
      </c>
      <c r="AT835" s="32" t="str">
        <f t="shared" si="734"/>
        <v/>
      </c>
      <c r="AU835" s="32" t="str">
        <f t="shared" si="731"/>
        <v/>
      </c>
      <c r="AV835" s="32" t="str">
        <f t="shared" si="731"/>
        <v/>
      </c>
      <c r="AW835" s="32" t="str">
        <f t="shared" si="731"/>
        <v/>
      </c>
      <c r="AX835" s="32" t="str">
        <f t="shared" si="731"/>
        <v/>
      </c>
      <c r="AY835" s="32" t="str">
        <f t="shared" si="731"/>
        <v/>
      </c>
      <c r="BA835" s="17" t="str">
        <f t="shared" si="735"/>
        <v/>
      </c>
      <c r="BB835" s="17" t="str">
        <f t="shared" si="735"/>
        <v/>
      </c>
      <c r="BC835" s="17" t="str">
        <f t="shared" si="735"/>
        <v/>
      </c>
      <c r="BD835" s="17" t="str">
        <f t="shared" si="735"/>
        <v/>
      </c>
      <c r="BE835" s="17" t="str">
        <f t="shared" si="735"/>
        <v/>
      </c>
      <c r="BF835" s="17" t="str">
        <f t="shared" si="732"/>
        <v/>
      </c>
      <c r="BG835" s="17" t="str">
        <f t="shared" si="732"/>
        <v/>
      </c>
      <c r="BH835" s="17" t="str">
        <f t="shared" si="732"/>
        <v/>
      </c>
      <c r="BI835" s="17" t="str">
        <f t="shared" si="732"/>
        <v/>
      </c>
      <c r="BJ835" s="17" t="str">
        <f t="shared" si="732"/>
        <v/>
      </c>
    </row>
    <row r="836" spans="1:62" s="13" customFormat="1" ht="23.25" customHeight="1">
      <c r="A836" s="1">
        <f ca="1">IF(COUNTIF($D836:$M836," ")=10,"",IF(VLOOKUP(MAX($A$1:A835),$A$1:C835,3,FALSE)=0,"",MAX($A$1:A835)+1))</f>
        <v>836</v>
      </c>
      <c r="B836" s="13" t="str">
        <f>$B829</f>
        <v/>
      </c>
      <c r="C836" s="2" t="str">
        <f>IF($B836="","",$S$8)</f>
        <v/>
      </c>
      <c r="D836" s="23" t="str">
        <f t="shared" ref="D836:K836" si="769">IF($B836&gt;"",IF(ISERROR(SEARCH($B836,T$8))," ",MID(T$8,FIND("%курс ",T$8,FIND($B836,T$8))+6,7)&amp;"
("&amp;MID(T$8,FIND("ауд.",T$8,FIND($B836,T$8))+4,FIND("№",T$8,FIND("ауд.",T$8,FIND($B836,T$8)))-(FIND("ауд.",T$8,FIND($B836,T$8))+4))&amp;")"),"")</f>
        <v/>
      </c>
      <c r="E836" s="23" t="str">
        <f t="shared" si="769"/>
        <v/>
      </c>
      <c r="F836" s="23" t="str">
        <f t="shared" si="769"/>
        <v/>
      </c>
      <c r="G836" s="23" t="str">
        <f t="shared" si="769"/>
        <v/>
      </c>
      <c r="H836" s="23" t="str">
        <f t="shared" si="769"/>
        <v/>
      </c>
      <c r="I836" s="23" t="str">
        <f t="shared" si="769"/>
        <v/>
      </c>
      <c r="J836" s="23" t="str">
        <f t="shared" si="769"/>
        <v/>
      </c>
      <c r="K836" s="23" t="str">
        <f t="shared" si="769"/>
        <v/>
      </c>
      <c r="L836" s="23"/>
      <c r="M836" s="23"/>
      <c r="P836" s="16"/>
      <c r="Q836" s="16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E836" s="31" t="str">
        <f t="shared" si="739"/>
        <v/>
      </c>
      <c r="AF836" s="31" t="str">
        <f t="shared" si="739"/>
        <v/>
      </c>
      <c r="AG836" s="31" t="str">
        <f t="shared" si="739"/>
        <v/>
      </c>
      <c r="AH836" s="31" t="str">
        <f t="shared" si="737"/>
        <v/>
      </c>
      <c r="AI836" s="31" t="str">
        <f t="shared" si="737"/>
        <v/>
      </c>
      <c r="AJ836" s="31" t="str">
        <f t="shared" si="737"/>
        <v/>
      </c>
      <c r="AK836" s="31" t="str">
        <f t="shared" si="737"/>
        <v/>
      </c>
      <c r="AL836" s="31" t="str">
        <f t="shared" si="737"/>
        <v/>
      </c>
      <c r="AM836" s="31" t="str">
        <f t="shared" si="737"/>
        <v/>
      </c>
      <c r="AN836" s="31" t="str">
        <f t="shared" si="737"/>
        <v/>
      </c>
      <c r="AO836" s="32" t="str">
        <f t="shared" si="767"/>
        <v/>
      </c>
      <c r="AP836" s="32" t="str">
        <f t="shared" si="734"/>
        <v/>
      </c>
      <c r="AQ836" s="32" t="str">
        <f t="shared" si="734"/>
        <v/>
      </c>
      <c r="AR836" s="32" t="str">
        <f t="shared" si="734"/>
        <v/>
      </c>
      <c r="AS836" s="32" t="str">
        <f t="shared" si="734"/>
        <v/>
      </c>
      <c r="AT836" s="32" t="str">
        <f t="shared" si="734"/>
        <v/>
      </c>
      <c r="AU836" s="32" t="str">
        <f t="shared" si="731"/>
        <v/>
      </c>
      <c r="AV836" s="32" t="str">
        <f t="shared" si="731"/>
        <v/>
      </c>
      <c r="AW836" s="32" t="str">
        <f t="shared" si="731"/>
        <v/>
      </c>
      <c r="AX836" s="32" t="str">
        <f t="shared" si="731"/>
        <v/>
      </c>
      <c r="AY836" s="32" t="str">
        <f t="shared" si="731"/>
        <v/>
      </c>
      <c r="BA836" s="17" t="str">
        <f t="shared" si="735"/>
        <v/>
      </c>
      <c r="BB836" s="17" t="str">
        <f t="shared" si="735"/>
        <v/>
      </c>
      <c r="BC836" s="17" t="str">
        <f t="shared" si="735"/>
        <v/>
      </c>
      <c r="BD836" s="17" t="str">
        <f t="shared" si="735"/>
        <v/>
      </c>
      <c r="BE836" s="17" t="str">
        <f t="shared" si="735"/>
        <v/>
      </c>
      <c r="BF836" s="17" t="str">
        <f t="shared" si="732"/>
        <v/>
      </c>
      <c r="BG836" s="17" t="str">
        <f t="shared" si="732"/>
        <v/>
      </c>
      <c r="BH836" s="17" t="str">
        <f t="shared" si="732"/>
        <v/>
      </c>
      <c r="BI836" s="17" t="str">
        <f t="shared" si="732"/>
        <v/>
      </c>
      <c r="BJ836" s="17" t="str">
        <f t="shared" si="732"/>
        <v/>
      </c>
    </row>
    <row r="837" spans="1:62" s="13" customFormat="1" ht="23.25" customHeight="1">
      <c r="A837" s="1">
        <f ca="1">IF(COUNTIF($D837:$M837," ")=10,"",IF(VLOOKUP(MAX($A$1:A836),$A$1:C836,3,FALSE)=0,"",MAX($A$1:A836)+1))</f>
        <v>837</v>
      </c>
      <c r="C837" s="2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P837" s="16"/>
      <c r="Q837" s="16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2" t="str">
        <f t="shared" si="767"/>
        <v/>
      </c>
      <c r="AP837" s="32" t="str">
        <f t="shared" si="734"/>
        <v/>
      </c>
      <c r="AQ837" s="32" t="str">
        <f t="shared" si="734"/>
        <v/>
      </c>
      <c r="AR837" s="32" t="str">
        <f t="shared" si="734"/>
        <v/>
      </c>
      <c r="AS837" s="32" t="str">
        <f t="shared" si="734"/>
        <v/>
      </c>
      <c r="AT837" s="32" t="str">
        <f t="shared" si="734"/>
        <v/>
      </c>
      <c r="AU837" s="32" t="str">
        <f t="shared" si="731"/>
        <v/>
      </c>
      <c r="AV837" s="32" t="str">
        <f t="shared" si="731"/>
        <v/>
      </c>
      <c r="AW837" s="32" t="str">
        <f t="shared" si="731"/>
        <v/>
      </c>
      <c r="AX837" s="32" t="str">
        <f t="shared" si="731"/>
        <v/>
      </c>
      <c r="AY837" s="32" t="str">
        <f t="shared" si="731"/>
        <v/>
      </c>
      <c r="BA837" s="17" t="str">
        <f t="shared" si="735"/>
        <v/>
      </c>
      <c r="BB837" s="17" t="str">
        <f t="shared" si="735"/>
        <v/>
      </c>
      <c r="BC837" s="17" t="str">
        <f t="shared" si="735"/>
        <v/>
      </c>
      <c r="BD837" s="17" t="str">
        <f t="shared" si="735"/>
        <v/>
      </c>
      <c r="BE837" s="17" t="str">
        <f t="shared" si="735"/>
        <v/>
      </c>
      <c r="BF837" s="17" t="str">
        <f t="shared" si="732"/>
        <v/>
      </c>
      <c r="BG837" s="17" t="str">
        <f t="shared" si="732"/>
        <v/>
      </c>
      <c r="BH837" s="17" t="str">
        <f t="shared" si="732"/>
        <v/>
      </c>
      <c r="BI837" s="17" t="str">
        <f t="shared" si="732"/>
        <v/>
      </c>
      <c r="BJ837" s="17" t="str">
        <f t="shared" si="732"/>
        <v/>
      </c>
    </row>
    <row r="838" spans="1:62" s="13" customFormat="1" ht="23.25" customHeight="1">
      <c r="A838" s="1">
        <f ca="1">IF(COUNTIF($D839:$M845," ")=70,"",MAX($A$1:A837)+1)</f>
        <v>838</v>
      </c>
      <c r="B838" s="2" t="str">
        <f>IF($C838="","",$C838)</f>
        <v/>
      </c>
      <c r="C838" s="3" t="str">
        <f>IF(ISERROR(VLOOKUP((ROW()-1)/9+1,'[1]Преподавательский состав'!$A$2:$B$180,2,FALSE)),"",VLOOKUP((ROW()-1)/9+1,'[1]Преподавательский состав'!$A$2:$B$180,2,FALSE))</f>
        <v/>
      </c>
      <c r="D838" s="3" t="str">
        <f>IF($C838="","",T(" 8.00"))</f>
        <v/>
      </c>
      <c r="E838" s="3" t="str">
        <f>IF($C838="","",T(" 9.40"))</f>
        <v/>
      </c>
      <c r="F838" s="3" t="str">
        <f>IF($C838="","",T("11.50"))</f>
        <v/>
      </c>
      <c r="G838" s="3" t="str">
        <f>IF($C838="","",T(""))</f>
        <v/>
      </c>
      <c r="H838" s="3" t="str">
        <f>IF($C838="","",T("13.30"))</f>
        <v/>
      </c>
      <c r="I838" s="3" t="str">
        <f>IF($C838="","",T("15.10"))</f>
        <v/>
      </c>
      <c r="J838" s="3" t="str">
        <f>IF($C838="","",T("16.50"))</f>
        <v/>
      </c>
      <c r="K838" s="3" t="str">
        <f>IF($C838="","",T("16.50"))</f>
        <v/>
      </c>
      <c r="L838" s="3"/>
      <c r="M838" s="3"/>
      <c r="P838" s="16"/>
      <c r="Q838" s="16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2" t="str">
        <f t="shared" si="767"/>
        <v/>
      </c>
      <c r="AP838" s="32" t="str">
        <f t="shared" si="734"/>
        <v/>
      </c>
      <c r="AQ838" s="32" t="str">
        <f t="shared" si="734"/>
        <v/>
      </c>
      <c r="AR838" s="32" t="str">
        <f t="shared" si="734"/>
        <v/>
      </c>
      <c r="AS838" s="32" t="str">
        <f t="shared" si="734"/>
        <v/>
      </c>
      <c r="AT838" s="32" t="str">
        <f t="shared" si="734"/>
        <v/>
      </c>
      <c r="AU838" s="32" t="str">
        <f t="shared" si="731"/>
        <v/>
      </c>
      <c r="AV838" s="32" t="str">
        <f t="shared" si="731"/>
        <v/>
      </c>
      <c r="AW838" s="32" t="str">
        <f t="shared" si="731"/>
        <v/>
      </c>
      <c r="AX838" s="32" t="str">
        <f t="shared" si="731"/>
        <v/>
      </c>
      <c r="AY838" s="32" t="str">
        <f t="shared" si="731"/>
        <v/>
      </c>
      <c r="BA838" s="17" t="str">
        <f t="shared" si="735"/>
        <v/>
      </c>
      <c r="BB838" s="17" t="str">
        <f t="shared" si="735"/>
        <v/>
      </c>
      <c r="BC838" s="17" t="str">
        <f t="shared" si="735"/>
        <v/>
      </c>
      <c r="BD838" s="17" t="str">
        <f t="shared" si="735"/>
        <v/>
      </c>
      <c r="BE838" s="17" t="str">
        <f t="shared" si="735"/>
        <v/>
      </c>
      <c r="BF838" s="17" t="str">
        <f t="shared" si="732"/>
        <v/>
      </c>
      <c r="BG838" s="17" t="str">
        <f t="shared" si="732"/>
        <v/>
      </c>
      <c r="BH838" s="17" t="str">
        <f t="shared" si="732"/>
        <v/>
      </c>
      <c r="BI838" s="17" t="str">
        <f t="shared" si="732"/>
        <v/>
      </c>
      <c r="BJ838" s="17" t="str">
        <f t="shared" si="732"/>
        <v/>
      </c>
    </row>
    <row r="839" spans="1:62" s="13" customFormat="1" ht="23.25" customHeight="1">
      <c r="A839" s="1">
        <f ca="1">IF(COUNTIF($D839:$M839," ")=10,"",IF(VLOOKUP(MAX($A$1:A838),$A$1:C838,3,FALSE)=0,"",MAX($A$1:A838)+1))</f>
        <v>839</v>
      </c>
      <c r="B839" s="13" t="str">
        <f>$B838</f>
        <v/>
      </c>
      <c r="C839" s="2" t="str">
        <f>IF($B839="","",$S$2)</f>
        <v/>
      </c>
      <c r="D839" s="14" t="str">
        <f t="shared" ref="D839:K839" si="770">IF($B839&gt;"",IF(ISERROR(SEARCH($B839,T$2))," ",MID(T$2,FIND("%курс ",T$2,FIND($B839,T$2))+6,7)&amp;"
("&amp;MID(T$2,FIND("ауд.",T$2,FIND($B839,T$2))+4,FIND("№",T$2,FIND("ауд.",T$2,FIND($B839,T$2)))-(FIND("ауд.",T$2,FIND($B839,T$2))+4))&amp;")"),"")</f>
        <v/>
      </c>
      <c r="E839" s="14" t="str">
        <f t="shared" si="770"/>
        <v/>
      </c>
      <c r="F839" s="14" t="str">
        <f t="shared" si="770"/>
        <v/>
      </c>
      <c r="G839" s="14" t="str">
        <f t="shared" si="770"/>
        <v/>
      </c>
      <c r="H839" s="14" t="str">
        <f t="shared" si="770"/>
        <v/>
      </c>
      <c r="I839" s="14" t="str">
        <f t="shared" si="770"/>
        <v/>
      </c>
      <c r="J839" s="14" t="str">
        <f t="shared" si="770"/>
        <v/>
      </c>
      <c r="K839" s="14" t="str">
        <f t="shared" si="770"/>
        <v/>
      </c>
      <c r="L839" s="14"/>
      <c r="M839" s="14"/>
      <c r="P839" s="16"/>
      <c r="Q839" s="16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E839" s="31" t="str">
        <f t="shared" si="739"/>
        <v/>
      </c>
      <c r="AF839" s="31" t="str">
        <f t="shared" si="739"/>
        <v/>
      </c>
      <c r="AG839" s="31" t="str">
        <f t="shared" si="739"/>
        <v/>
      </c>
      <c r="AH839" s="31" t="str">
        <f t="shared" si="737"/>
        <v/>
      </c>
      <c r="AI839" s="31" t="str">
        <f t="shared" si="737"/>
        <v/>
      </c>
      <c r="AJ839" s="31" t="str">
        <f t="shared" si="737"/>
        <v/>
      </c>
      <c r="AK839" s="31" t="str">
        <f t="shared" si="737"/>
        <v/>
      </c>
      <c r="AL839" s="31" t="str">
        <f t="shared" si="737"/>
        <v/>
      </c>
      <c r="AM839" s="31" t="str">
        <f t="shared" si="737"/>
        <v/>
      </c>
      <c r="AN839" s="31" t="str">
        <f t="shared" si="737"/>
        <v/>
      </c>
      <c r="AO839" s="32" t="str">
        <f t="shared" si="767"/>
        <v/>
      </c>
      <c r="AP839" s="32" t="str">
        <f t="shared" si="734"/>
        <v/>
      </c>
      <c r="AQ839" s="32" t="str">
        <f t="shared" si="734"/>
        <v/>
      </c>
      <c r="AR839" s="32" t="str">
        <f t="shared" si="734"/>
        <v/>
      </c>
      <c r="AS839" s="32" t="str">
        <f t="shared" si="734"/>
        <v/>
      </c>
      <c r="AT839" s="32" t="str">
        <f t="shared" si="734"/>
        <v/>
      </c>
      <c r="AU839" s="32" t="str">
        <f t="shared" si="731"/>
        <v/>
      </c>
      <c r="AV839" s="32" t="str">
        <f t="shared" si="731"/>
        <v/>
      </c>
      <c r="AW839" s="32" t="str">
        <f t="shared" si="731"/>
        <v/>
      </c>
      <c r="AX839" s="32" t="str">
        <f t="shared" si="731"/>
        <v/>
      </c>
      <c r="AY839" s="32" t="str">
        <f t="shared" si="731"/>
        <v/>
      </c>
      <c r="BA839" s="17" t="str">
        <f t="shared" si="735"/>
        <v/>
      </c>
      <c r="BB839" s="17" t="str">
        <f t="shared" si="735"/>
        <v/>
      </c>
      <c r="BC839" s="17" t="str">
        <f t="shared" si="735"/>
        <v/>
      </c>
      <c r="BD839" s="17" t="str">
        <f t="shared" si="735"/>
        <v/>
      </c>
      <c r="BE839" s="17" t="str">
        <f t="shared" si="735"/>
        <v/>
      </c>
      <c r="BF839" s="17" t="str">
        <f t="shared" si="732"/>
        <v/>
      </c>
      <c r="BG839" s="17" t="str">
        <f t="shared" si="732"/>
        <v/>
      </c>
      <c r="BH839" s="17" t="str">
        <f t="shared" si="732"/>
        <v/>
      </c>
      <c r="BI839" s="17" t="str">
        <f t="shared" si="732"/>
        <v/>
      </c>
      <c r="BJ839" s="17" t="str">
        <f t="shared" si="732"/>
        <v/>
      </c>
    </row>
    <row r="840" spans="1:62" s="13" customFormat="1" ht="23.25" customHeight="1">
      <c r="A840" s="1">
        <f ca="1">IF(COUNTIF($D840:$M840," ")=10,"",IF(VLOOKUP(MAX($A$1:A839),$A$1:C839,3,FALSE)=0,"",MAX($A$1:A839)+1))</f>
        <v>840</v>
      </c>
      <c r="B840" s="13" t="str">
        <f>$B838</f>
        <v/>
      </c>
      <c r="C840" s="2" t="str">
        <f>IF($B840="","",$S$3)</f>
        <v/>
      </c>
      <c r="D840" s="14" t="str">
        <f t="shared" ref="D840:K840" si="771">IF($B840&gt;"",IF(ISERROR(SEARCH($B840,T$3))," ",MID(T$3,FIND("%курс ",T$3,FIND($B840,T$3))+6,7)&amp;"
("&amp;MID(T$3,FIND("ауд.",T$3,FIND($B840,T$3))+4,FIND("№",T$3,FIND("ауд.",T$3,FIND($B840,T$3)))-(FIND("ауд.",T$3,FIND($B840,T$3))+4))&amp;")"),"")</f>
        <v/>
      </c>
      <c r="E840" s="14" t="str">
        <f t="shared" si="771"/>
        <v/>
      </c>
      <c r="F840" s="14" t="str">
        <f t="shared" si="771"/>
        <v/>
      </c>
      <c r="G840" s="14" t="str">
        <f t="shared" si="771"/>
        <v/>
      </c>
      <c r="H840" s="14" t="str">
        <f t="shared" si="771"/>
        <v/>
      </c>
      <c r="I840" s="14" t="str">
        <f t="shared" si="771"/>
        <v/>
      </c>
      <c r="J840" s="14" t="str">
        <f t="shared" si="771"/>
        <v/>
      </c>
      <c r="K840" s="14" t="str">
        <f t="shared" si="771"/>
        <v/>
      </c>
      <c r="L840" s="14"/>
      <c r="M840" s="14"/>
      <c r="P840" s="16"/>
      <c r="Q840" s="16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E840" s="31" t="str">
        <f t="shared" si="739"/>
        <v/>
      </c>
      <c r="AF840" s="31" t="str">
        <f t="shared" si="739"/>
        <v/>
      </c>
      <c r="AG840" s="31" t="str">
        <f t="shared" si="739"/>
        <v/>
      </c>
      <c r="AH840" s="31" t="str">
        <f t="shared" si="737"/>
        <v/>
      </c>
      <c r="AI840" s="31" t="str">
        <f t="shared" si="737"/>
        <v/>
      </c>
      <c r="AJ840" s="31" t="str">
        <f t="shared" si="737"/>
        <v/>
      </c>
      <c r="AK840" s="31" t="str">
        <f t="shared" si="737"/>
        <v/>
      </c>
      <c r="AL840" s="31" t="str">
        <f t="shared" si="737"/>
        <v/>
      </c>
      <c r="AM840" s="31" t="str">
        <f t="shared" si="737"/>
        <v/>
      </c>
      <c r="AN840" s="31" t="str">
        <f t="shared" si="737"/>
        <v/>
      </c>
      <c r="AO840" s="32" t="str">
        <f t="shared" si="767"/>
        <v/>
      </c>
      <c r="AP840" s="32" t="str">
        <f t="shared" si="734"/>
        <v/>
      </c>
      <c r="AQ840" s="32" t="str">
        <f t="shared" si="734"/>
        <v/>
      </c>
      <c r="AR840" s="32" t="str">
        <f t="shared" si="734"/>
        <v/>
      </c>
      <c r="AS840" s="32" t="str">
        <f t="shared" si="734"/>
        <v/>
      </c>
      <c r="AT840" s="32" t="str">
        <f t="shared" si="734"/>
        <v/>
      </c>
      <c r="AU840" s="32" t="str">
        <f t="shared" si="731"/>
        <v/>
      </c>
      <c r="AV840" s="32" t="str">
        <f t="shared" si="731"/>
        <v/>
      </c>
      <c r="AW840" s="32" t="str">
        <f t="shared" si="731"/>
        <v/>
      </c>
      <c r="AX840" s="32" t="str">
        <f t="shared" si="731"/>
        <v/>
      </c>
      <c r="AY840" s="32" t="str">
        <f t="shared" si="731"/>
        <v/>
      </c>
      <c r="BA840" s="17" t="str">
        <f t="shared" si="735"/>
        <v/>
      </c>
      <c r="BB840" s="17" t="str">
        <f t="shared" si="735"/>
        <v/>
      </c>
      <c r="BC840" s="17" t="str">
        <f t="shared" si="735"/>
        <v/>
      </c>
      <c r="BD840" s="17" t="str">
        <f t="shared" si="735"/>
        <v/>
      </c>
      <c r="BE840" s="17" t="str">
        <f t="shared" si="735"/>
        <v/>
      </c>
      <c r="BF840" s="17" t="str">
        <f t="shared" si="732"/>
        <v/>
      </c>
      <c r="BG840" s="17" t="str">
        <f t="shared" si="732"/>
        <v/>
      </c>
      <c r="BH840" s="17" t="str">
        <f t="shared" si="732"/>
        <v/>
      </c>
      <c r="BI840" s="17" t="str">
        <f t="shared" si="732"/>
        <v/>
      </c>
      <c r="BJ840" s="17" t="str">
        <f t="shared" si="732"/>
        <v/>
      </c>
    </row>
    <row r="841" spans="1:62" s="13" customFormat="1" ht="23.25" customHeight="1">
      <c r="A841" s="1">
        <f ca="1">IF(COUNTIF($D841:$M841," ")=10,"",IF(VLOOKUP(MAX($A$1:A840),$A$1:C840,3,FALSE)=0,"",MAX($A$1:A840)+1))</f>
        <v>841</v>
      </c>
      <c r="B841" s="13" t="str">
        <f>$B838</f>
        <v/>
      </c>
      <c r="C841" s="2" t="str">
        <f>IF($B841="","",$S$4)</f>
        <v/>
      </c>
      <c r="D841" s="14" t="str">
        <f t="shared" ref="D841:K841" si="772">IF($B841&gt;"",IF(ISERROR(SEARCH($B841,T$4))," ",MID(T$4,FIND("%курс ",T$4,FIND($B841,T$4))+6,7)&amp;"
("&amp;MID(T$4,FIND("ауд.",T$4,FIND($B841,T$4))+4,FIND("№",T$4,FIND("ауд.",T$4,FIND($B841,T$4)))-(FIND("ауд.",T$4,FIND($B841,T$4))+4))&amp;")"),"")</f>
        <v/>
      </c>
      <c r="E841" s="14" t="str">
        <f t="shared" si="772"/>
        <v/>
      </c>
      <c r="F841" s="14" t="str">
        <f t="shared" si="772"/>
        <v/>
      </c>
      <c r="G841" s="14" t="str">
        <f t="shared" si="772"/>
        <v/>
      </c>
      <c r="H841" s="14" t="str">
        <f t="shared" si="772"/>
        <v/>
      </c>
      <c r="I841" s="14" t="str">
        <f t="shared" si="772"/>
        <v/>
      </c>
      <c r="J841" s="14" t="str">
        <f t="shared" si="772"/>
        <v/>
      </c>
      <c r="K841" s="14" t="str">
        <f t="shared" si="772"/>
        <v/>
      </c>
      <c r="L841" s="14"/>
      <c r="M841" s="14"/>
      <c r="P841" s="16"/>
      <c r="Q841" s="16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E841" s="31" t="str">
        <f t="shared" si="739"/>
        <v/>
      </c>
      <c r="AF841" s="31" t="str">
        <f t="shared" si="739"/>
        <v/>
      </c>
      <c r="AG841" s="31" t="str">
        <f t="shared" si="739"/>
        <v/>
      </c>
      <c r="AH841" s="31" t="str">
        <f t="shared" si="737"/>
        <v/>
      </c>
      <c r="AI841" s="31" t="str">
        <f t="shared" si="737"/>
        <v/>
      </c>
      <c r="AJ841" s="31" t="str">
        <f t="shared" si="737"/>
        <v/>
      </c>
      <c r="AK841" s="31" t="str">
        <f t="shared" si="737"/>
        <v/>
      </c>
      <c r="AL841" s="31" t="str">
        <f t="shared" si="737"/>
        <v/>
      </c>
      <c r="AM841" s="31" t="str">
        <f t="shared" si="737"/>
        <v/>
      </c>
      <c r="AN841" s="31" t="str">
        <f t="shared" si="737"/>
        <v/>
      </c>
      <c r="AO841" s="32" t="str">
        <f t="shared" si="767"/>
        <v/>
      </c>
      <c r="AP841" s="32" t="str">
        <f t="shared" si="734"/>
        <v/>
      </c>
      <c r="AQ841" s="32" t="str">
        <f t="shared" si="734"/>
        <v/>
      </c>
      <c r="AR841" s="32" t="str">
        <f t="shared" si="734"/>
        <v/>
      </c>
      <c r="AS841" s="32" t="str">
        <f t="shared" si="734"/>
        <v/>
      </c>
      <c r="AT841" s="32" t="str">
        <f t="shared" si="734"/>
        <v/>
      </c>
      <c r="AU841" s="32" t="str">
        <f t="shared" si="731"/>
        <v/>
      </c>
      <c r="AV841" s="32" t="str">
        <f t="shared" si="731"/>
        <v/>
      </c>
      <c r="AW841" s="32" t="str">
        <f t="shared" si="731"/>
        <v/>
      </c>
      <c r="AX841" s="32" t="str">
        <f t="shared" si="731"/>
        <v/>
      </c>
      <c r="AY841" s="32" t="str">
        <f t="shared" si="731"/>
        <v/>
      </c>
      <c r="BA841" s="17" t="str">
        <f t="shared" si="735"/>
        <v/>
      </c>
      <c r="BB841" s="17" t="str">
        <f t="shared" si="735"/>
        <v/>
      </c>
      <c r="BC841" s="17" t="str">
        <f t="shared" si="735"/>
        <v/>
      </c>
      <c r="BD841" s="17" t="str">
        <f t="shared" si="735"/>
        <v/>
      </c>
      <c r="BE841" s="17" t="str">
        <f t="shared" si="735"/>
        <v/>
      </c>
      <c r="BF841" s="17" t="str">
        <f t="shared" si="732"/>
        <v/>
      </c>
      <c r="BG841" s="17" t="str">
        <f t="shared" si="732"/>
        <v/>
      </c>
      <c r="BH841" s="17" t="str">
        <f t="shared" si="732"/>
        <v/>
      </c>
      <c r="BI841" s="17" t="str">
        <f t="shared" si="732"/>
        <v/>
      </c>
      <c r="BJ841" s="17" t="str">
        <f t="shared" si="732"/>
        <v/>
      </c>
    </row>
    <row r="842" spans="1:62" s="13" customFormat="1" ht="23.25" customHeight="1">
      <c r="A842" s="1">
        <f ca="1">IF(COUNTIF($D842:$M842," ")=10,"",IF(VLOOKUP(MAX($A$1:A841),$A$1:C841,3,FALSE)=0,"",MAX($A$1:A841)+1))</f>
        <v>842</v>
      </c>
      <c r="B842" s="13" t="str">
        <f>$B838</f>
        <v/>
      </c>
      <c r="C842" s="2" t="str">
        <f>IF($B842="","",$S$5)</f>
        <v/>
      </c>
      <c r="D842" s="23" t="str">
        <f t="shared" ref="D842:K842" si="773">IF($B842&gt;"",IF(ISERROR(SEARCH($B842,T$5))," ",MID(T$5,FIND("%курс ",T$5,FIND($B842,T$5))+6,7)&amp;"
("&amp;MID(T$5,FIND("ауд.",T$5,FIND($B842,T$5))+4,FIND("№",T$5,FIND("ауд.",T$5,FIND($B842,T$5)))-(FIND("ауд.",T$5,FIND($B842,T$5))+4))&amp;")"),"")</f>
        <v/>
      </c>
      <c r="E842" s="23" t="str">
        <f t="shared" si="773"/>
        <v/>
      </c>
      <c r="F842" s="23" t="str">
        <f t="shared" si="773"/>
        <v/>
      </c>
      <c r="G842" s="23" t="str">
        <f t="shared" si="773"/>
        <v/>
      </c>
      <c r="H842" s="23" t="str">
        <f t="shared" si="773"/>
        <v/>
      </c>
      <c r="I842" s="23" t="str">
        <f t="shared" si="773"/>
        <v/>
      </c>
      <c r="J842" s="23" t="str">
        <f t="shared" si="773"/>
        <v/>
      </c>
      <c r="K842" s="23" t="str">
        <f t="shared" si="773"/>
        <v/>
      </c>
      <c r="L842" s="23"/>
      <c r="M842" s="23"/>
      <c r="P842" s="16"/>
      <c r="Q842" s="16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E842" s="31" t="str">
        <f t="shared" si="739"/>
        <v/>
      </c>
      <c r="AF842" s="31" t="str">
        <f t="shared" si="739"/>
        <v/>
      </c>
      <c r="AG842" s="31" t="str">
        <f t="shared" si="739"/>
        <v/>
      </c>
      <c r="AH842" s="31" t="str">
        <f t="shared" si="737"/>
        <v/>
      </c>
      <c r="AI842" s="31" t="str">
        <f t="shared" si="737"/>
        <v/>
      </c>
      <c r="AJ842" s="31" t="str">
        <f t="shared" si="737"/>
        <v/>
      </c>
      <c r="AK842" s="31" t="str">
        <f t="shared" si="737"/>
        <v/>
      </c>
      <c r="AL842" s="31" t="str">
        <f t="shared" si="737"/>
        <v/>
      </c>
      <c r="AM842" s="31" t="str">
        <f t="shared" si="737"/>
        <v/>
      </c>
      <c r="AN842" s="31" t="str">
        <f t="shared" si="737"/>
        <v/>
      </c>
      <c r="AO842" s="32" t="str">
        <f t="shared" si="767"/>
        <v/>
      </c>
      <c r="AP842" s="32" t="str">
        <f t="shared" si="734"/>
        <v/>
      </c>
      <c r="AQ842" s="32" t="str">
        <f t="shared" si="734"/>
        <v/>
      </c>
      <c r="AR842" s="32" t="str">
        <f t="shared" si="734"/>
        <v/>
      </c>
      <c r="AS842" s="32" t="str">
        <f t="shared" si="734"/>
        <v/>
      </c>
      <c r="AT842" s="32" t="str">
        <f t="shared" si="734"/>
        <v/>
      </c>
      <c r="AU842" s="32" t="str">
        <f t="shared" si="731"/>
        <v/>
      </c>
      <c r="AV842" s="32" t="str">
        <f t="shared" si="731"/>
        <v/>
      </c>
      <c r="AW842" s="32" t="str">
        <f t="shared" si="731"/>
        <v/>
      </c>
      <c r="AX842" s="32" t="str">
        <f t="shared" si="731"/>
        <v/>
      </c>
      <c r="AY842" s="32" t="str">
        <f t="shared" si="731"/>
        <v/>
      </c>
      <c r="BA842" s="17" t="str">
        <f t="shared" si="735"/>
        <v/>
      </c>
      <c r="BB842" s="17" t="str">
        <f t="shared" si="735"/>
        <v/>
      </c>
      <c r="BC842" s="17" t="str">
        <f t="shared" si="735"/>
        <v/>
      </c>
      <c r="BD842" s="17" t="str">
        <f t="shared" si="735"/>
        <v/>
      </c>
      <c r="BE842" s="17" t="str">
        <f t="shared" si="735"/>
        <v/>
      </c>
      <c r="BF842" s="17" t="str">
        <f t="shared" si="732"/>
        <v/>
      </c>
      <c r="BG842" s="17" t="str">
        <f t="shared" si="732"/>
        <v/>
      </c>
      <c r="BH842" s="17" t="str">
        <f t="shared" si="732"/>
        <v/>
      </c>
      <c r="BI842" s="17" t="str">
        <f t="shared" si="732"/>
        <v/>
      </c>
      <c r="BJ842" s="17" t="str">
        <f t="shared" si="732"/>
        <v/>
      </c>
    </row>
    <row r="843" spans="1:62" s="13" customFormat="1" ht="23.25" customHeight="1">
      <c r="A843" s="1">
        <f ca="1">IF(COUNTIF($D843:$M843," ")=10,"",IF(VLOOKUP(MAX($A$1:A842),$A$1:C842,3,FALSE)=0,"",MAX($A$1:A842)+1))</f>
        <v>843</v>
      </c>
      <c r="B843" s="13" t="str">
        <f>$B838</f>
        <v/>
      </c>
      <c r="C843" s="2" t="str">
        <f>IF($B843="","",$S$6)</f>
        <v/>
      </c>
      <c r="D843" s="23" t="str">
        <f t="shared" ref="D843:K843" si="774">IF($B843&gt;"",IF(ISERROR(SEARCH($B843,T$6))," ",MID(T$6,FIND("%курс ",T$6,FIND($B843,T$6))+6,7)&amp;"
("&amp;MID(T$6,FIND("ауд.",T$6,FIND($B843,T$6))+4,FIND("№",T$6,FIND("ауд.",T$6,FIND($B843,T$6)))-(FIND("ауд.",T$6,FIND($B843,T$6))+4))&amp;")"),"")</f>
        <v/>
      </c>
      <c r="E843" s="23" t="str">
        <f t="shared" si="774"/>
        <v/>
      </c>
      <c r="F843" s="23" t="str">
        <f t="shared" si="774"/>
        <v/>
      </c>
      <c r="G843" s="23" t="str">
        <f t="shared" si="774"/>
        <v/>
      </c>
      <c r="H843" s="23" t="str">
        <f t="shared" si="774"/>
        <v/>
      </c>
      <c r="I843" s="23" t="str">
        <f t="shared" si="774"/>
        <v/>
      </c>
      <c r="J843" s="23" t="str">
        <f t="shared" si="774"/>
        <v/>
      </c>
      <c r="K843" s="23" t="str">
        <f t="shared" si="774"/>
        <v/>
      </c>
      <c r="L843" s="23"/>
      <c r="M843" s="23"/>
      <c r="P843" s="16"/>
      <c r="Q843" s="16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E843" s="31" t="str">
        <f t="shared" si="739"/>
        <v/>
      </c>
      <c r="AF843" s="31" t="str">
        <f t="shared" si="739"/>
        <v/>
      </c>
      <c r="AG843" s="31" t="str">
        <f t="shared" si="739"/>
        <v/>
      </c>
      <c r="AH843" s="31" t="str">
        <f t="shared" si="737"/>
        <v/>
      </c>
      <c r="AI843" s="31" t="str">
        <f t="shared" si="737"/>
        <v/>
      </c>
      <c r="AJ843" s="31" t="str">
        <f t="shared" si="737"/>
        <v/>
      </c>
      <c r="AK843" s="31" t="str">
        <f t="shared" si="737"/>
        <v/>
      </c>
      <c r="AL843" s="31" t="str">
        <f t="shared" si="737"/>
        <v/>
      </c>
      <c r="AM843" s="31" t="str">
        <f t="shared" si="737"/>
        <v/>
      </c>
      <c r="AN843" s="31" t="str">
        <f t="shared" si="737"/>
        <v/>
      </c>
      <c r="AO843" s="32" t="str">
        <f t="shared" si="767"/>
        <v/>
      </c>
      <c r="AP843" s="32" t="str">
        <f t="shared" si="734"/>
        <v/>
      </c>
      <c r="AQ843" s="32" t="str">
        <f t="shared" si="734"/>
        <v/>
      </c>
      <c r="AR843" s="32" t="str">
        <f t="shared" si="734"/>
        <v/>
      </c>
      <c r="AS843" s="32" t="str">
        <f t="shared" si="734"/>
        <v/>
      </c>
      <c r="AT843" s="32" t="str">
        <f t="shared" si="734"/>
        <v/>
      </c>
      <c r="AU843" s="32" t="str">
        <f t="shared" si="731"/>
        <v/>
      </c>
      <c r="AV843" s="32" t="str">
        <f t="shared" si="731"/>
        <v/>
      </c>
      <c r="AW843" s="32" t="str">
        <f t="shared" si="731"/>
        <v/>
      </c>
      <c r="AX843" s="32" t="str">
        <f t="shared" si="731"/>
        <v/>
      </c>
      <c r="AY843" s="32" t="str">
        <f t="shared" si="731"/>
        <v/>
      </c>
      <c r="BA843" s="17" t="str">
        <f t="shared" si="735"/>
        <v/>
      </c>
      <c r="BB843" s="17" t="str">
        <f t="shared" si="735"/>
        <v/>
      </c>
      <c r="BC843" s="17" t="str">
        <f t="shared" si="735"/>
        <v/>
      </c>
      <c r="BD843" s="17" t="str">
        <f t="shared" si="735"/>
        <v/>
      </c>
      <c r="BE843" s="17" t="str">
        <f t="shared" si="735"/>
        <v/>
      </c>
      <c r="BF843" s="17" t="str">
        <f t="shared" si="732"/>
        <v/>
      </c>
      <c r="BG843" s="17" t="str">
        <f t="shared" si="732"/>
        <v/>
      </c>
      <c r="BH843" s="17" t="str">
        <f t="shared" si="732"/>
        <v/>
      </c>
      <c r="BI843" s="17" t="str">
        <f t="shared" si="732"/>
        <v/>
      </c>
      <c r="BJ843" s="17" t="str">
        <f t="shared" si="732"/>
        <v/>
      </c>
    </row>
    <row r="844" spans="1:62" s="13" customFormat="1" ht="23.25" customHeight="1">
      <c r="A844" s="1">
        <f ca="1">IF(COUNTIF($D844:$M844," ")=10,"",IF(VLOOKUP(MAX($A$1:A843),$A$1:C843,3,FALSE)=0,"",MAX($A$1:A843)+1))</f>
        <v>844</v>
      </c>
      <c r="B844" s="13" t="str">
        <f>$B838</f>
        <v/>
      </c>
      <c r="C844" s="2" t="str">
        <f>IF($B844="","",$S$7)</f>
        <v/>
      </c>
      <c r="D844" s="23" t="str">
        <f t="shared" ref="D844:K844" si="775">IF($B844&gt;"",IF(ISERROR(SEARCH($B844,T$7))," ",MID(T$7,FIND("%курс ",T$7,FIND($B844,T$7))+6,7)&amp;"
("&amp;MID(T$7,FIND("ауд.",T$7,FIND($B844,T$7))+4,FIND("№",T$7,FIND("ауд.",T$7,FIND($B844,T$7)))-(FIND("ауд.",T$7,FIND($B844,T$7))+4))&amp;")"),"")</f>
        <v/>
      </c>
      <c r="E844" s="23" t="str">
        <f t="shared" si="775"/>
        <v/>
      </c>
      <c r="F844" s="23" t="str">
        <f t="shared" si="775"/>
        <v/>
      </c>
      <c r="G844" s="23" t="str">
        <f t="shared" si="775"/>
        <v/>
      </c>
      <c r="H844" s="23" t="str">
        <f t="shared" si="775"/>
        <v/>
      </c>
      <c r="I844" s="23" t="str">
        <f t="shared" si="775"/>
        <v/>
      </c>
      <c r="J844" s="23" t="str">
        <f t="shared" si="775"/>
        <v/>
      </c>
      <c r="K844" s="23" t="str">
        <f t="shared" si="775"/>
        <v/>
      </c>
      <c r="L844" s="23"/>
      <c r="M844" s="23"/>
      <c r="P844" s="16"/>
      <c r="Q844" s="16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E844" s="31" t="str">
        <f t="shared" si="739"/>
        <v/>
      </c>
      <c r="AF844" s="31" t="str">
        <f t="shared" si="739"/>
        <v/>
      </c>
      <c r="AG844" s="31" t="str">
        <f t="shared" si="739"/>
        <v/>
      </c>
      <c r="AH844" s="31" t="str">
        <f t="shared" si="737"/>
        <v/>
      </c>
      <c r="AI844" s="31" t="str">
        <f t="shared" si="737"/>
        <v/>
      </c>
      <c r="AJ844" s="31" t="str">
        <f t="shared" si="737"/>
        <v/>
      </c>
      <c r="AK844" s="31" t="str">
        <f t="shared" si="737"/>
        <v/>
      </c>
      <c r="AL844" s="31" t="str">
        <f t="shared" si="737"/>
        <v/>
      </c>
      <c r="AM844" s="31" t="str">
        <f t="shared" si="737"/>
        <v/>
      </c>
      <c r="AN844" s="31" t="str">
        <f t="shared" si="737"/>
        <v/>
      </c>
      <c r="AO844" s="32" t="str">
        <f t="shared" si="767"/>
        <v/>
      </c>
      <c r="AP844" s="32" t="str">
        <f t="shared" si="734"/>
        <v/>
      </c>
      <c r="AQ844" s="32" t="str">
        <f t="shared" si="734"/>
        <v/>
      </c>
      <c r="AR844" s="32" t="str">
        <f t="shared" si="734"/>
        <v/>
      </c>
      <c r="AS844" s="32" t="str">
        <f t="shared" si="734"/>
        <v/>
      </c>
      <c r="AT844" s="32" t="str">
        <f t="shared" si="734"/>
        <v/>
      </c>
      <c r="AU844" s="32" t="str">
        <f t="shared" si="731"/>
        <v/>
      </c>
      <c r="AV844" s="32" t="str">
        <f t="shared" si="731"/>
        <v/>
      </c>
      <c r="AW844" s="32" t="str">
        <f t="shared" si="731"/>
        <v/>
      </c>
      <c r="AX844" s="32" t="str">
        <f t="shared" si="731"/>
        <v/>
      </c>
      <c r="AY844" s="32" t="str">
        <f t="shared" si="731"/>
        <v/>
      </c>
      <c r="BA844" s="17" t="str">
        <f t="shared" si="735"/>
        <v/>
      </c>
      <c r="BB844" s="17" t="str">
        <f t="shared" si="735"/>
        <v/>
      </c>
      <c r="BC844" s="17" t="str">
        <f t="shared" si="735"/>
        <v/>
      </c>
      <c r="BD844" s="17" t="str">
        <f t="shared" si="735"/>
        <v/>
      </c>
      <c r="BE844" s="17" t="str">
        <f t="shared" si="735"/>
        <v/>
      </c>
      <c r="BF844" s="17" t="str">
        <f t="shared" si="732"/>
        <v/>
      </c>
      <c r="BG844" s="17" t="str">
        <f t="shared" si="732"/>
        <v/>
      </c>
      <c r="BH844" s="17" t="str">
        <f t="shared" si="732"/>
        <v/>
      </c>
      <c r="BI844" s="17" t="str">
        <f t="shared" si="732"/>
        <v/>
      </c>
      <c r="BJ844" s="17" t="str">
        <f t="shared" si="732"/>
        <v/>
      </c>
    </row>
    <row r="845" spans="1:62" s="13" customFormat="1" ht="23.25" customHeight="1">
      <c r="A845" s="1">
        <f ca="1">IF(COUNTIF($D845:$M845," ")=10,"",IF(VLOOKUP(MAX($A$1:A844),$A$1:C844,3,FALSE)=0,"",MAX($A$1:A844)+1))</f>
        <v>845</v>
      </c>
      <c r="B845" s="13" t="str">
        <f>$B838</f>
        <v/>
      </c>
      <c r="C845" s="2" t="str">
        <f>IF($B845="","",$S$8)</f>
        <v/>
      </c>
      <c r="D845" s="23" t="str">
        <f t="shared" ref="D845:K845" si="776">IF($B845&gt;"",IF(ISERROR(SEARCH($B845,T$8))," ",MID(T$8,FIND("%курс ",T$8,FIND($B845,T$8))+6,7)&amp;"
("&amp;MID(T$8,FIND("ауд.",T$8,FIND($B845,T$8))+4,FIND("№",T$8,FIND("ауд.",T$8,FIND($B845,T$8)))-(FIND("ауд.",T$8,FIND($B845,T$8))+4))&amp;")"),"")</f>
        <v/>
      </c>
      <c r="E845" s="23" t="str">
        <f t="shared" si="776"/>
        <v/>
      </c>
      <c r="F845" s="23" t="str">
        <f t="shared" si="776"/>
        <v/>
      </c>
      <c r="G845" s="23" t="str">
        <f t="shared" si="776"/>
        <v/>
      </c>
      <c r="H845" s="23" t="str">
        <f t="shared" si="776"/>
        <v/>
      </c>
      <c r="I845" s="23" t="str">
        <f t="shared" si="776"/>
        <v/>
      </c>
      <c r="J845" s="23" t="str">
        <f t="shared" si="776"/>
        <v/>
      </c>
      <c r="K845" s="23" t="str">
        <f t="shared" si="776"/>
        <v/>
      </c>
      <c r="L845" s="23"/>
      <c r="M845" s="23"/>
      <c r="P845" s="16"/>
      <c r="Q845" s="16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E845" s="31" t="str">
        <f t="shared" si="739"/>
        <v/>
      </c>
      <c r="AF845" s="31" t="str">
        <f t="shared" si="739"/>
        <v/>
      </c>
      <c r="AG845" s="31" t="str">
        <f t="shared" si="739"/>
        <v/>
      </c>
      <c r="AH845" s="31" t="str">
        <f t="shared" si="737"/>
        <v/>
      </c>
      <c r="AI845" s="31" t="str">
        <f t="shared" si="737"/>
        <v/>
      </c>
      <c r="AJ845" s="31" t="str">
        <f t="shared" si="737"/>
        <v/>
      </c>
      <c r="AK845" s="31" t="str">
        <f t="shared" si="737"/>
        <v/>
      </c>
      <c r="AL845" s="31" t="str">
        <f t="shared" si="737"/>
        <v/>
      </c>
      <c r="AM845" s="31" t="str">
        <f t="shared" si="737"/>
        <v/>
      </c>
      <c r="AN845" s="31" t="str">
        <f t="shared" si="737"/>
        <v/>
      </c>
      <c r="AO845" s="32" t="str">
        <f t="shared" si="767"/>
        <v/>
      </c>
      <c r="AP845" s="32" t="str">
        <f t="shared" si="734"/>
        <v/>
      </c>
      <c r="AQ845" s="32" t="str">
        <f t="shared" si="734"/>
        <v/>
      </c>
      <c r="AR845" s="32" t="str">
        <f t="shared" si="734"/>
        <v/>
      </c>
      <c r="AS845" s="32" t="str">
        <f t="shared" si="734"/>
        <v/>
      </c>
      <c r="AT845" s="32" t="str">
        <f t="shared" si="734"/>
        <v/>
      </c>
      <c r="AU845" s="32" t="str">
        <f t="shared" si="731"/>
        <v/>
      </c>
      <c r="AV845" s="32" t="str">
        <f t="shared" si="731"/>
        <v/>
      </c>
      <c r="AW845" s="32" t="str">
        <f t="shared" si="731"/>
        <v/>
      </c>
      <c r="AX845" s="32" t="str">
        <f t="shared" si="731"/>
        <v/>
      </c>
      <c r="AY845" s="32" t="str">
        <f t="shared" si="731"/>
        <v/>
      </c>
      <c r="BA845" s="17" t="str">
        <f t="shared" si="735"/>
        <v/>
      </c>
      <c r="BB845" s="17" t="str">
        <f t="shared" si="735"/>
        <v/>
      </c>
      <c r="BC845" s="17" t="str">
        <f t="shared" si="735"/>
        <v/>
      </c>
      <c r="BD845" s="17" t="str">
        <f t="shared" si="735"/>
        <v/>
      </c>
      <c r="BE845" s="17" t="str">
        <f t="shared" si="735"/>
        <v/>
      </c>
      <c r="BF845" s="17" t="str">
        <f t="shared" si="732"/>
        <v/>
      </c>
      <c r="BG845" s="17" t="str">
        <f t="shared" si="732"/>
        <v/>
      </c>
      <c r="BH845" s="17" t="str">
        <f t="shared" si="732"/>
        <v/>
      </c>
      <c r="BI845" s="17" t="str">
        <f t="shared" si="732"/>
        <v/>
      </c>
      <c r="BJ845" s="17" t="str">
        <f t="shared" si="732"/>
        <v/>
      </c>
    </row>
    <row r="846" spans="1:62" s="13" customFormat="1" ht="23.25" customHeight="1">
      <c r="A846" s="1">
        <f ca="1">IF(COUNTIF($D846:$M846," ")=10,"",IF(VLOOKUP(MAX($A$1:A845),$A$1:C845,3,FALSE)=0,"",MAX($A$1:A845)+1))</f>
        <v>846</v>
      </c>
      <c r="C846" s="2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P846" s="16"/>
      <c r="Q846" s="16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2" t="str">
        <f t="shared" si="767"/>
        <v/>
      </c>
      <c r="AP846" s="32" t="str">
        <f t="shared" si="734"/>
        <v/>
      </c>
      <c r="AQ846" s="32" t="str">
        <f t="shared" si="734"/>
        <v/>
      </c>
      <c r="AR846" s="32" t="str">
        <f t="shared" si="734"/>
        <v/>
      </c>
      <c r="AS846" s="32" t="str">
        <f t="shared" si="734"/>
        <v/>
      </c>
      <c r="AT846" s="32" t="str">
        <f t="shared" si="734"/>
        <v/>
      </c>
      <c r="AU846" s="32" t="str">
        <f t="shared" si="731"/>
        <v/>
      </c>
      <c r="AV846" s="32" t="str">
        <f t="shared" si="731"/>
        <v/>
      </c>
      <c r="AW846" s="32" t="str">
        <f t="shared" si="731"/>
        <v/>
      </c>
      <c r="AX846" s="32" t="str">
        <f t="shared" si="731"/>
        <v/>
      </c>
      <c r="AY846" s="32" t="str">
        <f t="shared" si="731"/>
        <v/>
      </c>
      <c r="BA846" s="17" t="str">
        <f t="shared" si="735"/>
        <v/>
      </c>
      <c r="BB846" s="17" t="str">
        <f t="shared" si="735"/>
        <v/>
      </c>
      <c r="BC846" s="17" t="str">
        <f t="shared" si="735"/>
        <v/>
      </c>
      <c r="BD846" s="17" t="str">
        <f t="shared" si="735"/>
        <v/>
      </c>
      <c r="BE846" s="17" t="str">
        <f t="shared" si="735"/>
        <v/>
      </c>
      <c r="BF846" s="17" t="str">
        <f t="shared" si="732"/>
        <v/>
      </c>
      <c r="BG846" s="17" t="str">
        <f t="shared" si="732"/>
        <v/>
      </c>
      <c r="BH846" s="17" t="str">
        <f t="shared" si="732"/>
        <v/>
      </c>
      <c r="BI846" s="17" t="str">
        <f t="shared" si="732"/>
        <v/>
      </c>
      <c r="BJ846" s="17" t="str">
        <f t="shared" si="732"/>
        <v/>
      </c>
    </row>
    <row r="847" spans="1:62" s="13" customFormat="1" ht="23.25" customHeight="1">
      <c r="A847" s="1">
        <f ca="1">IF(COUNTIF($D848:$M854," ")=70,"",MAX($A$1:A846)+1)</f>
        <v>847</v>
      </c>
      <c r="B847" s="2" t="str">
        <f>IF($C847="","",$C847)</f>
        <v/>
      </c>
      <c r="C847" s="3" t="str">
        <f>IF(ISERROR(VLOOKUP((ROW()-1)/9+1,'[1]Преподавательский состав'!$A$2:$B$180,2,FALSE)),"",VLOOKUP((ROW()-1)/9+1,'[1]Преподавательский состав'!$A$2:$B$180,2,FALSE))</f>
        <v/>
      </c>
      <c r="D847" s="3" t="str">
        <f>IF($C847="","",T(" 8.00"))</f>
        <v/>
      </c>
      <c r="E847" s="3" t="str">
        <f>IF($C847="","",T(" 9.40"))</f>
        <v/>
      </c>
      <c r="F847" s="3" t="str">
        <f>IF($C847="","",T("11.50"))</f>
        <v/>
      </c>
      <c r="G847" s="3" t="str">
        <f>IF($C847="","",T(""))</f>
        <v/>
      </c>
      <c r="H847" s="3" t="str">
        <f>IF($C847="","",T("13.30"))</f>
        <v/>
      </c>
      <c r="I847" s="3" t="str">
        <f>IF($C847="","",T("15.10"))</f>
        <v/>
      </c>
      <c r="J847" s="3" t="str">
        <f>IF($C847="","",T("16.50"))</f>
        <v/>
      </c>
      <c r="K847" s="3" t="str">
        <f>IF($C847="","",T("16.50"))</f>
        <v/>
      </c>
      <c r="L847" s="3"/>
      <c r="M847" s="3"/>
      <c r="P847" s="16"/>
      <c r="Q847" s="16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2" t="str">
        <f t="shared" si="767"/>
        <v/>
      </c>
      <c r="AP847" s="32" t="str">
        <f t="shared" si="734"/>
        <v/>
      </c>
      <c r="AQ847" s="32" t="str">
        <f t="shared" si="734"/>
        <v/>
      </c>
      <c r="AR847" s="32" t="str">
        <f t="shared" si="734"/>
        <v/>
      </c>
      <c r="AS847" s="32" t="str">
        <f t="shared" si="734"/>
        <v/>
      </c>
      <c r="AT847" s="32" t="str">
        <f t="shared" si="734"/>
        <v/>
      </c>
      <c r="AU847" s="32" t="str">
        <f t="shared" ref="AU847:AY862" si="777">IF(AJ847="","",CONCATENATE(AJ847," ",$AO847))</f>
        <v/>
      </c>
      <c r="AV847" s="32" t="str">
        <f t="shared" si="777"/>
        <v/>
      </c>
      <c r="AW847" s="32" t="str">
        <f t="shared" si="777"/>
        <v/>
      </c>
      <c r="AX847" s="32" t="str">
        <f t="shared" si="777"/>
        <v/>
      </c>
      <c r="AY847" s="32" t="str">
        <f t="shared" si="777"/>
        <v/>
      </c>
      <c r="BA847" s="17" t="str">
        <f t="shared" si="735"/>
        <v/>
      </c>
      <c r="BB847" s="17" t="str">
        <f t="shared" si="735"/>
        <v/>
      </c>
      <c r="BC847" s="17" t="str">
        <f t="shared" si="735"/>
        <v/>
      </c>
      <c r="BD847" s="17" t="str">
        <f t="shared" si="735"/>
        <v/>
      </c>
      <c r="BE847" s="17" t="str">
        <f t="shared" si="735"/>
        <v/>
      </c>
      <c r="BF847" s="17" t="str">
        <f t="shared" ref="BF847:BJ862" si="778">IF(AJ847="","",ROW())</f>
        <v/>
      </c>
      <c r="BG847" s="17" t="str">
        <f t="shared" si="778"/>
        <v/>
      </c>
      <c r="BH847" s="17" t="str">
        <f t="shared" si="778"/>
        <v/>
      </c>
      <c r="BI847" s="17" t="str">
        <f t="shared" si="778"/>
        <v/>
      </c>
      <c r="BJ847" s="17" t="str">
        <f t="shared" si="778"/>
        <v/>
      </c>
    </row>
    <row r="848" spans="1:62" s="13" customFormat="1" ht="23.25" customHeight="1">
      <c r="A848" s="1">
        <f ca="1">IF(COUNTIF($D848:$M848," ")=10,"",IF(VLOOKUP(MAX($A$1:A847),$A$1:C847,3,FALSE)=0,"",MAX($A$1:A847)+1))</f>
        <v>848</v>
      </c>
      <c r="B848" s="13" t="str">
        <f>$B847</f>
        <v/>
      </c>
      <c r="C848" s="2" t="str">
        <f>IF($B848="","",$S$2)</f>
        <v/>
      </c>
      <c r="D848" s="14" t="str">
        <f t="shared" ref="D848:K848" si="779">IF($B848&gt;"",IF(ISERROR(SEARCH($B848,T$2))," ",MID(T$2,FIND("%курс ",T$2,FIND($B848,T$2))+6,7)&amp;"
("&amp;MID(T$2,FIND("ауд.",T$2,FIND($B848,T$2))+4,FIND("№",T$2,FIND("ауд.",T$2,FIND($B848,T$2)))-(FIND("ауд.",T$2,FIND($B848,T$2))+4))&amp;")"),"")</f>
        <v/>
      </c>
      <c r="E848" s="14" t="str">
        <f t="shared" si="779"/>
        <v/>
      </c>
      <c r="F848" s="14" t="str">
        <f t="shared" si="779"/>
        <v/>
      </c>
      <c r="G848" s="14" t="str">
        <f t="shared" si="779"/>
        <v/>
      </c>
      <c r="H848" s="14" t="str">
        <f t="shared" si="779"/>
        <v/>
      </c>
      <c r="I848" s="14" t="str">
        <f t="shared" si="779"/>
        <v/>
      </c>
      <c r="J848" s="14" t="str">
        <f t="shared" si="779"/>
        <v/>
      </c>
      <c r="K848" s="14" t="str">
        <f t="shared" si="779"/>
        <v/>
      </c>
      <c r="L848" s="14"/>
      <c r="M848" s="14"/>
      <c r="P848" s="16"/>
      <c r="Q848" s="16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E848" s="31" t="str">
        <f t="shared" si="739"/>
        <v/>
      </c>
      <c r="AF848" s="31" t="str">
        <f t="shared" si="739"/>
        <v/>
      </c>
      <c r="AG848" s="31" t="str">
        <f t="shared" si="739"/>
        <v/>
      </c>
      <c r="AH848" s="31" t="str">
        <f t="shared" si="737"/>
        <v/>
      </c>
      <c r="AI848" s="31" t="str">
        <f t="shared" si="737"/>
        <v/>
      </c>
      <c r="AJ848" s="31" t="str">
        <f t="shared" si="737"/>
        <v/>
      </c>
      <c r="AK848" s="31" t="str">
        <f t="shared" si="737"/>
        <v/>
      </c>
      <c r="AL848" s="31" t="str">
        <f t="shared" si="737"/>
        <v/>
      </c>
      <c r="AM848" s="31" t="str">
        <f t="shared" si="737"/>
        <v/>
      </c>
      <c r="AN848" s="31" t="str">
        <f t="shared" si="737"/>
        <v/>
      </c>
      <c r="AO848" s="32" t="str">
        <f t="shared" si="767"/>
        <v/>
      </c>
      <c r="AP848" s="32" t="str">
        <f t="shared" ref="AP848:AY863" si="780">IF(AE848="","",CONCATENATE(AE848," ",$AO848))</f>
        <v/>
      </c>
      <c r="AQ848" s="32" t="str">
        <f t="shared" si="780"/>
        <v/>
      </c>
      <c r="AR848" s="32" t="str">
        <f t="shared" si="780"/>
        <v/>
      </c>
      <c r="AS848" s="32" t="str">
        <f t="shared" si="780"/>
        <v/>
      </c>
      <c r="AT848" s="32" t="str">
        <f t="shared" si="780"/>
        <v/>
      </c>
      <c r="AU848" s="32" t="str">
        <f t="shared" si="777"/>
        <v/>
      </c>
      <c r="AV848" s="32" t="str">
        <f t="shared" si="777"/>
        <v/>
      </c>
      <c r="AW848" s="32" t="str">
        <f t="shared" si="777"/>
        <v/>
      </c>
      <c r="AX848" s="32" t="str">
        <f t="shared" si="777"/>
        <v/>
      </c>
      <c r="AY848" s="32" t="str">
        <f t="shared" si="777"/>
        <v/>
      </c>
      <c r="BA848" s="17" t="str">
        <f t="shared" ref="BA848:BJ863" si="781">IF(AE848="","",ROW())</f>
        <v/>
      </c>
      <c r="BB848" s="17" t="str">
        <f t="shared" si="781"/>
        <v/>
      </c>
      <c r="BC848" s="17" t="str">
        <f t="shared" si="781"/>
        <v/>
      </c>
      <c r="BD848" s="17" t="str">
        <f t="shared" si="781"/>
        <v/>
      </c>
      <c r="BE848" s="17" t="str">
        <f t="shared" si="781"/>
        <v/>
      </c>
      <c r="BF848" s="17" t="str">
        <f t="shared" si="778"/>
        <v/>
      </c>
      <c r="BG848" s="17" t="str">
        <f t="shared" si="778"/>
        <v/>
      </c>
      <c r="BH848" s="17" t="str">
        <f t="shared" si="778"/>
        <v/>
      </c>
      <c r="BI848" s="17" t="str">
        <f t="shared" si="778"/>
        <v/>
      </c>
      <c r="BJ848" s="17" t="str">
        <f t="shared" si="778"/>
        <v/>
      </c>
    </row>
    <row r="849" spans="1:62" s="13" customFormat="1" ht="23.25" customHeight="1">
      <c r="A849" s="1">
        <f ca="1">IF(COUNTIF($D849:$M849," ")=10,"",IF(VLOOKUP(MAX($A$1:A848),$A$1:C848,3,FALSE)=0,"",MAX($A$1:A848)+1))</f>
        <v>849</v>
      </c>
      <c r="B849" s="13" t="str">
        <f>$B847</f>
        <v/>
      </c>
      <c r="C849" s="2" t="str">
        <f>IF($B849="","",$S$3)</f>
        <v/>
      </c>
      <c r="D849" s="14" t="str">
        <f t="shared" ref="D849:K849" si="782">IF($B849&gt;"",IF(ISERROR(SEARCH($B849,T$3))," ",MID(T$3,FIND("%курс ",T$3,FIND($B849,T$3))+6,7)&amp;"
("&amp;MID(T$3,FIND("ауд.",T$3,FIND($B849,T$3))+4,FIND("№",T$3,FIND("ауд.",T$3,FIND($B849,T$3)))-(FIND("ауд.",T$3,FIND($B849,T$3))+4))&amp;")"),"")</f>
        <v/>
      </c>
      <c r="E849" s="14" t="str">
        <f t="shared" si="782"/>
        <v/>
      </c>
      <c r="F849" s="14" t="str">
        <f t="shared" si="782"/>
        <v/>
      </c>
      <c r="G849" s="14" t="str">
        <f t="shared" si="782"/>
        <v/>
      </c>
      <c r="H849" s="14" t="str">
        <f t="shared" si="782"/>
        <v/>
      </c>
      <c r="I849" s="14" t="str">
        <f t="shared" si="782"/>
        <v/>
      </c>
      <c r="J849" s="14" t="str">
        <f t="shared" si="782"/>
        <v/>
      </c>
      <c r="K849" s="14" t="str">
        <f t="shared" si="782"/>
        <v/>
      </c>
      <c r="L849" s="14"/>
      <c r="M849" s="14"/>
      <c r="P849" s="16"/>
      <c r="Q849" s="16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E849" s="31" t="str">
        <f t="shared" si="739"/>
        <v/>
      </c>
      <c r="AF849" s="31" t="str">
        <f t="shared" si="739"/>
        <v/>
      </c>
      <c r="AG849" s="31" t="str">
        <f t="shared" si="739"/>
        <v/>
      </c>
      <c r="AH849" s="31" t="str">
        <f t="shared" si="737"/>
        <v/>
      </c>
      <c r="AI849" s="31" t="str">
        <f t="shared" si="737"/>
        <v/>
      </c>
      <c r="AJ849" s="31" t="str">
        <f t="shared" si="737"/>
        <v/>
      </c>
      <c r="AK849" s="31" t="str">
        <f t="shared" ref="AK849:AN912" si="783">IF(J849=" ","",IF(J849="","",CONCATENATE($C849," ",J$1," ",MID(J849,10,5))))</f>
        <v/>
      </c>
      <c r="AL849" s="31" t="str">
        <f t="shared" si="783"/>
        <v/>
      </c>
      <c r="AM849" s="31" t="str">
        <f t="shared" si="783"/>
        <v/>
      </c>
      <c r="AN849" s="31" t="str">
        <f t="shared" si="783"/>
        <v/>
      </c>
      <c r="AO849" s="32" t="str">
        <f t="shared" si="767"/>
        <v/>
      </c>
      <c r="AP849" s="32" t="str">
        <f t="shared" si="780"/>
        <v/>
      </c>
      <c r="AQ849" s="32" t="str">
        <f t="shared" si="780"/>
        <v/>
      </c>
      <c r="AR849" s="32" t="str">
        <f t="shared" si="780"/>
        <v/>
      </c>
      <c r="AS849" s="32" t="str">
        <f t="shared" si="780"/>
        <v/>
      </c>
      <c r="AT849" s="32" t="str">
        <f t="shared" si="780"/>
        <v/>
      </c>
      <c r="AU849" s="32" t="str">
        <f t="shared" si="777"/>
        <v/>
      </c>
      <c r="AV849" s="32" t="str">
        <f t="shared" si="777"/>
        <v/>
      </c>
      <c r="AW849" s="32" t="str">
        <f t="shared" si="777"/>
        <v/>
      </c>
      <c r="AX849" s="32" t="str">
        <f t="shared" si="777"/>
        <v/>
      </c>
      <c r="AY849" s="32" t="str">
        <f t="shared" si="777"/>
        <v/>
      </c>
      <c r="BA849" s="17" t="str">
        <f t="shared" si="781"/>
        <v/>
      </c>
      <c r="BB849" s="17" t="str">
        <f t="shared" si="781"/>
        <v/>
      </c>
      <c r="BC849" s="17" t="str">
        <f t="shared" si="781"/>
        <v/>
      </c>
      <c r="BD849" s="17" t="str">
        <f t="shared" si="781"/>
        <v/>
      </c>
      <c r="BE849" s="17" t="str">
        <f t="shared" si="781"/>
        <v/>
      </c>
      <c r="BF849" s="17" t="str">
        <f t="shared" si="778"/>
        <v/>
      </c>
      <c r="BG849" s="17" t="str">
        <f t="shared" si="778"/>
        <v/>
      </c>
      <c r="BH849" s="17" t="str">
        <f t="shared" si="778"/>
        <v/>
      </c>
      <c r="BI849" s="17" t="str">
        <f t="shared" si="778"/>
        <v/>
      </c>
      <c r="BJ849" s="17" t="str">
        <f t="shared" si="778"/>
        <v/>
      </c>
    </row>
    <row r="850" spans="1:62" s="13" customFormat="1" ht="23.25" customHeight="1">
      <c r="A850" s="1">
        <f ca="1">IF(COUNTIF($D850:$M850," ")=10,"",IF(VLOOKUP(MAX($A$1:A849),$A$1:C849,3,FALSE)=0,"",MAX($A$1:A849)+1))</f>
        <v>850</v>
      </c>
      <c r="B850" s="13" t="str">
        <f>$B847</f>
        <v/>
      </c>
      <c r="C850" s="2" t="str">
        <f>IF($B850="","",$S$4)</f>
        <v/>
      </c>
      <c r="D850" s="14" t="str">
        <f t="shared" ref="D850:K850" si="784">IF($B850&gt;"",IF(ISERROR(SEARCH($B850,T$4))," ",MID(T$4,FIND("%курс ",T$4,FIND($B850,T$4))+6,7)&amp;"
("&amp;MID(T$4,FIND("ауд.",T$4,FIND($B850,T$4))+4,FIND("№",T$4,FIND("ауд.",T$4,FIND($B850,T$4)))-(FIND("ауд.",T$4,FIND($B850,T$4))+4))&amp;")"),"")</f>
        <v/>
      </c>
      <c r="E850" s="14" t="str">
        <f t="shared" si="784"/>
        <v/>
      </c>
      <c r="F850" s="14" t="str">
        <f t="shared" si="784"/>
        <v/>
      </c>
      <c r="G850" s="14" t="str">
        <f t="shared" si="784"/>
        <v/>
      </c>
      <c r="H850" s="14" t="str">
        <f t="shared" si="784"/>
        <v/>
      </c>
      <c r="I850" s="14" t="str">
        <f t="shared" si="784"/>
        <v/>
      </c>
      <c r="J850" s="14" t="str">
        <f t="shared" si="784"/>
        <v/>
      </c>
      <c r="K850" s="14" t="str">
        <f t="shared" si="784"/>
        <v/>
      </c>
      <c r="L850" s="14"/>
      <c r="M850" s="14"/>
      <c r="P850" s="16"/>
      <c r="Q850" s="16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E850" s="31" t="str">
        <f t="shared" si="739"/>
        <v/>
      </c>
      <c r="AF850" s="31" t="str">
        <f t="shared" si="739"/>
        <v/>
      </c>
      <c r="AG850" s="31" t="str">
        <f t="shared" si="739"/>
        <v/>
      </c>
      <c r="AH850" s="31" t="str">
        <f t="shared" si="739"/>
        <v/>
      </c>
      <c r="AI850" s="31" t="str">
        <f t="shared" si="739"/>
        <v/>
      </c>
      <c r="AJ850" s="31" t="str">
        <f t="shared" si="739"/>
        <v/>
      </c>
      <c r="AK850" s="31" t="str">
        <f t="shared" si="783"/>
        <v/>
      </c>
      <c r="AL850" s="31" t="str">
        <f t="shared" si="783"/>
        <v/>
      </c>
      <c r="AM850" s="31" t="str">
        <f t="shared" si="783"/>
        <v/>
      </c>
      <c r="AN850" s="31" t="str">
        <f t="shared" si="783"/>
        <v/>
      </c>
      <c r="AO850" s="32" t="str">
        <f t="shared" si="767"/>
        <v/>
      </c>
      <c r="AP850" s="32" t="str">
        <f t="shared" si="780"/>
        <v/>
      </c>
      <c r="AQ850" s="32" t="str">
        <f t="shared" si="780"/>
        <v/>
      </c>
      <c r="AR850" s="32" t="str">
        <f t="shared" si="780"/>
        <v/>
      </c>
      <c r="AS850" s="32" t="str">
        <f t="shared" si="780"/>
        <v/>
      </c>
      <c r="AT850" s="32" t="str">
        <f t="shared" si="780"/>
        <v/>
      </c>
      <c r="AU850" s="32" t="str">
        <f t="shared" si="777"/>
        <v/>
      </c>
      <c r="AV850" s="32" t="str">
        <f t="shared" si="777"/>
        <v/>
      </c>
      <c r="AW850" s="32" t="str">
        <f t="shared" si="777"/>
        <v/>
      </c>
      <c r="AX850" s="32" t="str">
        <f t="shared" si="777"/>
        <v/>
      </c>
      <c r="AY850" s="32" t="str">
        <f t="shared" si="777"/>
        <v/>
      </c>
      <c r="BA850" s="17" t="str">
        <f t="shared" si="781"/>
        <v/>
      </c>
      <c r="BB850" s="17" t="str">
        <f t="shared" si="781"/>
        <v/>
      </c>
      <c r="BC850" s="17" t="str">
        <f t="shared" si="781"/>
        <v/>
      </c>
      <c r="BD850" s="17" t="str">
        <f t="shared" si="781"/>
        <v/>
      </c>
      <c r="BE850" s="17" t="str">
        <f t="shared" si="781"/>
        <v/>
      </c>
      <c r="BF850" s="17" t="str">
        <f t="shared" si="778"/>
        <v/>
      </c>
      <c r="BG850" s="17" t="str">
        <f t="shared" si="778"/>
        <v/>
      </c>
      <c r="BH850" s="17" t="str">
        <f t="shared" si="778"/>
        <v/>
      </c>
      <c r="BI850" s="17" t="str">
        <f t="shared" si="778"/>
        <v/>
      </c>
      <c r="BJ850" s="17" t="str">
        <f t="shared" si="778"/>
        <v/>
      </c>
    </row>
    <row r="851" spans="1:62" s="13" customFormat="1" ht="23.25" customHeight="1">
      <c r="A851" s="1">
        <f ca="1">IF(COUNTIF($D851:$M851," ")=10,"",IF(VLOOKUP(MAX($A$1:A850),$A$1:C850,3,FALSE)=0,"",MAX($A$1:A850)+1))</f>
        <v>851</v>
      </c>
      <c r="B851" s="13" t="str">
        <f>$B847</f>
        <v/>
      </c>
      <c r="C851" s="2" t="str">
        <f>IF($B851="","",$S$5)</f>
        <v/>
      </c>
      <c r="D851" s="23" t="str">
        <f t="shared" ref="D851:K851" si="785">IF($B851&gt;"",IF(ISERROR(SEARCH($B851,T$5))," ",MID(T$5,FIND("%курс ",T$5,FIND($B851,T$5))+6,7)&amp;"
("&amp;MID(T$5,FIND("ауд.",T$5,FIND($B851,T$5))+4,FIND("№",T$5,FIND("ауд.",T$5,FIND($B851,T$5)))-(FIND("ауд.",T$5,FIND($B851,T$5))+4))&amp;")"),"")</f>
        <v/>
      </c>
      <c r="E851" s="23" t="str">
        <f t="shared" si="785"/>
        <v/>
      </c>
      <c r="F851" s="23" t="str">
        <f t="shared" si="785"/>
        <v/>
      </c>
      <c r="G851" s="23" t="str">
        <f t="shared" si="785"/>
        <v/>
      </c>
      <c r="H851" s="23" t="str">
        <f t="shared" si="785"/>
        <v/>
      </c>
      <c r="I851" s="23" t="str">
        <f t="shared" si="785"/>
        <v/>
      </c>
      <c r="J851" s="23" t="str">
        <f t="shared" si="785"/>
        <v/>
      </c>
      <c r="K851" s="23" t="str">
        <f t="shared" si="785"/>
        <v/>
      </c>
      <c r="L851" s="23"/>
      <c r="M851" s="23"/>
      <c r="P851" s="16"/>
      <c r="Q851" s="16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E851" s="31" t="str">
        <f t="shared" si="739"/>
        <v/>
      </c>
      <c r="AF851" s="31" t="str">
        <f t="shared" si="739"/>
        <v/>
      </c>
      <c r="AG851" s="31" t="str">
        <f t="shared" si="739"/>
        <v/>
      </c>
      <c r="AH851" s="31" t="str">
        <f t="shared" si="739"/>
        <v/>
      </c>
      <c r="AI851" s="31" t="str">
        <f t="shared" si="739"/>
        <v/>
      </c>
      <c r="AJ851" s="31" t="str">
        <f t="shared" si="739"/>
        <v/>
      </c>
      <c r="AK851" s="31" t="str">
        <f t="shared" si="783"/>
        <v/>
      </c>
      <c r="AL851" s="31" t="str">
        <f t="shared" si="783"/>
        <v/>
      </c>
      <c r="AM851" s="31" t="str">
        <f t="shared" si="783"/>
        <v/>
      </c>
      <c r="AN851" s="31" t="str">
        <f t="shared" si="783"/>
        <v/>
      </c>
      <c r="AO851" s="32" t="str">
        <f t="shared" si="767"/>
        <v/>
      </c>
      <c r="AP851" s="32" t="str">
        <f t="shared" si="780"/>
        <v/>
      </c>
      <c r="AQ851" s="32" t="str">
        <f t="shared" si="780"/>
        <v/>
      </c>
      <c r="AR851" s="32" t="str">
        <f t="shared" si="780"/>
        <v/>
      </c>
      <c r="AS851" s="32" t="str">
        <f t="shared" si="780"/>
        <v/>
      </c>
      <c r="AT851" s="32" t="str">
        <f t="shared" si="780"/>
        <v/>
      </c>
      <c r="AU851" s="32" t="str">
        <f t="shared" si="777"/>
        <v/>
      </c>
      <c r="AV851" s="32" t="str">
        <f t="shared" si="777"/>
        <v/>
      </c>
      <c r="AW851" s="32" t="str">
        <f t="shared" si="777"/>
        <v/>
      </c>
      <c r="AX851" s="32" t="str">
        <f t="shared" si="777"/>
        <v/>
      </c>
      <c r="AY851" s="32" t="str">
        <f t="shared" si="777"/>
        <v/>
      </c>
      <c r="BA851" s="17" t="str">
        <f t="shared" si="781"/>
        <v/>
      </c>
      <c r="BB851" s="17" t="str">
        <f t="shared" si="781"/>
        <v/>
      </c>
      <c r="BC851" s="17" t="str">
        <f t="shared" si="781"/>
        <v/>
      </c>
      <c r="BD851" s="17" t="str">
        <f t="shared" si="781"/>
        <v/>
      </c>
      <c r="BE851" s="17" t="str">
        <f t="shared" si="781"/>
        <v/>
      </c>
      <c r="BF851" s="17" t="str">
        <f t="shared" si="778"/>
        <v/>
      </c>
      <c r="BG851" s="17" t="str">
        <f t="shared" si="778"/>
        <v/>
      </c>
      <c r="BH851" s="17" t="str">
        <f t="shared" si="778"/>
        <v/>
      </c>
      <c r="BI851" s="17" t="str">
        <f t="shared" si="778"/>
        <v/>
      </c>
      <c r="BJ851" s="17" t="str">
        <f t="shared" si="778"/>
        <v/>
      </c>
    </row>
    <row r="852" spans="1:62" s="13" customFormat="1" ht="23.25" customHeight="1">
      <c r="A852" s="1">
        <f ca="1">IF(COUNTIF($D852:$M852," ")=10,"",IF(VLOOKUP(MAX($A$1:A851),$A$1:C851,3,FALSE)=0,"",MAX($A$1:A851)+1))</f>
        <v>852</v>
      </c>
      <c r="B852" s="13" t="str">
        <f>$B847</f>
        <v/>
      </c>
      <c r="C852" s="2" t="str">
        <f>IF($B852="","",$S$6)</f>
        <v/>
      </c>
      <c r="D852" s="23" t="str">
        <f t="shared" ref="D852:K852" si="786">IF($B852&gt;"",IF(ISERROR(SEARCH($B852,T$6))," ",MID(T$6,FIND("%курс ",T$6,FIND($B852,T$6))+6,7)&amp;"
("&amp;MID(T$6,FIND("ауд.",T$6,FIND($B852,T$6))+4,FIND("№",T$6,FIND("ауд.",T$6,FIND($B852,T$6)))-(FIND("ауд.",T$6,FIND($B852,T$6))+4))&amp;")"),"")</f>
        <v/>
      </c>
      <c r="E852" s="23" t="str">
        <f t="shared" si="786"/>
        <v/>
      </c>
      <c r="F852" s="23" t="str">
        <f t="shared" si="786"/>
        <v/>
      </c>
      <c r="G852" s="23" t="str">
        <f t="shared" si="786"/>
        <v/>
      </c>
      <c r="H852" s="23" t="str">
        <f t="shared" si="786"/>
        <v/>
      </c>
      <c r="I852" s="23" t="str">
        <f t="shared" si="786"/>
        <v/>
      </c>
      <c r="J852" s="23" t="str">
        <f t="shared" si="786"/>
        <v/>
      </c>
      <c r="K852" s="23" t="str">
        <f t="shared" si="786"/>
        <v/>
      </c>
      <c r="L852" s="23"/>
      <c r="M852" s="23"/>
      <c r="P852" s="16"/>
      <c r="Q852" s="16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E852" s="31" t="str">
        <f t="shared" si="739"/>
        <v/>
      </c>
      <c r="AF852" s="31" t="str">
        <f t="shared" si="739"/>
        <v/>
      </c>
      <c r="AG852" s="31" t="str">
        <f t="shared" si="739"/>
        <v/>
      </c>
      <c r="AH852" s="31" t="str">
        <f t="shared" si="739"/>
        <v/>
      </c>
      <c r="AI852" s="31" t="str">
        <f t="shared" si="739"/>
        <v/>
      </c>
      <c r="AJ852" s="31" t="str">
        <f t="shared" si="739"/>
        <v/>
      </c>
      <c r="AK852" s="31" t="str">
        <f t="shared" si="783"/>
        <v/>
      </c>
      <c r="AL852" s="31" t="str">
        <f t="shared" si="783"/>
        <v/>
      </c>
      <c r="AM852" s="31" t="str">
        <f t="shared" si="783"/>
        <v/>
      </c>
      <c r="AN852" s="31" t="str">
        <f t="shared" si="783"/>
        <v/>
      </c>
      <c r="AO852" s="32" t="str">
        <f t="shared" si="767"/>
        <v/>
      </c>
      <c r="AP852" s="32" t="str">
        <f t="shared" si="780"/>
        <v/>
      </c>
      <c r="AQ852" s="32" t="str">
        <f t="shared" si="780"/>
        <v/>
      </c>
      <c r="AR852" s="32" t="str">
        <f t="shared" si="780"/>
        <v/>
      </c>
      <c r="AS852" s="32" t="str">
        <f t="shared" si="780"/>
        <v/>
      </c>
      <c r="AT852" s="32" t="str">
        <f t="shared" si="780"/>
        <v/>
      </c>
      <c r="AU852" s="32" t="str">
        <f t="shared" si="777"/>
        <v/>
      </c>
      <c r="AV852" s="32" t="str">
        <f t="shared" si="777"/>
        <v/>
      </c>
      <c r="AW852" s="32" t="str">
        <f t="shared" si="777"/>
        <v/>
      </c>
      <c r="AX852" s="32" t="str">
        <f t="shared" si="777"/>
        <v/>
      </c>
      <c r="AY852" s="32" t="str">
        <f t="shared" si="777"/>
        <v/>
      </c>
      <c r="BA852" s="17" t="str">
        <f t="shared" si="781"/>
        <v/>
      </c>
      <c r="BB852" s="17" t="str">
        <f t="shared" si="781"/>
        <v/>
      </c>
      <c r="BC852" s="17" t="str">
        <f t="shared" si="781"/>
        <v/>
      </c>
      <c r="BD852" s="17" t="str">
        <f t="shared" si="781"/>
        <v/>
      </c>
      <c r="BE852" s="17" t="str">
        <f t="shared" si="781"/>
        <v/>
      </c>
      <c r="BF852" s="17" t="str">
        <f t="shared" si="778"/>
        <v/>
      </c>
      <c r="BG852" s="17" t="str">
        <f t="shared" si="778"/>
        <v/>
      </c>
      <c r="BH852" s="17" t="str">
        <f t="shared" si="778"/>
        <v/>
      </c>
      <c r="BI852" s="17" t="str">
        <f t="shared" si="778"/>
        <v/>
      </c>
      <c r="BJ852" s="17" t="str">
        <f t="shared" si="778"/>
        <v/>
      </c>
    </row>
    <row r="853" spans="1:62" s="13" customFormat="1" ht="23.25" customHeight="1">
      <c r="A853" s="1">
        <f ca="1">IF(COUNTIF($D853:$M853," ")=10,"",IF(VLOOKUP(MAX($A$1:A852),$A$1:C852,3,FALSE)=0,"",MAX($A$1:A852)+1))</f>
        <v>853</v>
      </c>
      <c r="B853" s="13" t="str">
        <f>$B847</f>
        <v/>
      </c>
      <c r="C853" s="2" t="str">
        <f>IF($B853="","",$S$7)</f>
        <v/>
      </c>
      <c r="D853" s="23" t="str">
        <f t="shared" ref="D853:K853" si="787">IF($B853&gt;"",IF(ISERROR(SEARCH($B853,T$7))," ",MID(T$7,FIND("%курс ",T$7,FIND($B853,T$7))+6,7)&amp;"
("&amp;MID(T$7,FIND("ауд.",T$7,FIND($B853,T$7))+4,FIND("№",T$7,FIND("ауд.",T$7,FIND($B853,T$7)))-(FIND("ауд.",T$7,FIND($B853,T$7))+4))&amp;")"),"")</f>
        <v/>
      </c>
      <c r="E853" s="23" t="str">
        <f t="shared" si="787"/>
        <v/>
      </c>
      <c r="F853" s="23" t="str">
        <f t="shared" si="787"/>
        <v/>
      </c>
      <c r="G853" s="23" t="str">
        <f t="shared" si="787"/>
        <v/>
      </c>
      <c r="H853" s="23" t="str">
        <f t="shared" si="787"/>
        <v/>
      </c>
      <c r="I853" s="23" t="str">
        <f t="shared" si="787"/>
        <v/>
      </c>
      <c r="J853" s="23" t="str">
        <f t="shared" si="787"/>
        <v/>
      </c>
      <c r="K853" s="23" t="str">
        <f t="shared" si="787"/>
        <v/>
      </c>
      <c r="L853" s="23"/>
      <c r="M853" s="23"/>
      <c r="P853" s="16"/>
      <c r="Q853" s="16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E853" s="31" t="str">
        <f t="shared" si="739"/>
        <v/>
      </c>
      <c r="AF853" s="31" t="str">
        <f t="shared" si="739"/>
        <v/>
      </c>
      <c r="AG853" s="31" t="str">
        <f t="shared" si="739"/>
        <v/>
      </c>
      <c r="AH853" s="31" t="str">
        <f t="shared" si="739"/>
        <v/>
      </c>
      <c r="AI853" s="31" t="str">
        <f t="shared" si="739"/>
        <v/>
      </c>
      <c r="AJ853" s="31" t="str">
        <f t="shared" si="739"/>
        <v/>
      </c>
      <c r="AK853" s="31" t="str">
        <f t="shared" si="783"/>
        <v/>
      </c>
      <c r="AL853" s="31" t="str">
        <f t="shared" si="783"/>
        <v/>
      </c>
      <c r="AM853" s="31" t="str">
        <f t="shared" si="783"/>
        <v/>
      </c>
      <c r="AN853" s="31" t="str">
        <f t="shared" si="783"/>
        <v/>
      </c>
      <c r="AO853" s="32" t="str">
        <f t="shared" si="767"/>
        <v/>
      </c>
      <c r="AP853" s="32" t="str">
        <f t="shared" si="780"/>
        <v/>
      </c>
      <c r="AQ853" s="32" t="str">
        <f t="shared" si="780"/>
        <v/>
      </c>
      <c r="AR853" s="32" t="str">
        <f t="shared" si="780"/>
        <v/>
      </c>
      <c r="AS853" s="32" t="str">
        <f t="shared" si="780"/>
        <v/>
      </c>
      <c r="AT853" s="32" t="str">
        <f t="shared" si="780"/>
        <v/>
      </c>
      <c r="AU853" s="32" t="str">
        <f t="shared" si="777"/>
        <v/>
      </c>
      <c r="AV853" s="32" t="str">
        <f t="shared" si="777"/>
        <v/>
      </c>
      <c r="AW853" s="32" t="str">
        <f t="shared" si="777"/>
        <v/>
      </c>
      <c r="AX853" s="32" t="str">
        <f t="shared" si="777"/>
        <v/>
      </c>
      <c r="AY853" s="32" t="str">
        <f t="shared" si="777"/>
        <v/>
      </c>
      <c r="BA853" s="17" t="str">
        <f t="shared" si="781"/>
        <v/>
      </c>
      <c r="BB853" s="17" t="str">
        <f t="shared" si="781"/>
        <v/>
      </c>
      <c r="BC853" s="17" t="str">
        <f t="shared" si="781"/>
        <v/>
      </c>
      <c r="BD853" s="17" t="str">
        <f t="shared" si="781"/>
        <v/>
      </c>
      <c r="BE853" s="17" t="str">
        <f t="shared" si="781"/>
        <v/>
      </c>
      <c r="BF853" s="17" t="str">
        <f t="shared" si="778"/>
        <v/>
      </c>
      <c r="BG853" s="17" t="str">
        <f t="shared" si="778"/>
        <v/>
      </c>
      <c r="BH853" s="17" t="str">
        <f t="shared" si="778"/>
        <v/>
      </c>
      <c r="BI853" s="17" t="str">
        <f t="shared" si="778"/>
        <v/>
      </c>
      <c r="BJ853" s="17" t="str">
        <f t="shared" si="778"/>
        <v/>
      </c>
    </row>
    <row r="854" spans="1:62" s="13" customFormat="1" ht="23.25" customHeight="1">
      <c r="A854" s="1">
        <f ca="1">IF(COUNTIF($D854:$M854," ")=10,"",IF(VLOOKUP(MAX($A$1:A853),$A$1:C853,3,FALSE)=0,"",MAX($A$1:A853)+1))</f>
        <v>854</v>
      </c>
      <c r="B854" s="13" t="str">
        <f>$B847</f>
        <v/>
      </c>
      <c r="C854" s="2" t="str">
        <f>IF($B854="","",$S$8)</f>
        <v/>
      </c>
      <c r="D854" s="23" t="str">
        <f t="shared" ref="D854:K854" si="788">IF($B854&gt;"",IF(ISERROR(SEARCH($B854,T$8))," ",MID(T$8,FIND("%курс ",T$8,FIND($B854,T$8))+6,7)&amp;"
("&amp;MID(T$8,FIND("ауд.",T$8,FIND($B854,T$8))+4,FIND("№",T$8,FIND("ауд.",T$8,FIND($B854,T$8)))-(FIND("ауд.",T$8,FIND($B854,T$8))+4))&amp;")"),"")</f>
        <v/>
      </c>
      <c r="E854" s="23" t="str">
        <f t="shared" si="788"/>
        <v/>
      </c>
      <c r="F854" s="23" t="str">
        <f t="shared" si="788"/>
        <v/>
      </c>
      <c r="G854" s="23" t="str">
        <f t="shared" si="788"/>
        <v/>
      </c>
      <c r="H854" s="23" t="str">
        <f t="shared" si="788"/>
        <v/>
      </c>
      <c r="I854" s="23" t="str">
        <f t="shared" si="788"/>
        <v/>
      </c>
      <c r="J854" s="23" t="str">
        <f t="shared" si="788"/>
        <v/>
      </c>
      <c r="K854" s="23" t="str">
        <f t="shared" si="788"/>
        <v/>
      </c>
      <c r="L854" s="23"/>
      <c r="M854" s="23"/>
      <c r="P854" s="16"/>
      <c r="Q854" s="16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E854" s="31" t="str">
        <f t="shared" si="739"/>
        <v/>
      </c>
      <c r="AF854" s="31" t="str">
        <f t="shared" si="739"/>
        <v/>
      </c>
      <c r="AG854" s="31" t="str">
        <f t="shared" si="739"/>
        <v/>
      </c>
      <c r="AH854" s="31" t="str">
        <f t="shared" si="739"/>
        <v/>
      </c>
      <c r="AI854" s="31" t="str">
        <f t="shared" si="739"/>
        <v/>
      </c>
      <c r="AJ854" s="31" t="str">
        <f t="shared" si="739"/>
        <v/>
      </c>
      <c r="AK854" s="31" t="str">
        <f t="shared" si="783"/>
        <v/>
      </c>
      <c r="AL854" s="31" t="str">
        <f t="shared" si="783"/>
        <v/>
      </c>
      <c r="AM854" s="31" t="str">
        <f t="shared" si="783"/>
        <v/>
      </c>
      <c r="AN854" s="31" t="str">
        <f t="shared" si="783"/>
        <v/>
      </c>
      <c r="AO854" s="32" t="str">
        <f t="shared" si="767"/>
        <v/>
      </c>
      <c r="AP854" s="32" t="str">
        <f t="shared" si="780"/>
        <v/>
      </c>
      <c r="AQ854" s="32" t="str">
        <f t="shared" si="780"/>
        <v/>
      </c>
      <c r="AR854" s="32" t="str">
        <f t="shared" si="780"/>
        <v/>
      </c>
      <c r="AS854" s="32" t="str">
        <f t="shared" si="780"/>
        <v/>
      </c>
      <c r="AT854" s="32" t="str">
        <f t="shared" si="780"/>
        <v/>
      </c>
      <c r="AU854" s="32" t="str">
        <f t="shared" si="777"/>
        <v/>
      </c>
      <c r="AV854" s="32" t="str">
        <f t="shared" si="777"/>
        <v/>
      </c>
      <c r="AW854" s="32" t="str">
        <f t="shared" si="777"/>
        <v/>
      </c>
      <c r="AX854" s="32" t="str">
        <f t="shared" si="777"/>
        <v/>
      </c>
      <c r="AY854" s="32" t="str">
        <f t="shared" si="777"/>
        <v/>
      </c>
      <c r="BA854" s="17" t="str">
        <f t="shared" si="781"/>
        <v/>
      </c>
      <c r="BB854" s="17" t="str">
        <f t="shared" si="781"/>
        <v/>
      </c>
      <c r="BC854" s="17" t="str">
        <f t="shared" si="781"/>
        <v/>
      </c>
      <c r="BD854" s="17" t="str">
        <f t="shared" si="781"/>
        <v/>
      </c>
      <c r="BE854" s="17" t="str">
        <f t="shared" si="781"/>
        <v/>
      </c>
      <c r="BF854" s="17" t="str">
        <f t="shared" si="778"/>
        <v/>
      </c>
      <c r="BG854" s="17" t="str">
        <f t="shared" si="778"/>
        <v/>
      </c>
      <c r="BH854" s="17" t="str">
        <f t="shared" si="778"/>
        <v/>
      </c>
      <c r="BI854" s="17" t="str">
        <f t="shared" si="778"/>
        <v/>
      </c>
      <c r="BJ854" s="17" t="str">
        <f t="shared" si="778"/>
        <v/>
      </c>
    </row>
    <row r="855" spans="1:62" s="13" customFormat="1" ht="23.25" customHeight="1">
      <c r="A855" s="1">
        <f ca="1">IF(COUNTIF($D855:$M855," ")=10,"",IF(VLOOKUP(MAX($A$1:A854),$A$1:C854,3,FALSE)=0,"",MAX($A$1:A854)+1))</f>
        <v>855</v>
      </c>
      <c r="C855" s="2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P855" s="16"/>
      <c r="Q855" s="16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2" t="str">
        <f t="shared" si="767"/>
        <v/>
      </c>
      <c r="AP855" s="32" t="str">
        <f t="shared" si="780"/>
        <v/>
      </c>
      <c r="AQ855" s="32" t="str">
        <f t="shared" si="780"/>
        <v/>
      </c>
      <c r="AR855" s="32" t="str">
        <f t="shared" si="780"/>
        <v/>
      </c>
      <c r="AS855" s="32" t="str">
        <f t="shared" si="780"/>
        <v/>
      </c>
      <c r="AT855" s="32" t="str">
        <f t="shared" si="780"/>
        <v/>
      </c>
      <c r="AU855" s="32" t="str">
        <f t="shared" si="777"/>
        <v/>
      </c>
      <c r="AV855" s="32" t="str">
        <f t="shared" si="777"/>
        <v/>
      </c>
      <c r="AW855" s="32" t="str">
        <f t="shared" si="777"/>
        <v/>
      </c>
      <c r="AX855" s="32" t="str">
        <f t="shared" si="777"/>
        <v/>
      </c>
      <c r="AY855" s="32" t="str">
        <f t="shared" si="777"/>
        <v/>
      </c>
      <c r="BA855" s="17" t="str">
        <f t="shared" si="781"/>
        <v/>
      </c>
      <c r="BB855" s="17" t="str">
        <f t="shared" si="781"/>
        <v/>
      </c>
      <c r="BC855" s="17" t="str">
        <f t="shared" si="781"/>
        <v/>
      </c>
      <c r="BD855" s="17" t="str">
        <f t="shared" si="781"/>
        <v/>
      </c>
      <c r="BE855" s="17" t="str">
        <f t="shared" si="781"/>
        <v/>
      </c>
      <c r="BF855" s="17" t="str">
        <f t="shared" si="778"/>
        <v/>
      </c>
      <c r="BG855" s="17" t="str">
        <f t="shared" si="778"/>
        <v/>
      </c>
      <c r="BH855" s="17" t="str">
        <f t="shared" si="778"/>
        <v/>
      </c>
      <c r="BI855" s="17" t="str">
        <f t="shared" si="778"/>
        <v/>
      </c>
      <c r="BJ855" s="17" t="str">
        <f t="shared" si="778"/>
        <v/>
      </c>
    </row>
    <row r="856" spans="1:62" s="13" customFormat="1" ht="23.25" customHeight="1">
      <c r="A856" s="1">
        <f ca="1">IF(COUNTIF($D857:$M863," ")=70,"",MAX($A$1:A855)+1)</f>
        <v>856</v>
      </c>
      <c r="B856" s="2" t="str">
        <f>IF($C856="","",$C856)</f>
        <v/>
      </c>
      <c r="C856" s="3" t="str">
        <f>IF(ISERROR(VLOOKUP((ROW()-1)/9+1,'[1]Преподавательский состав'!$A$2:$B$180,2,FALSE)),"",VLOOKUP((ROW()-1)/9+1,'[1]Преподавательский состав'!$A$2:$B$180,2,FALSE))</f>
        <v/>
      </c>
      <c r="D856" s="3" t="str">
        <f>IF($C856="","",T(" 8.00"))</f>
        <v/>
      </c>
      <c r="E856" s="3" t="str">
        <f>IF($C856="","",T(" 9.40"))</f>
        <v/>
      </c>
      <c r="F856" s="3" t="str">
        <f>IF($C856="","",T("11.50"))</f>
        <v/>
      </c>
      <c r="G856" s="3" t="str">
        <f>IF($C856="","",T(""))</f>
        <v/>
      </c>
      <c r="H856" s="3" t="str">
        <f>IF($C856="","",T("13.30"))</f>
        <v/>
      </c>
      <c r="I856" s="3" t="str">
        <f>IF($C856="","",T("15.10"))</f>
        <v/>
      </c>
      <c r="J856" s="3" t="str">
        <f>IF($C856="","",T("16.50"))</f>
        <v/>
      </c>
      <c r="K856" s="3" t="str">
        <f>IF($C856="","",T("16.50"))</f>
        <v/>
      </c>
      <c r="L856" s="3"/>
      <c r="M856" s="3"/>
      <c r="P856" s="16"/>
      <c r="Q856" s="16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2" t="str">
        <f t="shared" si="767"/>
        <v/>
      </c>
      <c r="AP856" s="32" t="str">
        <f t="shared" si="780"/>
        <v/>
      </c>
      <c r="AQ856" s="32" t="str">
        <f t="shared" si="780"/>
        <v/>
      </c>
      <c r="AR856" s="32" t="str">
        <f t="shared" si="780"/>
        <v/>
      </c>
      <c r="AS856" s="32" t="str">
        <f t="shared" si="780"/>
        <v/>
      </c>
      <c r="AT856" s="32" t="str">
        <f t="shared" si="780"/>
        <v/>
      </c>
      <c r="AU856" s="32" t="str">
        <f t="shared" si="777"/>
        <v/>
      </c>
      <c r="AV856" s="32" t="str">
        <f t="shared" si="777"/>
        <v/>
      </c>
      <c r="AW856" s="32" t="str">
        <f t="shared" si="777"/>
        <v/>
      </c>
      <c r="AX856" s="32" t="str">
        <f t="shared" si="777"/>
        <v/>
      </c>
      <c r="AY856" s="32" t="str">
        <f t="shared" si="777"/>
        <v/>
      </c>
      <c r="BA856" s="17" t="str">
        <f t="shared" si="781"/>
        <v/>
      </c>
      <c r="BB856" s="17" t="str">
        <f t="shared" si="781"/>
        <v/>
      </c>
      <c r="BC856" s="17" t="str">
        <f t="shared" si="781"/>
        <v/>
      </c>
      <c r="BD856" s="17" t="str">
        <f t="shared" si="781"/>
        <v/>
      </c>
      <c r="BE856" s="17" t="str">
        <f t="shared" si="781"/>
        <v/>
      </c>
      <c r="BF856" s="17" t="str">
        <f t="shared" si="778"/>
        <v/>
      </c>
      <c r="BG856" s="17" t="str">
        <f t="shared" si="778"/>
        <v/>
      </c>
      <c r="BH856" s="17" t="str">
        <f t="shared" si="778"/>
        <v/>
      </c>
      <c r="BI856" s="17" t="str">
        <f t="shared" si="778"/>
        <v/>
      </c>
      <c r="BJ856" s="17" t="str">
        <f t="shared" si="778"/>
        <v/>
      </c>
    </row>
    <row r="857" spans="1:62" s="13" customFormat="1" ht="23.25" customHeight="1">
      <c r="A857" s="1">
        <f ca="1">IF(COUNTIF($D857:$M857," ")=10,"",IF(VLOOKUP(MAX($A$1:A856),$A$1:C856,3,FALSE)=0,"",MAX($A$1:A856)+1))</f>
        <v>857</v>
      </c>
      <c r="B857" s="13" t="str">
        <f>$B856</f>
        <v/>
      </c>
      <c r="C857" s="2" t="str">
        <f>IF($B857="","",$S$2)</f>
        <v/>
      </c>
      <c r="D857" s="14" t="str">
        <f t="shared" ref="D857:K857" si="789">IF($B857&gt;"",IF(ISERROR(SEARCH($B857,T$2))," ",MID(T$2,FIND("%курс ",T$2,FIND($B857,T$2))+6,7)&amp;"
("&amp;MID(T$2,FIND("ауд.",T$2,FIND($B857,T$2))+4,FIND("№",T$2,FIND("ауд.",T$2,FIND($B857,T$2)))-(FIND("ауд.",T$2,FIND($B857,T$2))+4))&amp;")"),"")</f>
        <v/>
      </c>
      <c r="E857" s="14" t="str">
        <f t="shared" si="789"/>
        <v/>
      </c>
      <c r="F857" s="14" t="str">
        <f t="shared" si="789"/>
        <v/>
      </c>
      <c r="G857" s="14" t="str">
        <f t="shared" si="789"/>
        <v/>
      </c>
      <c r="H857" s="14" t="str">
        <f t="shared" si="789"/>
        <v/>
      </c>
      <c r="I857" s="14" t="str">
        <f t="shared" si="789"/>
        <v/>
      </c>
      <c r="J857" s="14" t="str">
        <f t="shared" si="789"/>
        <v/>
      </c>
      <c r="K857" s="14" t="str">
        <f t="shared" si="789"/>
        <v/>
      </c>
      <c r="L857" s="14"/>
      <c r="M857" s="14"/>
      <c r="P857" s="16"/>
      <c r="Q857" s="16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E857" s="31" t="str">
        <f t="shared" si="739"/>
        <v/>
      </c>
      <c r="AF857" s="31" t="str">
        <f t="shared" si="739"/>
        <v/>
      </c>
      <c r="AG857" s="31" t="str">
        <f t="shared" si="739"/>
        <v/>
      </c>
      <c r="AH857" s="31" t="str">
        <f t="shared" si="739"/>
        <v/>
      </c>
      <c r="AI857" s="31" t="str">
        <f t="shared" si="739"/>
        <v/>
      </c>
      <c r="AJ857" s="31" t="str">
        <f t="shared" si="739"/>
        <v/>
      </c>
      <c r="AK857" s="31" t="str">
        <f t="shared" si="783"/>
        <v/>
      </c>
      <c r="AL857" s="31" t="str">
        <f t="shared" si="783"/>
        <v/>
      </c>
      <c r="AM857" s="31" t="str">
        <f t="shared" si="783"/>
        <v/>
      </c>
      <c r="AN857" s="31" t="str">
        <f t="shared" si="783"/>
        <v/>
      </c>
      <c r="AO857" s="32" t="str">
        <f t="shared" si="767"/>
        <v/>
      </c>
      <c r="AP857" s="32" t="str">
        <f t="shared" si="780"/>
        <v/>
      </c>
      <c r="AQ857" s="32" t="str">
        <f t="shared" si="780"/>
        <v/>
      </c>
      <c r="AR857" s="32" t="str">
        <f t="shared" si="780"/>
        <v/>
      </c>
      <c r="AS857" s="32" t="str">
        <f t="shared" si="780"/>
        <v/>
      </c>
      <c r="AT857" s="32" t="str">
        <f t="shared" si="780"/>
        <v/>
      </c>
      <c r="AU857" s="32" t="str">
        <f t="shared" si="777"/>
        <v/>
      </c>
      <c r="AV857" s="32" t="str">
        <f t="shared" si="777"/>
        <v/>
      </c>
      <c r="AW857" s="32" t="str">
        <f t="shared" si="777"/>
        <v/>
      </c>
      <c r="AX857" s="32" t="str">
        <f t="shared" si="777"/>
        <v/>
      </c>
      <c r="AY857" s="32" t="str">
        <f t="shared" si="777"/>
        <v/>
      </c>
      <c r="BA857" s="17" t="str">
        <f t="shared" si="781"/>
        <v/>
      </c>
      <c r="BB857" s="17" t="str">
        <f t="shared" si="781"/>
        <v/>
      </c>
      <c r="BC857" s="17" t="str">
        <f t="shared" si="781"/>
        <v/>
      </c>
      <c r="BD857" s="17" t="str">
        <f t="shared" si="781"/>
        <v/>
      </c>
      <c r="BE857" s="17" t="str">
        <f t="shared" si="781"/>
        <v/>
      </c>
      <c r="BF857" s="17" t="str">
        <f t="shared" si="778"/>
        <v/>
      </c>
      <c r="BG857" s="17" t="str">
        <f t="shared" si="778"/>
        <v/>
      </c>
      <c r="BH857" s="17" t="str">
        <f t="shared" si="778"/>
        <v/>
      </c>
      <c r="BI857" s="17" t="str">
        <f t="shared" si="778"/>
        <v/>
      </c>
      <c r="BJ857" s="17" t="str">
        <f t="shared" si="778"/>
        <v/>
      </c>
    </row>
    <row r="858" spans="1:62" s="13" customFormat="1" ht="23.25" customHeight="1">
      <c r="A858" s="1">
        <f ca="1">IF(COUNTIF($D858:$M858," ")=10,"",IF(VLOOKUP(MAX($A$1:A857),$A$1:C857,3,FALSE)=0,"",MAX($A$1:A857)+1))</f>
        <v>858</v>
      </c>
      <c r="B858" s="13" t="str">
        <f>$B856</f>
        <v/>
      </c>
      <c r="C858" s="2" t="str">
        <f>IF($B858="","",$S$3)</f>
        <v/>
      </c>
      <c r="D858" s="14" t="str">
        <f t="shared" ref="D858:K858" si="790">IF($B858&gt;"",IF(ISERROR(SEARCH($B858,T$3))," ",MID(T$3,FIND("%курс ",T$3,FIND($B858,T$3))+6,7)&amp;"
("&amp;MID(T$3,FIND("ауд.",T$3,FIND($B858,T$3))+4,FIND("№",T$3,FIND("ауд.",T$3,FIND($B858,T$3)))-(FIND("ауд.",T$3,FIND($B858,T$3))+4))&amp;")"),"")</f>
        <v/>
      </c>
      <c r="E858" s="14" t="str">
        <f t="shared" si="790"/>
        <v/>
      </c>
      <c r="F858" s="14" t="str">
        <f t="shared" si="790"/>
        <v/>
      </c>
      <c r="G858" s="14" t="str">
        <f t="shared" si="790"/>
        <v/>
      </c>
      <c r="H858" s="14" t="str">
        <f t="shared" si="790"/>
        <v/>
      </c>
      <c r="I858" s="14" t="str">
        <f t="shared" si="790"/>
        <v/>
      </c>
      <c r="J858" s="14" t="str">
        <f t="shared" si="790"/>
        <v/>
      </c>
      <c r="K858" s="14" t="str">
        <f t="shared" si="790"/>
        <v/>
      </c>
      <c r="L858" s="14"/>
      <c r="M858" s="14"/>
      <c r="P858" s="16"/>
      <c r="Q858" s="16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E858" s="31" t="str">
        <f t="shared" si="739"/>
        <v/>
      </c>
      <c r="AF858" s="31" t="str">
        <f t="shared" si="739"/>
        <v/>
      </c>
      <c r="AG858" s="31" t="str">
        <f t="shared" si="739"/>
        <v/>
      </c>
      <c r="AH858" s="31" t="str">
        <f t="shared" si="739"/>
        <v/>
      </c>
      <c r="AI858" s="31" t="str">
        <f t="shared" si="739"/>
        <v/>
      </c>
      <c r="AJ858" s="31" t="str">
        <f t="shared" si="739"/>
        <v/>
      </c>
      <c r="AK858" s="31" t="str">
        <f t="shared" si="783"/>
        <v/>
      </c>
      <c r="AL858" s="31" t="str">
        <f t="shared" si="783"/>
        <v/>
      </c>
      <c r="AM858" s="31" t="str">
        <f t="shared" si="783"/>
        <v/>
      </c>
      <c r="AN858" s="31" t="str">
        <f t="shared" si="783"/>
        <v/>
      </c>
      <c r="AO858" s="32" t="str">
        <f t="shared" si="767"/>
        <v/>
      </c>
      <c r="AP858" s="32" t="str">
        <f t="shared" si="780"/>
        <v/>
      </c>
      <c r="AQ858" s="32" t="str">
        <f t="shared" si="780"/>
        <v/>
      </c>
      <c r="AR858" s="32" t="str">
        <f t="shared" si="780"/>
        <v/>
      </c>
      <c r="AS858" s="32" t="str">
        <f t="shared" si="780"/>
        <v/>
      </c>
      <c r="AT858" s="32" t="str">
        <f t="shared" si="780"/>
        <v/>
      </c>
      <c r="AU858" s="32" t="str">
        <f t="shared" si="777"/>
        <v/>
      </c>
      <c r="AV858" s="32" t="str">
        <f t="shared" si="777"/>
        <v/>
      </c>
      <c r="AW858" s="32" t="str">
        <f t="shared" si="777"/>
        <v/>
      </c>
      <c r="AX858" s="32" t="str">
        <f t="shared" si="777"/>
        <v/>
      </c>
      <c r="AY858" s="32" t="str">
        <f t="shared" si="777"/>
        <v/>
      </c>
      <c r="BA858" s="17" t="str">
        <f t="shared" si="781"/>
        <v/>
      </c>
      <c r="BB858" s="17" t="str">
        <f t="shared" si="781"/>
        <v/>
      </c>
      <c r="BC858" s="17" t="str">
        <f t="shared" si="781"/>
        <v/>
      </c>
      <c r="BD858" s="17" t="str">
        <f t="shared" si="781"/>
        <v/>
      </c>
      <c r="BE858" s="17" t="str">
        <f t="shared" si="781"/>
        <v/>
      </c>
      <c r="BF858" s="17" t="str">
        <f t="shared" si="778"/>
        <v/>
      </c>
      <c r="BG858" s="17" t="str">
        <f t="shared" si="778"/>
        <v/>
      </c>
      <c r="BH858" s="17" t="str">
        <f t="shared" si="778"/>
        <v/>
      </c>
      <c r="BI858" s="17" t="str">
        <f t="shared" si="778"/>
        <v/>
      </c>
      <c r="BJ858" s="17" t="str">
        <f t="shared" si="778"/>
        <v/>
      </c>
    </row>
    <row r="859" spans="1:62" s="13" customFormat="1" ht="23.25" customHeight="1">
      <c r="A859" s="1">
        <f ca="1">IF(COUNTIF($D859:$M859," ")=10,"",IF(VLOOKUP(MAX($A$1:A858),$A$1:C858,3,FALSE)=0,"",MAX($A$1:A858)+1))</f>
        <v>859</v>
      </c>
      <c r="B859" s="13" t="str">
        <f>$B856</f>
        <v/>
      </c>
      <c r="C859" s="2" t="str">
        <f>IF($B859="","",$S$4)</f>
        <v/>
      </c>
      <c r="D859" s="14" t="str">
        <f t="shared" ref="D859:K859" si="791">IF($B859&gt;"",IF(ISERROR(SEARCH($B859,T$4))," ",MID(T$4,FIND("%курс ",T$4,FIND($B859,T$4))+6,7)&amp;"
("&amp;MID(T$4,FIND("ауд.",T$4,FIND($B859,T$4))+4,FIND("№",T$4,FIND("ауд.",T$4,FIND($B859,T$4)))-(FIND("ауд.",T$4,FIND($B859,T$4))+4))&amp;")"),"")</f>
        <v/>
      </c>
      <c r="E859" s="14" t="str">
        <f t="shared" si="791"/>
        <v/>
      </c>
      <c r="F859" s="14" t="str">
        <f t="shared" si="791"/>
        <v/>
      </c>
      <c r="G859" s="14" t="str">
        <f t="shared" si="791"/>
        <v/>
      </c>
      <c r="H859" s="14" t="str">
        <f t="shared" si="791"/>
        <v/>
      </c>
      <c r="I859" s="14" t="str">
        <f t="shared" si="791"/>
        <v/>
      </c>
      <c r="J859" s="14" t="str">
        <f t="shared" si="791"/>
        <v/>
      </c>
      <c r="K859" s="14" t="str">
        <f t="shared" si="791"/>
        <v/>
      </c>
      <c r="L859" s="14"/>
      <c r="M859" s="14"/>
      <c r="P859" s="16"/>
      <c r="Q859" s="16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E859" s="31" t="str">
        <f t="shared" si="739"/>
        <v/>
      </c>
      <c r="AF859" s="31" t="str">
        <f t="shared" si="739"/>
        <v/>
      </c>
      <c r="AG859" s="31" t="str">
        <f t="shared" si="739"/>
        <v/>
      </c>
      <c r="AH859" s="31" t="str">
        <f t="shared" si="739"/>
        <v/>
      </c>
      <c r="AI859" s="31" t="str">
        <f t="shared" si="739"/>
        <v/>
      </c>
      <c r="AJ859" s="31" t="str">
        <f t="shared" si="739"/>
        <v/>
      </c>
      <c r="AK859" s="31" t="str">
        <f t="shared" si="783"/>
        <v/>
      </c>
      <c r="AL859" s="31" t="str">
        <f t="shared" si="783"/>
        <v/>
      </c>
      <c r="AM859" s="31" t="str">
        <f t="shared" si="783"/>
        <v/>
      </c>
      <c r="AN859" s="31" t="str">
        <f t="shared" si="783"/>
        <v/>
      </c>
      <c r="AO859" s="32" t="str">
        <f t="shared" si="767"/>
        <v/>
      </c>
      <c r="AP859" s="32" t="str">
        <f t="shared" si="780"/>
        <v/>
      </c>
      <c r="AQ859" s="32" t="str">
        <f t="shared" si="780"/>
        <v/>
      </c>
      <c r="AR859" s="32" t="str">
        <f t="shared" si="780"/>
        <v/>
      </c>
      <c r="AS859" s="32" t="str">
        <f t="shared" si="780"/>
        <v/>
      </c>
      <c r="AT859" s="32" t="str">
        <f t="shared" si="780"/>
        <v/>
      </c>
      <c r="AU859" s="32" t="str">
        <f t="shared" si="777"/>
        <v/>
      </c>
      <c r="AV859" s="32" t="str">
        <f t="shared" si="777"/>
        <v/>
      </c>
      <c r="AW859" s="32" t="str">
        <f t="shared" si="777"/>
        <v/>
      </c>
      <c r="AX859" s="32" t="str">
        <f t="shared" si="777"/>
        <v/>
      </c>
      <c r="AY859" s="32" t="str">
        <f t="shared" si="777"/>
        <v/>
      </c>
      <c r="BA859" s="17" t="str">
        <f t="shared" si="781"/>
        <v/>
      </c>
      <c r="BB859" s="17" t="str">
        <f t="shared" si="781"/>
        <v/>
      </c>
      <c r="BC859" s="17" t="str">
        <f t="shared" si="781"/>
        <v/>
      </c>
      <c r="BD859" s="17" t="str">
        <f t="shared" si="781"/>
        <v/>
      </c>
      <c r="BE859" s="17" t="str">
        <f t="shared" si="781"/>
        <v/>
      </c>
      <c r="BF859" s="17" t="str">
        <f t="shared" si="778"/>
        <v/>
      </c>
      <c r="BG859" s="17" t="str">
        <f t="shared" si="778"/>
        <v/>
      </c>
      <c r="BH859" s="17" t="str">
        <f t="shared" si="778"/>
        <v/>
      </c>
      <c r="BI859" s="17" t="str">
        <f t="shared" si="778"/>
        <v/>
      </c>
      <c r="BJ859" s="17" t="str">
        <f t="shared" si="778"/>
        <v/>
      </c>
    </row>
    <row r="860" spans="1:62" s="13" customFormat="1" ht="23.25" customHeight="1">
      <c r="A860" s="1">
        <f ca="1">IF(COUNTIF($D860:$M860," ")=10,"",IF(VLOOKUP(MAX($A$1:A859),$A$1:C859,3,FALSE)=0,"",MAX($A$1:A859)+1))</f>
        <v>860</v>
      </c>
      <c r="B860" s="13" t="str">
        <f>$B856</f>
        <v/>
      </c>
      <c r="C860" s="2" t="str">
        <f>IF($B860="","",$S$5)</f>
        <v/>
      </c>
      <c r="D860" s="23" t="str">
        <f t="shared" ref="D860:K860" si="792">IF($B860&gt;"",IF(ISERROR(SEARCH($B860,T$5))," ",MID(T$5,FIND("%курс ",T$5,FIND($B860,T$5))+6,7)&amp;"
("&amp;MID(T$5,FIND("ауд.",T$5,FIND($B860,T$5))+4,FIND("№",T$5,FIND("ауд.",T$5,FIND($B860,T$5)))-(FIND("ауд.",T$5,FIND($B860,T$5))+4))&amp;")"),"")</f>
        <v/>
      </c>
      <c r="E860" s="23" t="str">
        <f t="shared" si="792"/>
        <v/>
      </c>
      <c r="F860" s="23" t="str">
        <f t="shared" si="792"/>
        <v/>
      </c>
      <c r="G860" s="23" t="str">
        <f t="shared" si="792"/>
        <v/>
      </c>
      <c r="H860" s="23" t="str">
        <f t="shared" si="792"/>
        <v/>
      </c>
      <c r="I860" s="23" t="str">
        <f t="shared" si="792"/>
        <v/>
      </c>
      <c r="J860" s="23" t="str">
        <f t="shared" si="792"/>
        <v/>
      </c>
      <c r="K860" s="23" t="str">
        <f t="shared" si="792"/>
        <v/>
      </c>
      <c r="L860" s="23"/>
      <c r="M860" s="23"/>
      <c r="P860" s="16"/>
      <c r="Q860" s="16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E860" s="31" t="str">
        <f t="shared" si="739"/>
        <v/>
      </c>
      <c r="AF860" s="31" t="str">
        <f t="shared" si="739"/>
        <v/>
      </c>
      <c r="AG860" s="31" t="str">
        <f t="shared" si="739"/>
        <v/>
      </c>
      <c r="AH860" s="31" t="str">
        <f t="shared" si="739"/>
        <v/>
      </c>
      <c r="AI860" s="31" t="str">
        <f t="shared" si="739"/>
        <v/>
      </c>
      <c r="AJ860" s="31" t="str">
        <f t="shared" si="739"/>
        <v/>
      </c>
      <c r="AK860" s="31" t="str">
        <f t="shared" si="783"/>
        <v/>
      </c>
      <c r="AL860" s="31" t="str">
        <f t="shared" si="783"/>
        <v/>
      </c>
      <c r="AM860" s="31" t="str">
        <f t="shared" si="783"/>
        <v/>
      </c>
      <c r="AN860" s="31" t="str">
        <f t="shared" si="783"/>
        <v/>
      </c>
      <c r="AO860" s="32" t="str">
        <f t="shared" si="767"/>
        <v/>
      </c>
      <c r="AP860" s="32" t="str">
        <f t="shared" si="780"/>
        <v/>
      </c>
      <c r="AQ860" s="32" t="str">
        <f t="shared" si="780"/>
        <v/>
      </c>
      <c r="AR860" s="32" t="str">
        <f t="shared" si="780"/>
        <v/>
      </c>
      <c r="AS860" s="32" t="str">
        <f t="shared" si="780"/>
        <v/>
      </c>
      <c r="AT860" s="32" t="str">
        <f t="shared" si="780"/>
        <v/>
      </c>
      <c r="AU860" s="32" t="str">
        <f t="shared" si="777"/>
        <v/>
      </c>
      <c r="AV860" s="32" t="str">
        <f t="shared" si="777"/>
        <v/>
      </c>
      <c r="AW860" s="32" t="str">
        <f t="shared" si="777"/>
        <v/>
      </c>
      <c r="AX860" s="32" t="str">
        <f t="shared" si="777"/>
        <v/>
      </c>
      <c r="AY860" s="32" t="str">
        <f t="shared" si="777"/>
        <v/>
      </c>
      <c r="BA860" s="17" t="str">
        <f t="shared" si="781"/>
        <v/>
      </c>
      <c r="BB860" s="17" t="str">
        <f t="shared" si="781"/>
        <v/>
      </c>
      <c r="BC860" s="17" t="str">
        <f t="shared" si="781"/>
        <v/>
      </c>
      <c r="BD860" s="17" t="str">
        <f t="shared" si="781"/>
        <v/>
      </c>
      <c r="BE860" s="17" t="str">
        <f t="shared" si="781"/>
        <v/>
      </c>
      <c r="BF860" s="17" t="str">
        <f t="shared" si="778"/>
        <v/>
      </c>
      <c r="BG860" s="17" t="str">
        <f t="shared" si="778"/>
        <v/>
      </c>
      <c r="BH860" s="17" t="str">
        <f t="shared" si="778"/>
        <v/>
      </c>
      <c r="BI860" s="17" t="str">
        <f t="shared" si="778"/>
        <v/>
      </c>
      <c r="BJ860" s="17" t="str">
        <f t="shared" si="778"/>
        <v/>
      </c>
    </row>
    <row r="861" spans="1:62" s="13" customFormat="1" ht="23.25" customHeight="1">
      <c r="A861" s="1">
        <f ca="1">IF(COUNTIF($D861:$M861," ")=10,"",IF(VLOOKUP(MAX($A$1:A860),$A$1:C860,3,FALSE)=0,"",MAX($A$1:A860)+1))</f>
        <v>861</v>
      </c>
      <c r="B861" s="13" t="str">
        <f>$B856</f>
        <v/>
      </c>
      <c r="C861" s="2" t="str">
        <f>IF($B861="","",$S$6)</f>
        <v/>
      </c>
      <c r="D861" s="23" t="str">
        <f t="shared" ref="D861:K861" si="793">IF($B861&gt;"",IF(ISERROR(SEARCH($B861,T$6))," ",MID(T$6,FIND("%курс ",T$6,FIND($B861,T$6))+6,7)&amp;"
("&amp;MID(T$6,FIND("ауд.",T$6,FIND($B861,T$6))+4,FIND("№",T$6,FIND("ауд.",T$6,FIND($B861,T$6)))-(FIND("ауд.",T$6,FIND($B861,T$6))+4))&amp;")"),"")</f>
        <v/>
      </c>
      <c r="E861" s="23" t="str">
        <f t="shared" si="793"/>
        <v/>
      </c>
      <c r="F861" s="23" t="str">
        <f t="shared" si="793"/>
        <v/>
      </c>
      <c r="G861" s="23" t="str">
        <f t="shared" si="793"/>
        <v/>
      </c>
      <c r="H861" s="23" t="str">
        <f t="shared" si="793"/>
        <v/>
      </c>
      <c r="I861" s="23" t="str">
        <f t="shared" si="793"/>
        <v/>
      </c>
      <c r="J861" s="23" t="str">
        <f t="shared" si="793"/>
        <v/>
      </c>
      <c r="K861" s="23" t="str">
        <f t="shared" si="793"/>
        <v/>
      </c>
      <c r="L861" s="23"/>
      <c r="M861" s="23"/>
      <c r="P861" s="16"/>
      <c r="Q861" s="16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E861" s="31" t="str">
        <f t="shared" si="739"/>
        <v/>
      </c>
      <c r="AF861" s="31" t="str">
        <f t="shared" si="739"/>
        <v/>
      </c>
      <c r="AG861" s="31" t="str">
        <f t="shared" si="739"/>
        <v/>
      </c>
      <c r="AH861" s="31" t="str">
        <f t="shared" si="739"/>
        <v/>
      </c>
      <c r="AI861" s="31" t="str">
        <f t="shared" si="739"/>
        <v/>
      </c>
      <c r="AJ861" s="31" t="str">
        <f t="shared" si="739"/>
        <v/>
      </c>
      <c r="AK861" s="31" t="str">
        <f t="shared" si="783"/>
        <v/>
      </c>
      <c r="AL861" s="31" t="str">
        <f t="shared" si="783"/>
        <v/>
      </c>
      <c r="AM861" s="31" t="str">
        <f t="shared" si="783"/>
        <v/>
      </c>
      <c r="AN861" s="31" t="str">
        <f t="shared" si="783"/>
        <v/>
      </c>
      <c r="AO861" s="32" t="str">
        <f t="shared" si="767"/>
        <v/>
      </c>
      <c r="AP861" s="32" t="str">
        <f t="shared" si="780"/>
        <v/>
      </c>
      <c r="AQ861" s="32" t="str">
        <f t="shared" si="780"/>
        <v/>
      </c>
      <c r="AR861" s="32" t="str">
        <f t="shared" si="780"/>
        <v/>
      </c>
      <c r="AS861" s="32" t="str">
        <f t="shared" si="780"/>
        <v/>
      </c>
      <c r="AT861" s="32" t="str">
        <f t="shared" si="780"/>
        <v/>
      </c>
      <c r="AU861" s="32" t="str">
        <f t="shared" si="777"/>
        <v/>
      </c>
      <c r="AV861" s="32" t="str">
        <f t="shared" si="777"/>
        <v/>
      </c>
      <c r="AW861" s="32" t="str">
        <f t="shared" si="777"/>
        <v/>
      </c>
      <c r="AX861" s="32" t="str">
        <f t="shared" si="777"/>
        <v/>
      </c>
      <c r="AY861" s="32" t="str">
        <f t="shared" si="777"/>
        <v/>
      </c>
      <c r="BA861" s="17" t="str">
        <f t="shared" si="781"/>
        <v/>
      </c>
      <c r="BB861" s="17" t="str">
        <f t="shared" si="781"/>
        <v/>
      </c>
      <c r="BC861" s="17" t="str">
        <f t="shared" si="781"/>
        <v/>
      </c>
      <c r="BD861" s="17" t="str">
        <f t="shared" si="781"/>
        <v/>
      </c>
      <c r="BE861" s="17" t="str">
        <f t="shared" si="781"/>
        <v/>
      </c>
      <c r="BF861" s="17" t="str">
        <f t="shared" si="778"/>
        <v/>
      </c>
      <c r="BG861" s="17" t="str">
        <f t="shared" si="778"/>
        <v/>
      </c>
      <c r="BH861" s="17" t="str">
        <f t="shared" si="778"/>
        <v/>
      </c>
      <c r="BI861" s="17" t="str">
        <f t="shared" si="778"/>
        <v/>
      </c>
      <c r="BJ861" s="17" t="str">
        <f t="shared" si="778"/>
        <v/>
      </c>
    </row>
    <row r="862" spans="1:62" s="13" customFormat="1" ht="23.25" customHeight="1">
      <c r="A862" s="1">
        <f ca="1">IF(COUNTIF($D862:$M862," ")=10,"",IF(VLOOKUP(MAX($A$1:A861),$A$1:C861,3,FALSE)=0,"",MAX($A$1:A861)+1))</f>
        <v>862</v>
      </c>
      <c r="B862" s="13" t="str">
        <f>$B856</f>
        <v/>
      </c>
      <c r="C862" s="2" t="str">
        <f>IF($B862="","",$S$7)</f>
        <v/>
      </c>
      <c r="D862" s="23" t="str">
        <f t="shared" ref="D862:K862" si="794">IF($B862&gt;"",IF(ISERROR(SEARCH($B862,T$7))," ",MID(T$7,FIND("%курс ",T$7,FIND($B862,T$7))+6,7)&amp;"
("&amp;MID(T$7,FIND("ауд.",T$7,FIND($B862,T$7))+4,FIND("№",T$7,FIND("ауд.",T$7,FIND($B862,T$7)))-(FIND("ауд.",T$7,FIND($B862,T$7))+4))&amp;")"),"")</f>
        <v/>
      </c>
      <c r="E862" s="23" t="str">
        <f t="shared" si="794"/>
        <v/>
      </c>
      <c r="F862" s="23" t="str">
        <f t="shared" si="794"/>
        <v/>
      </c>
      <c r="G862" s="23" t="str">
        <f t="shared" si="794"/>
        <v/>
      </c>
      <c r="H862" s="23" t="str">
        <f t="shared" si="794"/>
        <v/>
      </c>
      <c r="I862" s="23" t="str">
        <f t="shared" si="794"/>
        <v/>
      </c>
      <c r="J862" s="23" t="str">
        <f t="shared" si="794"/>
        <v/>
      </c>
      <c r="K862" s="23" t="str">
        <f t="shared" si="794"/>
        <v/>
      </c>
      <c r="L862" s="23"/>
      <c r="M862" s="23"/>
      <c r="P862" s="16"/>
      <c r="Q862" s="16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E862" s="31" t="str">
        <f t="shared" si="739"/>
        <v/>
      </c>
      <c r="AF862" s="31" t="str">
        <f t="shared" si="739"/>
        <v/>
      </c>
      <c r="AG862" s="31" t="str">
        <f t="shared" si="739"/>
        <v/>
      </c>
      <c r="AH862" s="31" t="str">
        <f t="shared" si="739"/>
        <v/>
      </c>
      <c r="AI862" s="31" t="str">
        <f t="shared" si="739"/>
        <v/>
      </c>
      <c r="AJ862" s="31" t="str">
        <f t="shared" si="739"/>
        <v/>
      </c>
      <c r="AK862" s="31" t="str">
        <f t="shared" si="783"/>
        <v/>
      </c>
      <c r="AL862" s="31" t="str">
        <f t="shared" si="783"/>
        <v/>
      </c>
      <c r="AM862" s="31" t="str">
        <f t="shared" si="783"/>
        <v/>
      </c>
      <c r="AN862" s="31" t="str">
        <f t="shared" si="783"/>
        <v/>
      </c>
      <c r="AO862" s="32" t="str">
        <f t="shared" si="767"/>
        <v/>
      </c>
      <c r="AP862" s="32" t="str">
        <f t="shared" si="780"/>
        <v/>
      </c>
      <c r="AQ862" s="32" t="str">
        <f t="shared" si="780"/>
        <v/>
      </c>
      <c r="AR862" s="32" t="str">
        <f t="shared" si="780"/>
        <v/>
      </c>
      <c r="AS862" s="32" t="str">
        <f t="shared" si="780"/>
        <v/>
      </c>
      <c r="AT862" s="32" t="str">
        <f t="shared" si="780"/>
        <v/>
      </c>
      <c r="AU862" s="32" t="str">
        <f t="shared" si="777"/>
        <v/>
      </c>
      <c r="AV862" s="32" t="str">
        <f t="shared" si="777"/>
        <v/>
      </c>
      <c r="AW862" s="32" t="str">
        <f t="shared" si="777"/>
        <v/>
      </c>
      <c r="AX862" s="32" t="str">
        <f t="shared" si="777"/>
        <v/>
      </c>
      <c r="AY862" s="32" t="str">
        <f t="shared" si="777"/>
        <v/>
      </c>
      <c r="BA862" s="17" t="str">
        <f t="shared" si="781"/>
        <v/>
      </c>
      <c r="BB862" s="17" t="str">
        <f t="shared" si="781"/>
        <v/>
      </c>
      <c r="BC862" s="17" t="str">
        <f t="shared" si="781"/>
        <v/>
      </c>
      <c r="BD862" s="17" t="str">
        <f t="shared" si="781"/>
        <v/>
      </c>
      <c r="BE862" s="17" t="str">
        <f t="shared" si="781"/>
        <v/>
      </c>
      <c r="BF862" s="17" t="str">
        <f t="shared" si="778"/>
        <v/>
      </c>
      <c r="BG862" s="17" t="str">
        <f t="shared" si="778"/>
        <v/>
      </c>
      <c r="BH862" s="17" t="str">
        <f t="shared" si="778"/>
        <v/>
      </c>
      <c r="BI862" s="17" t="str">
        <f t="shared" si="778"/>
        <v/>
      </c>
      <c r="BJ862" s="17" t="str">
        <f t="shared" si="778"/>
        <v/>
      </c>
    </row>
    <row r="863" spans="1:62" s="13" customFormat="1" ht="23.25" customHeight="1">
      <c r="A863" s="1">
        <f ca="1">IF(COUNTIF($D863:$M863," ")=10,"",IF(VLOOKUP(MAX($A$1:A862),$A$1:C862,3,FALSE)=0,"",MAX($A$1:A862)+1))</f>
        <v>863</v>
      </c>
      <c r="B863" s="13" t="str">
        <f>$B856</f>
        <v/>
      </c>
      <c r="C863" s="2" t="str">
        <f>IF($B863="","",$S$8)</f>
        <v/>
      </c>
      <c r="D863" s="23" t="str">
        <f t="shared" ref="D863:K863" si="795">IF($B863&gt;"",IF(ISERROR(SEARCH($B863,T$8))," ",MID(T$8,FIND("%курс ",T$8,FIND($B863,T$8))+6,7)&amp;"
("&amp;MID(T$8,FIND("ауд.",T$8,FIND($B863,T$8))+4,FIND("№",T$8,FIND("ауд.",T$8,FIND($B863,T$8)))-(FIND("ауд.",T$8,FIND($B863,T$8))+4))&amp;")"),"")</f>
        <v/>
      </c>
      <c r="E863" s="23" t="str">
        <f t="shared" si="795"/>
        <v/>
      </c>
      <c r="F863" s="23" t="str">
        <f t="shared" si="795"/>
        <v/>
      </c>
      <c r="G863" s="23" t="str">
        <f t="shared" si="795"/>
        <v/>
      </c>
      <c r="H863" s="23" t="str">
        <f t="shared" si="795"/>
        <v/>
      </c>
      <c r="I863" s="23" t="str">
        <f t="shared" si="795"/>
        <v/>
      </c>
      <c r="J863" s="23" t="str">
        <f t="shared" si="795"/>
        <v/>
      </c>
      <c r="K863" s="23" t="str">
        <f t="shared" si="795"/>
        <v/>
      </c>
      <c r="L863" s="23"/>
      <c r="M863" s="23"/>
      <c r="P863" s="16"/>
      <c r="Q863" s="16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E863" s="31" t="str">
        <f t="shared" ref="AE863:AN926" si="796">IF(D863=" ","",IF(D863="","",CONCATENATE($C863," ",D$1," ",MID(D863,10,5))))</f>
        <v/>
      </c>
      <c r="AF863" s="31" t="str">
        <f t="shared" si="796"/>
        <v/>
      </c>
      <c r="AG863" s="31" t="str">
        <f t="shared" si="796"/>
        <v/>
      </c>
      <c r="AH863" s="31" t="str">
        <f t="shared" si="796"/>
        <v/>
      </c>
      <c r="AI863" s="31" t="str">
        <f t="shared" si="796"/>
        <v/>
      </c>
      <c r="AJ863" s="31" t="str">
        <f t="shared" si="796"/>
        <v/>
      </c>
      <c r="AK863" s="31" t="str">
        <f t="shared" si="783"/>
        <v/>
      </c>
      <c r="AL863" s="31" t="str">
        <f t="shared" si="783"/>
        <v/>
      </c>
      <c r="AM863" s="31" t="str">
        <f t="shared" si="783"/>
        <v/>
      </c>
      <c r="AN863" s="31" t="str">
        <f t="shared" si="783"/>
        <v/>
      </c>
      <c r="AO863" s="32" t="str">
        <f t="shared" si="767"/>
        <v/>
      </c>
      <c r="AP863" s="32" t="str">
        <f t="shared" si="780"/>
        <v/>
      </c>
      <c r="AQ863" s="32" t="str">
        <f t="shared" si="780"/>
        <v/>
      </c>
      <c r="AR863" s="32" t="str">
        <f t="shared" si="780"/>
        <v/>
      </c>
      <c r="AS863" s="32" t="str">
        <f t="shared" si="780"/>
        <v/>
      </c>
      <c r="AT863" s="32" t="str">
        <f t="shared" si="780"/>
        <v/>
      </c>
      <c r="AU863" s="32" t="str">
        <f t="shared" si="780"/>
        <v/>
      </c>
      <c r="AV863" s="32" t="str">
        <f t="shared" si="780"/>
        <v/>
      </c>
      <c r="AW863" s="32" t="str">
        <f t="shared" si="780"/>
        <v/>
      </c>
      <c r="AX863" s="32" t="str">
        <f t="shared" si="780"/>
        <v/>
      </c>
      <c r="AY863" s="32" t="str">
        <f t="shared" si="780"/>
        <v/>
      </c>
      <c r="BA863" s="17" t="str">
        <f t="shared" si="781"/>
        <v/>
      </c>
      <c r="BB863" s="17" t="str">
        <f t="shared" si="781"/>
        <v/>
      </c>
      <c r="BC863" s="17" t="str">
        <f t="shared" si="781"/>
        <v/>
      </c>
      <c r="BD863" s="17" t="str">
        <f t="shared" si="781"/>
        <v/>
      </c>
      <c r="BE863" s="17" t="str">
        <f t="shared" si="781"/>
        <v/>
      </c>
      <c r="BF863" s="17" t="str">
        <f t="shared" si="781"/>
        <v/>
      </c>
      <c r="BG863" s="17" t="str">
        <f t="shared" si="781"/>
        <v/>
      </c>
      <c r="BH863" s="17" t="str">
        <f t="shared" si="781"/>
        <v/>
      </c>
      <c r="BI863" s="17" t="str">
        <f t="shared" si="781"/>
        <v/>
      </c>
      <c r="BJ863" s="17" t="str">
        <f t="shared" si="781"/>
        <v/>
      </c>
    </row>
    <row r="864" spans="1:62" s="13" customFormat="1" ht="23.25" customHeight="1">
      <c r="C864" s="2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P864" s="16"/>
      <c r="Q864" s="16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5"/>
      <c r="AP864" s="32" t="str">
        <f t="shared" ref="AP864:AY879" si="797">IF(AE864="","",CONCATENATE(AE864," ",$AO864))</f>
        <v/>
      </c>
      <c r="AQ864" s="32" t="str">
        <f t="shared" si="797"/>
        <v/>
      </c>
      <c r="AR864" s="32" t="str">
        <f t="shared" si="797"/>
        <v/>
      </c>
      <c r="AS864" s="32" t="str">
        <f t="shared" si="797"/>
        <v/>
      </c>
      <c r="AT864" s="32" t="str">
        <f t="shared" si="797"/>
        <v/>
      </c>
      <c r="AU864" s="32" t="str">
        <f t="shared" si="797"/>
        <v/>
      </c>
      <c r="AV864" s="32" t="str">
        <f t="shared" si="797"/>
        <v/>
      </c>
      <c r="AW864" s="32" t="str">
        <f t="shared" si="797"/>
        <v/>
      </c>
      <c r="AX864" s="32" t="str">
        <f t="shared" si="797"/>
        <v/>
      </c>
      <c r="AY864" s="32" t="str">
        <f t="shared" si="797"/>
        <v/>
      </c>
      <c r="BA864" s="17" t="str">
        <f t="shared" ref="BA864:BJ879" si="798">IF(AE864="","",ROW())</f>
        <v/>
      </c>
      <c r="BB864" s="17" t="str">
        <f t="shared" si="798"/>
        <v/>
      </c>
      <c r="BC864" s="17" t="str">
        <f t="shared" si="798"/>
        <v/>
      </c>
      <c r="BD864" s="17" t="str">
        <f t="shared" si="798"/>
        <v/>
      </c>
      <c r="BE864" s="17" t="str">
        <f t="shared" si="798"/>
        <v/>
      </c>
      <c r="BF864" s="17" t="str">
        <f t="shared" si="798"/>
        <v/>
      </c>
      <c r="BG864" s="17" t="str">
        <f t="shared" si="798"/>
        <v/>
      </c>
      <c r="BH864" s="17" t="str">
        <f t="shared" si="798"/>
        <v/>
      </c>
      <c r="BI864" s="17" t="str">
        <f t="shared" si="798"/>
        <v/>
      </c>
      <c r="BJ864" s="17" t="str">
        <f t="shared" si="798"/>
        <v/>
      </c>
    </row>
    <row r="865" spans="1:62" s="13" customFormat="1" ht="23.25" customHeight="1">
      <c r="A865" s="1">
        <f ca="1">IF(COUNTIF($D866:$M872," ")=70,"",MAX($A$1:A864)+1)</f>
        <v>864</v>
      </c>
      <c r="B865" s="2" t="str">
        <f>IF($C865="","",$C865)</f>
        <v/>
      </c>
      <c r="C865" s="3" t="str">
        <f>IF(ISERROR(VLOOKUP((ROW()-1)/9+1,'[1]Преподавательский состав'!$A$2:$B$180,2,FALSE)),"",VLOOKUP((ROW()-1)/9+1,'[1]Преподавательский состав'!$A$2:$B$180,2,FALSE))</f>
        <v/>
      </c>
      <c r="D865" s="3" t="str">
        <f>IF($C865="","",T(" 8.00"))</f>
        <v/>
      </c>
      <c r="E865" s="3" t="str">
        <f>IF($C865="","",T(" 9.40"))</f>
        <v/>
      </c>
      <c r="F865" s="3" t="str">
        <f>IF($C865="","",T("11.50"))</f>
        <v/>
      </c>
      <c r="G865" s="3" t="str">
        <f>IF($C865="","",T(""))</f>
        <v/>
      </c>
      <c r="H865" s="3" t="str">
        <f>IF($C865="","",T("13.30"))</f>
        <v/>
      </c>
      <c r="I865" s="3" t="str">
        <f>IF($C865="","",T("15.10"))</f>
        <v/>
      </c>
      <c r="J865" s="3" t="str">
        <f>IF($C865="","",T("16.50"))</f>
        <v/>
      </c>
      <c r="K865" s="3" t="str">
        <f>IF($C865="","",T("16.50"))</f>
        <v/>
      </c>
      <c r="L865" s="3"/>
      <c r="M865" s="3"/>
      <c r="P865" s="16"/>
      <c r="Q865" s="16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2" t="str">
        <f t="shared" ref="AO865:AO872" si="799">IF(COUNTBLANK(AE865:AN865)=10,"",MID($B865,1,FIND(" ",$B865)-1))</f>
        <v/>
      </c>
      <c r="AP865" s="32" t="str">
        <f t="shared" si="797"/>
        <v/>
      </c>
      <c r="AQ865" s="32" t="str">
        <f t="shared" si="797"/>
        <v/>
      </c>
      <c r="AR865" s="32" t="str">
        <f t="shared" si="797"/>
        <v/>
      </c>
      <c r="AS865" s="32" t="str">
        <f t="shared" si="797"/>
        <v/>
      </c>
      <c r="AT865" s="32" t="str">
        <f t="shared" si="797"/>
        <v/>
      </c>
      <c r="AU865" s="32" t="str">
        <f t="shared" si="797"/>
        <v/>
      </c>
      <c r="AV865" s="32" t="str">
        <f t="shared" si="797"/>
        <v/>
      </c>
      <c r="AW865" s="32" t="str">
        <f t="shared" si="797"/>
        <v/>
      </c>
      <c r="AX865" s="32" t="str">
        <f t="shared" si="797"/>
        <v/>
      </c>
      <c r="AY865" s="32" t="str">
        <f t="shared" si="797"/>
        <v/>
      </c>
      <c r="BA865" s="17" t="str">
        <f t="shared" si="798"/>
        <v/>
      </c>
      <c r="BB865" s="17" t="str">
        <f t="shared" si="798"/>
        <v/>
      </c>
      <c r="BC865" s="17" t="str">
        <f t="shared" si="798"/>
        <v/>
      </c>
      <c r="BD865" s="17" t="str">
        <f t="shared" si="798"/>
        <v/>
      </c>
      <c r="BE865" s="17" t="str">
        <f t="shared" si="798"/>
        <v/>
      </c>
      <c r="BF865" s="17" t="str">
        <f t="shared" si="798"/>
        <v/>
      </c>
      <c r="BG865" s="17" t="str">
        <f t="shared" si="798"/>
        <v/>
      </c>
      <c r="BH865" s="17" t="str">
        <f t="shared" si="798"/>
        <v/>
      </c>
      <c r="BI865" s="17" t="str">
        <f t="shared" si="798"/>
        <v/>
      </c>
      <c r="BJ865" s="17" t="str">
        <f t="shared" si="798"/>
        <v/>
      </c>
    </row>
    <row r="866" spans="1:62" s="13" customFormat="1" ht="23.25" customHeight="1">
      <c r="A866" s="1">
        <f ca="1">IF(COUNTIF($D866:$M866," ")=10,"",IF(VLOOKUP(MAX($A$1:A865),$A$1:C865,3,FALSE)=0,"",MAX($A$1:A865)+1))</f>
        <v>865</v>
      </c>
      <c r="B866" s="13" t="str">
        <f>$B865</f>
        <v/>
      </c>
      <c r="C866" s="2" t="str">
        <f>IF($B866="","",$S$2)</f>
        <v/>
      </c>
      <c r="D866" s="14" t="str">
        <f t="shared" ref="D866:K866" si="800">IF($B866&gt;"",IF(ISERROR(SEARCH($B866,T$2))," ",MID(T$2,FIND("%курс ",T$2,FIND($B866,T$2))+6,7)&amp;"
("&amp;MID(T$2,FIND("ауд.",T$2,FIND($B866,T$2))+4,FIND("№",T$2,FIND("ауд.",T$2,FIND($B866,T$2)))-(FIND("ауд.",T$2,FIND($B866,T$2))+4))&amp;")"),"")</f>
        <v/>
      </c>
      <c r="E866" s="14" t="str">
        <f t="shared" si="800"/>
        <v/>
      </c>
      <c r="F866" s="14" t="str">
        <f t="shared" si="800"/>
        <v/>
      </c>
      <c r="G866" s="14" t="str">
        <f t="shared" si="800"/>
        <v/>
      </c>
      <c r="H866" s="14" t="str">
        <f t="shared" si="800"/>
        <v/>
      </c>
      <c r="I866" s="14" t="str">
        <f t="shared" si="800"/>
        <v/>
      </c>
      <c r="J866" s="14" t="str">
        <f t="shared" si="800"/>
        <v/>
      </c>
      <c r="K866" s="14" t="str">
        <f t="shared" si="800"/>
        <v/>
      </c>
      <c r="L866" s="14"/>
      <c r="M866" s="14"/>
      <c r="P866" s="16"/>
      <c r="Q866" s="16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E866" s="31" t="str">
        <f t="shared" si="796"/>
        <v/>
      </c>
      <c r="AF866" s="31" t="str">
        <f t="shared" si="796"/>
        <v/>
      </c>
      <c r="AG866" s="31" t="str">
        <f t="shared" si="796"/>
        <v/>
      </c>
      <c r="AH866" s="31" t="str">
        <f t="shared" si="796"/>
        <v/>
      </c>
      <c r="AI866" s="31" t="str">
        <f t="shared" si="796"/>
        <v/>
      </c>
      <c r="AJ866" s="31" t="str">
        <f t="shared" si="796"/>
        <v/>
      </c>
      <c r="AK866" s="31" t="str">
        <f t="shared" si="783"/>
        <v/>
      </c>
      <c r="AL866" s="31" t="str">
        <f t="shared" si="783"/>
        <v/>
      </c>
      <c r="AM866" s="31" t="str">
        <f t="shared" si="783"/>
        <v/>
      </c>
      <c r="AN866" s="31" t="str">
        <f t="shared" si="783"/>
        <v/>
      </c>
      <c r="AO866" s="32" t="str">
        <f t="shared" si="799"/>
        <v/>
      </c>
      <c r="AP866" s="32" t="str">
        <f t="shared" si="797"/>
        <v/>
      </c>
      <c r="AQ866" s="32" t="str">
        <f t="shared" si="797"/>
        <v/>
      </c>
      <c r="AR866" s="32" t="str">
        <f t="shared" si="797"/>
        <v/>
      </c>
      <c r="AS866" s="32" t="str">
        <f t="shared" si="797"/>
        <v/>
      </c>
      <c r="AT866" s="32" t="str">
        <f t="shared" si="797"/>
        <v/>
      </c>
      <c r="AU866" s="32" t="str">
        <f t="shared" si="797"/>
        <v/>
      </c>
      <c r="AV866" s="32" t="str">
        <f t="shared" si="797"/>
        <v/>
      </c>
      <c r="AW866" s="32" t="str">
        <f t="shared" si="797"/>
        <v/>
      </c>
      <c r="AX866" s="32" t="str">
        <f t="shared" si="797"/>
        <v/>
      </c>
      <c r="AY866" s="32" t="str">
        <f t="shared" si="797"/>
        <v/>
      </c>
      <c r="BA866" s="17" t="str">
        <f t="shared" si="798"/>
        <v/>
      </c>
      <c r="BB866" s="17" t="str">
        <f t="shared" si="798"/>
        <v/>
      </c>
      <c r="BC866" s="17" t="str">
        <f t="shared" si="798"/>
        <v/>
      </c>
      <c r="BD866" s="17" t="str">
        <f t="shared" si="798"/>
        <v/>
      </c>
      <c r="BE866" s="17" t="str">
        <f t="shared" si="798"/>
        <v/>
      </c>
      <c r="BF866" s="17" t="str">
        <f t="shared" si="798"/>
        <v/>
      </c>
      <c r="BG866" s="17" t="str">
        <f t="shared" si="798"/>
        <v/>
      </c>
      <c r="BH866" s="17" t="str">
        <f t="shared" si="798"/>
        <v/>
      </c>
      <c r="BI866" s="17" t="str">
        <f t="shared" si="798"/>
        <v/>
      </c>
      <c r="BJ866" s="17" t="str">
        <f t="shared" si="798"/>
        <v/>
      </c>
    </row>
    <row r="867" spans="1:62" s="13" customFormat="1" ht="23.25" customHeight="1">
      <c r="A867" s="1">
        <f ca="1">IF(COUNTIF($D867:$M867," ")=10,"",IF(VLOOKUP(MAX($A$1:A866),$A$1:C866,3,FALSE)=0,"",MAX($A$1:A866)+1))</f>
        <v>866</v>
      </c>
      <c r="B867" s="13" t="str">
        <f>$B865</f>
        <v/>
      </c>
      <c r="C867" s="2" t="str">
        <f>IF($B867="","",$S$3)</f>
        <v/>
      </c>
      <c r="D867" s="14" t="str">
        <f t="shared" ref="D867:K867" si="801">IF($B867&gt;"",IF(ISERROR(SEARCH($B867,T$3))," ",MID(T$3,FIND("%курс ",T$3,FIND($B867,T$3))+6,7)&amp;"
("&amp;MID(T$3,FIND("ауд.",T$3,FIND($B867,T$3))+4,FIND("№",T$3,FIND("ауд.",T$3,FIND($B867,T$3)))-(FIND("ауд.",T$3,FIND($B867,T$3))+4))&amp;")"),"")</f>
        <v/>
      </c>
      <c r="E867" s="14" t="str">
        <f t="shared" si="801"/>
        <v/>
      </c>
      <c r="F867" s="14" t="str">
        <f t="shared" si="801"/>
        <v/>
      </c>
      <c r="G867" s="14" t="str">
        <f t="shared" si="801"/>
        <v/>
      </c>
      <c r="H867" s="14" t="str">
        <f t="shared" si="801"/>
        <v/>
      </c>
      <c r="I867" s="14" t="str">
        <f t="shared" si="801"/>
        <v/>
      </c>
      <c r="J867" s="14" t="str">
        <f t="shared" si="801"/>
        <v/>
      </c>
      <c r="K867" s="14" t="str">
        <f t="shared" si="801"/>
        <v/>
      </c>
      <c r="L867" s="14"/>
      <c r="M867" s="14"/>
      <c r="P867" s="16"/>
      <c r="Q867" s="16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E867" s="31" t="str">
        <f t="shared" si="796"/>
        <v/>
      </c>
      <c r="AF867" s="31" t="str">
        <f t="shared" si="796"/>
        <v/>
      </c>
      <c r="AG867" s="31" t="str">
        <f t="shared" si="796"/>
        <v/>
      </c>
      <c r="AH867" s="31" t="str">
        <f t="shared" si="796"/>
        <v/>
      </c>
      <c r="AI867" s="31" t="str">
        <f t="shared" si="796"/>
        <v/>
      </c>
      <c r="AJ867" s="31" t="str">
        <f t="shared" si="796"/>
        <v/>
      </c>
      <c r="AK867" s="31" t="str">
        <f t="shared" si="783"/>
        <v/>
      </c>
      <c r="AL867" s="31" t="str">
        <f t="shared" si="783"/>
        <v/>
      </c>
      <c r="AM867" s="31" t="str">
        <f t="shared" si="783"/>
        <v/>
      </c>
      <c r="AN867" s="31" t="str">
        <f t="shared" si="783"/>
        <v/>
      </c>
      <c r="AO867" s="32" t="str">
        <f t="shared" si="799"/>
        <v/>
      </c>
      <c r="AP867" s="32" t="str">
        <f t="shared" si="797"/>
        <v/>
      </c>
      <c r="AQ867" s="32" t="str">
        <f t="shared" si="797"/>
        <v/>
      </c>
      <c r="AR867" s="32" t="str">
        <f t="shared" si="797"/>
        <v/>
      </c>
      <c r="AS867" s="32" t="str">
        <f t="shared" si="797"/>
        <v/>
      </c>
      <c r="AT867" s="32" t="str">
        <f t="shared" si="797"/>
        <v/>
      </c>
      <c r="AU867" s="32" t="str">
        <f t="shared" si="797"/>
        <v/>
      </c>
      <c r="AV867" s="32" t="str">
        <f t="shared" si="797"/>
        <v/>
      </c>
      <c r="AW867" s="32" t="str">
        <f t="shared" si="797"/>
        <v/>
      </c>
      <c r="AX867" s="32" t="str">
        <f t="shared" si="797"/>
        <v/>
      </c>
      <c r="AY867" s="32" t="str">
        <f t="shared" si="797"/>
        <v/>
      </c>
      <c r="BA867" s="17" t="str">
        <f t="shared" si="798"/>
        <v/>
      </c>
      <c r="BB867" s="17" t="str">
        <f t="shared" si="798"/>
        <v/>
      </c>
      <c r="BC867" s="17" t="str">
        <f t="shared" si="798"/>
        <v/>
      </c>
      <c r="BD867" s="17" t="str">
        <f t="shared" si="798"/>
        <v/>
      </c>
      <c r="BE867" s="17" t="str">
        <f t="shared" si="798"/>
        <v/>
      </c>
      <c r="BF867" s="17" t="str">
        <f t="shared" si="798"/>
        <v/>
      </c>
      <c r="BG867" s="17" t="str">
        <f t="shared" si="798"/>
        <v/>
      </c>
      <c r="BH867" s="17" t="str">
        <f t="shared" si="798"/>
        <v/>
      </c>
      <c r="BI867" s="17" t="str">
        <f t="shared" si="798"/>
        <v/>
      </c>
      <c r="BJ867" s="17" t="str">
        <f t="shared" si="798"/>
        <v/>
      </c>
    </row>
    <row r="868" spans="1:62" s="13" customFormat="1" ht="23.25" customHeight="1">
      <c r="A868" s="1">
        <f ca="1">IF(COUNTIF($D868:$M868," ")=10,"",IF(VLOOKUP(MAX($A$1:A867),$A$1:C867,3,FALSE)=0,"",MAX($A$1:A867)+1))</f>
        <v>867</v>
      </c>
      <c r="B868" s="13" t="str">
        <f>$B865</f>
        <v/>
      </c>
      <c r="C868" s="2" t="str">
        <f>IF($B868="","",$S$4)</f>
        <v/>
      </c>
      <c r="D868" s="14" t="str">
        <f t="shared" ref="D868:K868" si="802">IF($B868&gt;"",IF(ISERROR(SEARCH($B868,T$4))," ",MID(T$4,FIND("%курс ",T$4,FIND($B868,T$4))+6,7)&amp;"
("&amp;MID(T$4,FIND("ауд.",T$4,FIND($B868,T$4))+4,FIND("№",T$4,FIND("ауд.",T$4,FIND($B868,T$4)))-(FIND("ауд.",T$4,FIND($B868,T$4))+4))&amp;")"),"")</f>
        <v/>
      </c>
      <c r="E868" s="14" t="str">
        <f t="shared" si="802"/>
        <v/>
      </c>
      <c r="F868" s="14" t="str">
        <f t="shared" si="802"/>
        <v/>
      </c>
      <c r="G868" s="14" t="str">
        <f t="shared" si="802"/>
        <v/>
      </c>
      <c r="H868" s="14" t="str">
        <f t="shared" si="802"/>
        <v/>
      </c>
      <c r="I868" s="14" t="str">
        <f t="shared" si="802"/>
        <v/>
      </c>
      <c r="J868" s="14" t="str">
        <f t="shared" si="802"/>
        <v/>
      </c>
      <c r="K868" s="14" t="str">
        <f t="shared" si="802"/>
        <v/>
      </c>
      <c r="L868" s="14"/>
      <c r="M868" s="14"/>
      <c r="P868" s="16"/>
      <c r="Q868" s="16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E868" s="31" t="str">
        <f t="shared" si="796"/>
        <v/>
      </c>
      <c r="AF868" s="31" t="str">
        <f t="shared" si="796"/>
        <v/>
      </c>
      <c r="AG868" s="31" t="str">
        <f t="shared" si="796"/>
        <v/>
      </c>
      <c r="AH868" s="31" t="str">
        <f t="shared" si="796"/>
        <v/>
      </c>
      <c r="AI868" s="31" t="str">
        <f t="shared" si="796"/>
        <v/>
      </c>
      <c r="AJ868" s="31" t="str">
        <f t="shared" si="796"/>
        <v/>
      </c>
      <c r="AK868" s="31" t="str">
        <f t="shared" si="783"/>
        <v/>
      </c>
      <c r="AL868" s="31" t="str">
        <f t="shared" si="783"/>
        <v/>
      </c>
      <c r="AM868" s="31" t="str">
        <f t="shared" si="783"/>
        <v/>
      </c>
      <c r="AN868" s="31" t="str">
        <f t="shared" si="783"/>
        <v/>
      </c>
      <c r="AO868" s="32" t="str">
        <f t="shared" si="799"/>
        <v/>
      </c>
      <c r="AP868" s="32" t="str">
        <f t="shared" si="797"/>
        <v/>
      </c>
      <c r="AQ868" s="32" t="str">
        <f t="shared" si="797"/>
        <v/>
      </c>
      <c r="AR868" s="32" t="str">
        <f t="shared" si="797"/>
        <v/>
      </c>
      <c r="AS868" s="32" t="str">
        <f t="shared" si="797"/>
        <v/>
      </c>
      <c r="AT868" s="32" t="str">
        <f t="shared" si="797"/>
        <v/>
      </c>
      <c r="AU868" s="32" t="str">
        <f t="shared" si="797"/>
        <v/>
      </c>
      <c r="AV868" s="32" t="str">
        <f t="shared" si="797"/>
        <v/>
      </c>
      <c r="AW868" s="32" t="str">
        <f t="shared" si="797"/>
        <v/>
      </c>
      <c r="AX868" s="32" t="str">
        <f t="shared" si="797"/>
        <v/>
      </c>
      <c r="AY868" s="32" t="str">
        <f t="shared" si="797"/>
        <v/>
      </c>
      <c r="BA868" s="17" t="str">
        <f t="shared" si="798"/>
        <v/>
      </c>
      <c r="BB868" s="17" t="str">
        <f t="shared" si="798"/>
        <v/>
      </c>
      <c r="BC868" s="17" t="str">
        <f t="shared" si="798"/>
        <v/>
      </c>
      <c r="BD868" s="17" t="str">
        <f t="shared" si="798"/>
        <v/>
      </c>
      <c r="BE868" s="17" t="str">
        <f t="shared" si="798"/>
        <v/>
      </c>
      <c r="BF868" s="17" t="str">
        <f t="shared" si="798"/>
        <v/>
      </c>
      <c r="BG868" s="17" t="str">
        <f t="shared" si="798"/>
        <v/>
      </c>
      <c r="BH868" s="17" t="str">
        <f t="shared" si="798"/>
        <v/>
      </c>
      <c r="BI868" s="17" t="str">
        <f t="shared" si="798"/>
        <v/>
      </c>
      <c r="BJ868" s="17" t="str">
        <f t="shared" si="798"/>
        <v/>
      </c>
    </row>
    <row r="869" spans="1:62" s="13" customFormat="1" ht="23.25" customHeight="1">
      <c r="A869" s="1">
        <f ca="1">IF(COUNTIF($D869:$M869," ")=10,"",IF(VLOOKUP(MAX($A$1:A868),$A$1:C868,3,FALSE)=0,"",MAX($A$1:A868)+1))</f>
        <v>868</v>
      </c>
      <c r="B869" s="13" t="str">
        <f>$B865</f>
        <v/>
      </c>
      <c r="C869" s="2" t="str">
        <f>IF($B869="","",$S$5)</f>
        <v/>
      </c>
      <c r="D869" s="23" t="str">
        <f t="shared" ref="D869:K869" si="803">IF($B869&gt;"",IF(ISERROR(SEARCH($B869,T$5))," ",MID(T$5,FIND("%курс ",T$5,FIND($B869,T$5))+6,7)&amp;"
("&amp;MID(T$5,FIND("ауд.",T$5,FIND($B869,T$5))+4,FIND("№",T$5,FIND("ауд.",T$5,FIND($B869,T$5)))-(FIND("ауд.",T$5,FIND($B869,T$5))+4))&amp;")"),"")</f>
        <v/>
      </c>
      <c r="E869" s="23" t="str">
        <f t="shared" si="803"/>
        <v/>
      </c>
      <c r="F869" s="23" t="str">
        <f t="shared" si="803"/>
        <v/>
      </c>
      <c r="G869" s="23" t="str">
        <f t="shared" si="803"/>
        <v/>
      </c>
      <c r="H869" s="23" t="str">
        <f t="shared" si="803"/>
        <v/>
      </c>
      <c r="I869" s="23" t="str">
        <f t="shared" si="803"/>
        <v/>
      </c>
      <c r="J869" s="23" t="str">
        <f t="shared" si="803"/>
        <v/>
      </c>
      <c r="K869" s="23" t="str">
        <f t="shared" si="803"/>
        <v/>
      </c>
      <c r="L869" s="23"/>
      <c r="M869" s="23"/>
      <c r="P869" s="16"/>
      <c r="Q869" s="16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E869" s="31" t="str">
        <f t="shared" si="796"/>
        <v/>
      </c>
      <c r="AF869" s="31" t="str">
        <f t="shared" si="796"/>
        <v/>
      </c>
      <c r="AG869" s="31" t="str">
        <f t="shared" si="796"/>
        <v/>
      </c>
      <c r="AH869" s="31" t="str">
        <f t="shared" si="796"/>
        <v/>
      </c>
      <c r="AI869" s="31" t="str">
        <f t="shared" si="796"/>
        <v/>
      </c>
      <c r="AJ869" s="31" t="str">
        <f t="shared" si="796"/>
        <v/>
      </c>
      <c r="AK869" s="31" t="str">
        <f t="shared" si="783"/>
        <v/>
      </c>
      <c r="AL869" s="31" t="str">
        <f t="shared" si="783"/>
        <v/>
      </c>
      <c r="AM869" s="31" t="str">
        <f t="shared" si="783"/>
        <v/>
      </c>
      <c r="AN869" s="31" t="str">
        <f t="shared" si="783"/>
        <v/>
      </c>
      <c r="AO869" s="32" t="str">
        <f t="shared" si="799"/>
        <v/>
      </c>
      <c r="AP869" s="32" t="str">
        <f t="shared" si="797"/>
        <v/>
      </c>
      <c r="AQ869" s="32" t="str">
        <f t="shared" si="797"/>
        <v/>
      </c>
      <c r="AR869" s="32" t="str">
        <f t="shared" si="797"/>
        <v/>
      </c>
      <c r="AS869" s="32" t="str">
        <f t="shared" si="797"/>
        <v/>
      </c>
      <c r="AT869" s="32" t="str">
        <f t="shared" si="797"/>
        <v/>
      </c>
      <c r="AU869" s="32" t="str">
        <f t="shared" si="797"/>
        <v/>
      </c>
      <c r="AV869" s="32" t="str">
        <f t="shared" si="797"/>
        <v/>
      </c>
      <c r="AW869" s="32" t="str">
        <f t="shared" si="797"/>
        <v/>
      </c>
      <c r="AX869" s="32" t="str">
        <f t="shared" si="797"/>
        <v/>
      </c>
      <c r="AY869" s="32" t="str">
        <f t="shared" si="797"/>
        <v/>
      </c>
      <c r="BA869" s="17" t="str">
        <f t="shared" si="798"/>
        <v/>
      </c>
      <c r="BB869" s="17" t="str">
        <f t="shared" si="798"/>
        <v/>
      </c>
      <c r="BC869" s="17" t="str">
        <f t="shared" si="798"/>
        <v/>
      </c>
      <c r="BD869" s="17" t="str">
        <f t="shared" si="798"/>
        <v/>
      </c>
      <c r="BE869" s="17" t="str">
        <f t="shared" si="798"/>
        <v/>
      </c>
      <c r="BF869" s="17" t="str">
        <f t="shared" si="798"/>
        <v/>
      </c>
      <c r="BG869" s="17" t="str">
        <f t="shared" si="798"/>
        <v/>
      </c>
      <c r="BH869" s="17" t="str">
        <f t="shared" si="798"/>
        <v/>
      </c>
      <c r="BI869" s="17" t="str">
        <f t="shared" si="798"/>
        <v/>
      </c>
      <c r="BJ869" s="17" t="str">
        <f t="shared" si="798"/>
        <v/>
      </c>
    </row>
    <row r="870" spans="1:62" s="13" customFormat="1" ht="23.25" customHeight="1">
      <c r="A870" s="1">
        <f ca="1">IF(COUNTIF($D870:$M870," ")=10,"",IF(VLOOKUP(MAX($A$1:A869),$A$1:C869,3,FALSE)=0,"",MAX($A$1:A869)+1))</f>
        <v>869</v>
      </c>
      <c r="B870" s="13" t="str">
        <f>$B865</f>
        <v/>
      </c>
      <c r="C870" s="2" t="str">
        <f>IF($B870="","",$S$6)</f>
        <v/>
      </c>
      <c r="D870" s="23" t="str">
        <f t="shared" ref="D870:K870" si="804">IF($B870&gt;"",IF(ISERROR(SEARCH($B870,T$6))," ",MID(T$6,FIND("%курс ",T$6,FIND($B870,T$6))+6,7)&amp;"
("&amp;MID(T$6,FIND("ауд.",T$6,FIND($B870,T$6))+4,FIND("№",T$6,FIND("ауд.",T$6,FIND($B870,T$6)))-(FIND("ауд.",T$6,FIND($B870,T$6))+4))&amp;")"),"")</f>
        <v/>
      </c>
      <c r="E870" s="23" t="str">
        <f t="shared" si="804"/>
        <v/>
      </c>
      <c r="F870" s="23" t="str">
        <f t="shared" si="804"/>
        <v/>
      </c>
      <c r="G870" s="23" t="str">
        <f t="shared" si="804"/>
        <v/>
      </c>
      <c r="H870" s="23" t="str">
        <f t="shared" si="804"/>
        <v/>
      </c>
      <c r="I870" s="23" t="str">
        <f t="shared" si="804"/>
        <v/>
      </c>
      <c r="J870" s="23" t="str">
        <f t="shared" si="804"/>
        <v/>
      </c>
      <c r="K870" s="23" t="str">
        <f t="shared" si="804"/>
        <v/>
      </c>
      <c r="L870" s="23"/>
      <c r="M870" s="23"/>
      <c r="P870" s="16"/>
      <c r="Q870" s="16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E870" s="31" t="str">
        <f t="shared" si="796"/>
        <v/>
      </c>
      <c r="AF870" s="31" t="str">
        <f t="shared" si="796"/>
        <v/>
      </c>
      <c r="AG870" s="31" t="str">
        <f t="shared" si="796"/>
        <v/>
      </c>
      <c r="AH870" s="31" t="str">
        <f t="shared" si="796"/>
        <v/>
      </c>
      <c r="AI870" s="31" t="str">
        <f t="shared" si="796"/>
        <v/>
      </c>
      <c r="AJ870" s="31" t="str">
        <f t="shared" si="796"/>
        <v/>
      </c>
      <c r="AK870" s="31" t="str">
        <f t="shared" si="783"/>
        <v/>
      </c>
      <c r="AL870" s="31" t="str">
        <f t="shared" si="783"/>
        <v/>
      </c>
      <c r="AM870" s="31" t="str">
        <f t="shared" si="783"/>
        <v/>
      </c>
      <c r="AN870" s="31" t="str">
        <f t="shared" si="783"/>
        <v/>
      </c>
      <c r="AO870" s="32" t="str">
        <f t="shared" si="799"/>
        <v/>
      </c>
      <c r="AP870" s="32" t="str">
        <f t="shared" si="797"/>
        <v/>
      </c>
      <c r="AQ870" s="32" t="str">
        <f t="shared" si="797"/>
        <v/>
      </c>
      <c r="AR870" s="32" t="str">
        <f t="shared" si="797"/>
        <v/>
      </c>
      <c r="AS870" s="32" t="str">
        <f t="shared" si="797"/>
        <v/>
      </c>
      <c r="AT870" s="32" t="str">
        <f t="shared" si="797"/>
        <v/>
      </c>
      <c r="AU870" s="32" t="str">
        <f t="shared" si="797"/>
        <v/>
      </c>
      <c r="AV870" s="32" t="str">
        <f t="shared" si="797"/>
        <v/>
      </c>
      <c r="AW870" s="32" t="str">
        <f t="shared" si="797"/>
        <v/>
      </c>
      <c r="AX870" s="32" t="str">
        <f t="shared" si="797"/>
        <v/>
      </c>
      <c r="AY870" s="32" t="str">
        <f t="shared" si="797"/>
        <v/>
      </c>
      <c r="BA870" s="17" t="str">
        <f t="shared" si="798"/>
        <v/>
      </c>
      <c r="BB870" s="17" t="str">
        <f t="shared" si="798"/>
        <v/>
      </c>
      <c r="BC870" s="17" t="str">
        <f t="shared" si="798"/>
        <v/>
      </c>
      <c r="BD870" s="17" t="str">
        <f t="shared" si="798"/>
        <v/>
      </c>
      <c r="BE870" s="17" t="str">
        <f t="shared" si="798"/>
        <v/>
      </c>
      <c r="BF870" s="17" t="str">
        <f t="shared" si="798"/>
        <v/>
      </c>
      <c r="BG870" s="17" t="str">
        <f t="shared" si="798"/>
        <v/>
      </c>
      <c r="BH870" s="17" t="str">
        <f t="shared" si="798"/>
        <v/>
      </c>
      <c r="BI870" s="17" t="str">
        <f t="shared" si="798"/>
        <v/>
      </c>
      <c r="BJ870" s="17" t="str">
        <f t="shared" si="798"/>
        <v/>
      </c>
    </row>
    <row r="871" spans="1:62" s="13" customFormat="1" ht="23.25" customHeight="1">
      <c r="A871" s="1">
        <f ca="1">IF(COUNTIF($D871:$M871," ")=10,"",IF(VLOOKUP(MAX($A$1:A870),$A$1:C870,3,FALSE)=0,"",MAX($A$1:A870)+1))</f>
        <v>870</v>
      </c>
      <c r="B871" s="13" t="str">
        <f>$B865</f>
        <v/>
      </c>
      <c r="C871" s="2" t="str">
        <f>IF($B871="","",$S$7)</f>
        <v/>
      </c>
      <c r="D871" s="23" t="str">
        <f t="shared" ref="D871:K871" si="805">IF($B871&gt;"",IF(ISERROR(SEARCH($B871,T$7))," ",MID(T$7,FIND("%курс ",T$7,FIND($B871,T$7))+6,7)&amp;"
("&amp;MID(T$7,FIND("ауд.",T$7,FIND($B871,T$7))+4,FIND("№",T$7,FIND("ауд.",T$7,FIND($B871,T$7)))-(FIND("ауд.",T$7,FIND($B871,T$7))+4))&amp;")"),"")</f>
        <v/>
      </c>
      <c r="E871" s="23" t="str">
        <f t="shared" si="805"/>
        <v/>
      </c>
      <c r="F871" s="23" t="str">
        <f t="shared" si="805"/>
        <v/>
      </c>
      <c r="G871" s="23" t="str">
        <f t="shared" si="805"/>
        <v/>
      </c>
      <c r="H871" s="23" t="str">
        <f t="shared" si="805"/>
        <v/>
      </c>
      <c r="I871" s="23" t="str">
        <f t="shared" si="805"/>
        <v/>
      </c>
      <c r="J871" s="23" t="str">
        <f t="shared" si="805"/>
        <v/>
      </c>
      <c r="K871" s="23" t="str">
        <f t="shared" si="805"/>
        <v/>
      </c>
      <c r="L871" s="23"/>
      <c r="M871" s="23"/>
      <c r="P871" s="16"/>
      <c r="Q871" s="16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E871" s="31" t="str">
        <f t="shared" si="796"/>
        <v/>
      </c>
      <c r="AF871" s="31" t="str">
        <f t="shared" si="796"/>
        <v/>
      </c>
      <c r="AG871" s="31" t="str">
        <f t="shared" si="796"/>
        <v/>
      </c>
      <c r="AH871" s="31" t="str">
        <f t="shared" si="796"/>
        <v/>
      </c>
      <c r="AI871" s="31" t="str">
        <f t="shared" si="796"/>
        <v/>
      </c>
      <c r="AJ871" s="31" t="str">
        <f t="shared" si="796"/>
        <v/>
      </c>
      <c r="AK871" s="31" t="str">
        <f t="shared" si="783"/>
        <v/>
      </c>
      <c r="AL871" s="31" t="str">
        <f t="shared" si="783"/>
        <v/>
      </c>
      <c r="AM871" s="31" t="str">
        <f t="shared" si="783"/>
        <v/>
      </c>
      <c r="AN871" s="31" t="str">
        <f t="shared" si="783"/>
        <v/>
      </c>
      <c r="AO871" s="32" t="str">
        <f t="shared" si="799"/>
        <v/>
      </c>
      <c r="AP871" s="32" t="str">
        <f t="shared" si="797"/>
        <v/>
      </c>
      <c r="AQ871" s="32" t="str">
        <f t="shared" si="797"/>
        <v/>
      </c>
      <c r="AR871" s="32" t="str">
        <f t="shared" si="797"/>
        <v/>
      </c>
      <c r="AS871" s="32" t="str">
        <f t="shared" si="797"/>
        <v/>
      </c>
      <c r="AT871" s="32" t="str">
        <f t="shared" si="797"/>
        <v/>
      </c>
      <c r="AU871" s="32" t="str">
        <f t="shared" si="797"/>
        <v/>
      </c>
      <c r="AV871" s="32" t="str">
        <f t="shared" si="797"/>
        <v/>
      </c>
      <c r="AW871" s="32" t="str">
        <f t="shared" si="797"/>
        <v/>
      </c>
      <c r="AX871" s="32" t="str">
        <f t="shared" si="797"/>
        <v/>
      </c>
      <c r="AY871" s="32" t="str">
        <f t="shared" si="797"/>
        <v/>
      </c>
      <c r="BA871" s="17" t="str">
        <f t="shared" si="798"/>
        <v/>
      </c>
      <c r="BB871" s="17" t="str">
        <f t="shared" si="798"/>
        <v/>
      </c>
      <c r="BC871" s="17" t="str">
        <f t="shared" si="798"/>
        <v/>
      </c>
      <c r="BD871" s="17" t="str">
        <f t="shared" si="798"/>
        <v/>
      </c>
      <c r="BE871" s="17" t="str">
        <f t="shared" si="798"/>
        <v/>
      </c>
      <c r="BF871" s="17" t="str">
        <f t="shared" si="798"/>
        <v/>
      </c>
      <c r="BG871" s="17" t="str">
        <f t="shared" si="798"/>
        <v/>
      </c>
      <c r="BH871" s="17" t="str">
        <f t="shared" si="798"/>
        <v/>
      </c>
      <c r="BI871" s="17" t="str">
        <f t="shared" si="798"/>
        <v/>
      </c>
      <c r="BJ871" s="17" t="str">
        <f t="shared" si="798"/>
        <v/>
      </c>
    </row>
    <row r="872" spans="1:62" s="13" customFormat="1" ht="23.25" customHeight="1">
      <c r="A872" s="1">
        <f ca="1">IF(COUNTIF($D872:$M872," ")=10,"",IF(VLOOKUP(MAX($A$1:A871),$A$1:C871,3,FALSE)=0,"",MAX($A$1:A871)+1))</f>
        <v>871</v>
      </c>
      <c r="B872" s="13" t="str">
        <f>$B865</f>
        <v/>
      </c>
      <c r="C872" s="2" t="str">
        <f>IF($B872="","",$S$8)</f>
        <v/>
      </c>
      <c r="D872" s="23" t="str">
        <f t="shared" ref="D872:K872" si="806">IF($B872&gt;"",IF(ISERROR(SEARCH($B872,T$8))," ",MID(T$8,FIND("%курс ",T$8,FIND($B872,T$8))+6,7)&amp;"
("&amp;MID(T$8,FIND("ауд.",T$8,FIND($B872,T$8))+4,FIND("№",T$8,FIND("ауд.",T$8,FIND($B872,T$8)))-(FIND("ауд.",T$8,FIND($B872,T$8))+4))&amp;")"),"")</f>
        <v/>
      </c>
      <c r="E872" s="23" t="str">
        <f t="shared" si="806"/>
        <v/>
      </c>
      <c r="F872" s="23" t="str">
        <f t="shared" si="806"/>
        <v/>
      </c>
      <c r="G872" s="23" t="str">
        <f t="shared" si="806"/>
        <v/>
      </c>
      <c r="H872" s="23" t="str">
        <f t="shared" si="806"/>
        <v/>
      </c>
      <c r="I872" s="23" t="str">
        <f t="shared" si="806"/>
        <v/>
      </c>
      <c r="J872" s="23" t="str">
        <f t="shared" si="806"/>
        <v/>
      </c>
      <c r="K872" s="23" t="str">
        <f t="shared" si="806"/>
        <v/>
      </c>
      <c r="L872" s="23"/>
      <c r="M872" s="23"/>
      <c r="P872" s="16"/>
      <c r="Q872" s="16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E872" s="31" t="str">
        <f t="shared" si="796"/>
        <v/>
      </c>
      <c r="AF872" s="31" t="str">
        <f t="shared" si="796"/>
        <v/>
      </c>
      <c r="AG872" s="31" t="str">
        <f t="shared" si="796"/>
        <v/>
      </c>
      <c r="AH872" s="31" t="str">
        <f t="shared" si="796"/>
        <v/>
      </c>
      <c r="AI872" s="31" t="str">
        <f t="shared" si="796"/>
        <v/>
      </c>
      <c r="AJ872" s="31" t="str">
        <f t="shared" si="796"/>
        <v/>
      </c>
      <c r="AK872" s="31" t="str">
        <f t="shared" si="783"/>
        <v/>
      </c>
      <c r="AL872" s="31" t="str">
        <f t="shared" si="783"/>
        <v/>
      </c>
      <c r="AM872" s="31" t="str">
        <f t="shared" si="783"/>
        <v/>
      </c>
      <c r="AN872" s="31" t="str">
        <f t="shared" si="783"/>
        <v/>
      </c>
      <c r="AO872" s="32" t="str">
        <f t="shared" si="799"/>
        <v/>
      </c>
      <c r="AP872" s="32" t="str">
        <f t="shared" si="797"/>
        <v/>
      </c>
      <c r="AQ872" s="32" t="str">
        <f t="shared" si="797"/>
        <v/>
      </c>
      <c r="AR872" s="32" t="str">
        <f t="shared" si="797"/>
        <v/>
      </c>
      <c r="AS872" s="32" t="str">
        <f t="shared" si="797"/>
        <v/>
      </c>
      <c r="AT872" s="32" t="str">
        <f t="shared" si="797"/>
        <v/>
      </c>
      <c r="AU872" s="32" t="str">
        <f t="shared" si="797"/>
        <v/>
      </c>
      <c r="AV872" s="32" t="str">
        <f t="shared" si="797"/>
        <v/>
      </c>
      <c r="AW872" s="32" t="str">
        <f t="shared" si="797"/>
        <v/>
      </c>
      <c r="AX872" s="32" t="str">
        <f t="shared" si="797"/>
        <v/>
      </c>
      <c r="AY872" s="32" t="str">
        <f t="shared" si="797"/>
        <v/>
      </c>
      <c r="BA872" s="17" t="str">
        <f t="shared" si="798"/>
        <v/>
      </c>
      <c r="BB872" s="17" t="str">
        <f t="shared" si="798"/>
        <v/>
      </c>
      <c r="BC872" s="17" t="str">
        <f t="shared" si="798"/>
        <v/>
      </c>
      <c r="BD872" s="17" t="str">
        <f t="shared" si="798"/>
        <v/>
      </c>
      <c r="BE872" s="17" t="str">
        <f t="shared" si="798"/>
        <v/>
      </c>
      <c r="BF872" s="17" t="str">
        <f t="shared" si="798"/>
        <v/>
      </c>
      <c r="BG872" s="17" t="str">
        <f t="shared" si="798"/>
        <v/>
      </c>
      <c r="BH872" s="17" t="str">
        <f t="shared" si="798"/>
        <v/>
      </c>
      <c r="BI872" s="17" t="str">
        <f t="shared" si="798"/>
        <v/>
      </c>
      <c r="BJ872" s="17" t="str">
        <f t="shared" si="798"/>
        <v/>
      </c>
    </row>
    <row r="873" spans="1:62" s="13" customFormat="1" ht="23.25" customHeight="1">
      <c r="C873" s="2" t="str">
        <f>IF($B873="","",$S$2)</f>
        <v/>
      </c>
      <c r="D873" s="14" t="str">
        <f t="shared" ref="D873:K873" si="807">IF($B873&gt;"",IF(ISERROR(SEARCH($B873,T$2))," ",MID(T$2,FIND("%курс ",T$2,FIND($B873,T$2))+6,3)&amp;"
("&amp;MID(T$2,FIND("ауд.",T$2,FIND($B873,T$2))+4,FIND("№",T$2,FIND("ауд.",T$2,FIND($B873,T$2)))-(FIND("ауд.",T$2,FIND($B873,T$2))+4))&amp;")"),"")</f>
        <v/>
      </c>
      <c r="E873" s="14" t="str">
        <f t="shared" si="807"/>
        <v/>
      </c>
      <c r="F873" s="14" t="str">
        <f t="shared" si="807"/>
        <v/>
      </c>
      <c r="G873" s="14" t="str">
        <f t="shared" si="807"/>
        <v/>
      </c>
      <c r="H873" s="14" t="str">
        <f t="shared" si="807"/>
        <v/>
      </c>
      <c r="I873" s="14" t="str">
        <f t="shared" si="807"/>
        <v/>
      </c>
      <c r="J873" s="14" t="str">
        <f t="shared" si="807"/>
        <v/>
      </c>
      <c r="K873" s="14" t="str">
        <f t="shared" si="807"/>
        <v/>
      </c>
      <c r="L873" s="14"/>
      <c r="M873" s="14"/>
      <c r="P873" s="16"/>
      <c r="Q873" s="16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5"/>
      <c r="AP873" s="32" t="str">
        <f t="shared" si="797"/>
        <v/>
      </c>
      <c r="AQ873" s="32" t="str">
        <f t="shared" si="797"/>
        <v/>
      </c>
      <c r="AR873" s="32" t="str">
        <f t="shared" si="797"/>
        <v/>
      </c>
      <c r="AS873" s="32" t="str">
        <f t="shared" si="797"/>
        <v/>
      </c>
      <c r="AT873" s="32" t="str">
        <f t="shared" si="797"/>
        <v/>
      </c>
      <c r="AU873" s="32" t="str">
        <f t="shared" si="797"/>
        <v/>
      </c>
      <c r="AV873" s="32" t="str">
        <f t="shared" si="797"/>
        <v/>
      </c>
      <c r="AW873" s="32" t="str">
        <f t="shared" si="797"/>
        <v/>
      </c>
      <c r="AX873" s="32" t="str">
        <f t="shared" si="797"/>
        <v/>
      </c>
      <c r="AY873" s="32" t="str">
        <f t="shared" si="797"/>
        <v/>
      </c>
      <c r="BA873" s="17" t="str">
        <f t="shared" si="798"/>
        <v/>
      </c>
      <c r="BB873" s="17" t="str">
        <f t="shared" si="798"/>
        <v/>
      </c>
      <c r="BC873" s="17" t="str">
        <f t="shared" si="798"/>
        <v/>
      </c>
      <c r="BD873" s="17" t="str">
        <f t="shared" si="798"/>
        <v/>
      </c>
      <c r="BE873" s="17" t="str">
        <f t="shared" si="798"/>
        <v/>
      </c>
      <c r="BF873" s="17" t="str">
        <f t="shared" si="798"/>
        <v/>
      </c>
      <c r="BG873" s="17" t="str">
        <f t="shared" si="798"/>
        <v/>
      </c>
      <c r="BH873" s="17" t="str">
        <f t="shared" si="798"/>
        <v/>
      </c>
      <c r="BI873" s="17" t="str">
        <f t="shared" si="798"/>
        <v/>
      </c>
      <c r="BJ873" s="17" t="str">
        <f t="shared" si="798"/>
        <v/>
      </c>
    </row>
    <row r="874" spans="1:62" s="13" customFormat="1" ht="23.25" customHeight="1">
      <c r="A874" s="1">
        <f ca="1">IF(COUNTIF($D875:$M881," ")=70,"",MAX($A$1:A873)+1)</f>
        <v>872</v>
      </c>
      <c r="B874" s="2" t="str">
        <f>IF($C874="","",$C874)</f>
        <v/>
      </c>
      <c r="C874" s="3" t="str">
        <f>IF(ISERROR(VLOOKUP((ROW()-1)/9+1,'[1]Преподавательский состав'!$A$2:$B$180,2,FALSE)),"",VLOOKUP((ROW()-1)/9+1,'[1]Преподавательский состав'!$A$2:$B$180,2,FALSE))</f>
        <v/>
      </c>
      <c r="D874" s="3" t="str">
        <f>IF($C874="","",T(" 8.00"))</f>
        <v/>
      </c>
      <c r="E874" s="3" t="str">
        <f>IF($C874="","",T(" 9.40"))</f>
        <v/>
      </c>
      <c r="F874" s="3" t="str">
        <f>IF($C874="","",T("11.50"))</f>
        <v/>
      </c>
      <c r="G874" s="3" t="str">
        <f>IF($C874="","",T(""))</f>
        <v/>
      </c>
      <c r="H874" s="3" t="str">
        <f>IF($C874="","",T("13.30"))</f>
        <v/>
      </c>
      <c r="I874" s="3" t="str">
        <f>IF($C874="","",T("15.10"))</f>
        <v/>
      </c>
      <c r="J874" s="3" t="str">
        <f>IF($C874="","",T("16.50"))</f>
        <v/>
      </c>
      <c r="K874" s="3" t="str">
        <f>IF($C874="","",T("16.50"))</f>
        <v/>
      </c>
      <c r="L874" s="3"/>
      <c r="M874" s="3"/>
      <c r="P874" s="16"/>
      <c r="Q874" s="16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2" t="str">
        <f t="shared" ref="AO874:AO881" si="808">IF(COUNTBLANK(AE874:AN874)=10,"",MID($B874,1,FIND(" ",$B874)-1))</f>
        <v/>
      </c>
      <c r="AP874" s="32" t="str">
        <f t="shared" si="797"/>
        <v/>
      </c>
      <c r="AQ874" s="32" t="str">
        <f t="shared" si="797"/>
        <v/>
      </c>
      <c r="AR874" s="32" t="str">
        <f t="shared" si="797"/>
        <v/>
      </c>
      <c r="AS874" s="32" t="str">
        <f t="shared" si="797"/>
        <v/>
      </c>
      <c r="AT874" s="32" t="str">
        <f t="shared" si="797"/>
        <v/>
      </c>
      <c r="AU874" s="32" t="str">
        <f t="shared" si="797"/>
        <v/>
      </c>
      <c r="AV874" s="32" t="str">
        <f t="shared" si="797"/>
        <v/>
      </c>
      <c r="AW874" s="32" t="str">
        <f t="shared" si="797"/>
        <v/>
      </c>
      <c r="AX874" s="32" t="str">
        <f t="shared" si="797"/>
        <v/>
      </c>
      <c r="AY874" s="32" t="str">
        <f t="shared" si="797"/>
        <v/>
      </c>
      <c r="BA874" s="17" t="str">
        <f t="shared" si="798"/>
        <v/>
      </c>
      <c r="BB874" s="17" t="str">
        <f t="shared" si="798"/>
        <v/>
      </c>
      <c r="BC874" s="17" t="str">
        <f t="shared" si="798"/>
        <v/>
      </c>
      <c r="BD874" s="17" t="str">
        <f t="shared" si="798"/>
        <v/>
      </c>
      <c r="BE874" s="17" t="str">
        <f t="shared" si="798"/>
        <v/>
      </c>
      <c r="BF874" s="17" t="str">
        <f t="shared" si="798"/>
        <v/>
      </c>
      <c r="BG874" s="17" t="str">
        <f t="shared" si="798"/>
        <v/>
      </c>
      <c r="BH874" s="17" t="str">
        <f t="shared" si="798"/>
        <v/>
      </c>
      <c r="BI874" s="17" t="str">
        <f t="shared" si="798"/>
        <v/>
      </c>
      <c r="BJ874" s="17" t="str">
        <f t="shared" si="798"/>
        <v/>
      </c>
    </row>
    <row r="875" spans="1:62" s="13" customFormat="1" ht="23.25" customHeight="1">
      <c r="A875" s="1">
        <f ca="1">IF(COUNTIF($D875:$M875," ")=10,"",IF(VLOOKUP(MAX($A$1:A874),$A$1:C874,3,FALSE)=0,"",MAX($A$1:A874)+1))</f>
        <v>873</v>
      </c>
      <c r="B875" s="13" t="str">
        <f>$B874</f>
        <v/>
      </c>
      <c r="C875" s="2" t="str">
        <f>IF($B875="","",$S$2)</f>
        <v/>
      </c>
      <c r="D875" s="14" t="str">
        <f t="shared" ref="D875:K875" si="809">IF($B875&gt;"",IF(ISERROR(SEARCH($B875,T$2))," ",MID(T$2,FIND("%курс ",T$2,FIND($B875,T$2))+6,7)&amp;"
("&amp;MID(T$2,FIND("ауд.",T$2,FIND($B875,T$2))+4,FIND("№",T$2,FIND("ауд.",T$2,FIND($B875,T$2)))-(FIND("ауд.",T$2,FIND($B875,T$2))+4))&amp;")"),"")</f>
        <v/>
      </c>
      <c r="E875" s="14" t="str">
        <f t="shared" si="809"/>
        <v/>
      </c>
      <c r="F875" s="14" t="str">
        <f t="shared" si="809"/>
        <v/>
      </c>
      <c r="G875" s="14" t="str">
        <f t="shared" si="809"/>
        <v/>
      </c>
      <c r="H875" s="14" t="str">
        <f t="shared" si="809"/>
        <v/>
      </c>
      <c r="I875" s="14" t="str">
        <f t="shared" si="809"/>
        <v/>
      </c>
      <c r="J875" s="14" t="str">
        <f t="shared" si="809"/>
        <v/>
      </c>
      <c r="K875" s="14" t="str">
        <f t="shared" si="809"/>
        <v/>
      </c>
      <c r="L875" s="14"/>
      <c r="M875" s="14"/>
      <c r="P875" s="16"/>
      <c r="Q875" s="16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E875" s="31" t="str">
        <f t="shared" si="796"/>
        <v/>
      </c>
      <c r="AF875" s="31" t="str">
        <f t="shared" si="796"/>
        <v/>
      </c>
      <c r="AG875" s="31" t="str">
        <f t="shared" si="796"/>
        <v/>
      </c>
      <c r="AH875" s="31" t="str">
        <f t="shared" si="796"/>
        <v/>
      </c>
      <c r="AI875" s="31" t="str">
        <f t="shared" si="796"/>
        <v/>
      </c>
      <c r="AJ875" s="31" t="str">
        <f t="shared" si="796"/>
        <v/>
      </c>
      <c r="AK875" s="31" t="str">
        <f t="shared" si="783"/>
        <v/>
      </c>
      <c r="AL875" s="31" t="str">
        <f t="shared" si="783"/>
        <v/>
      </c>
      <c r="AM875" s="31" t="str">
        <f t="shared" si="783"/>
        <v/>
      </c>
      <c r="AN875" s="31" t="str">
        <f t="shared" si="783"/>
        <v/>
      </c>
      <c r="AO875" s="32" t="str">
        <f t="shared" si="808"/>
        <v/>
      </c>
      <c r="AP875" s="32" t="str">
        <f t="shared" si="797"/>
        <v/>
      </c>
      <c r="AQ875" s="32" t="str">
        <f t="shared" si="797"/>
        <v/>
      </c>
      <c r="AR875" s="32" t="str">
        <f t="shared" si="797"/>
        <v/>
      </c>
      <c r="AS875" s="32" t="str">
        <f t="shared" si="797"/>
        <v/>
      </c>
      <c r="AT875" s="32" t="str">
        <f t="shared" si="797"/>
        <v/>
      </c>
      <c r="AU875" s="32" t="str">
        <f t="shared" si="797"/>
        <v/>
      </c>
      <c r="AV875" s="32" t="str">
        <f t="shared" si="797"/>
        <v/>
      </c>
      <c r="AW875" s="32" t="str">
        <f t="shared" si="797"/>
        <v/>
      </c>
      <c r="AX875" s="32" t="str">
        <f t="shared" si="797"/>
        <v/>
      </c>
      <c r="AY875" s="32" t="str">
        <f t="shared" si="797"/>
        <v/>
      </c>
      <c r="BA875" s="17" t="str">
        <f t="shared" si="798"/>
        <v/>
      </c>
      <c r="BB875" s="17" t="str">
        <f t="shared" si="798"/>
        <v/>
      </c>
      <c r="BC875" s="17" t="str">
        <f t="shared" si="798"/>
        <v/>
      </c>
      <c r="BD875" s="17" t="str">
        <f t="shared" si="798"/>
        <v/>
      </c>
      <c r="BE875" s="17" t="str">
        <f t="shared" si="798"/>
        <v/>
      </c>
      <c r="BF875" s="17" t="str">
        <f t="shared" si="798"/>
        <v/>
      </c>
      <c r="BG875" s="17" t="str">
        <f t="shared" si="798"/>
        <v/>
      </c>
      <c r="BH875" s="17" t="str">
        <f t="shared" si="798"/>
        <v/>
      </c>
      <c r="BI875" s="17" t="str">
        <f t="shared" si="798"/>
        <v/>
      </c>
      <c r="BJ875" s="17" t="str">
        <f t="shared" si="798"/>
        <v/>
      </c>
    </row>
    <row r="876" spans="1:62" s="13" customFormat="1" ht="23.25" customHeight="1">
      <c r="A876" s="1">
        <f ca="1">IF(COUNTIF($D876:$M876," ")=10,"",IF(VLOOKUP(MAX($A$1:A875),$A$1:C875,3,FALSE)=0,"",MAX($A$1:A875)+1))</f>
        <v>874</v>
      </c>
      <c r="B876" s="13" t="str">
        <f>$B874</f>
        <v/>
      </c>
      <c r="C876" s="2" t="str">
        <f>IF($B876="","",$S$3)</f>
        <v/>
      </c>
      <c r="D876" s="14" t="str">
        <f t="shared" ref="D876:K876" si="810">IF($B876&gt;"",IF(ISERROR(SEARCH($B876,T$3))," ",MID(T$3,FIND("%курс ",T$3,FIND($B876,T$3))+6,7)&amp;"
("&amp;MID(T$3,FIND("ауд.",T$3,FIND($B876,T$3))+4,FIND("№",T$3,FIND("ауд.",T$3,FIND($B876,T$3)))-(FIND("ауд.",T$3,FIND($B876,T$3))+4))&amp;")"),"")</f>
        <v/>
      </c>
      <c r="E876" s="14" t="str">
        <f t="shared" si="810"/>
        <v/>
      </c>
      <c r="F876" s="14" t="str">
        <f t="shared" si="810"/>
        <v/>
      </c>
      <c r="G876" s="14" t="str">
        <f t="shared" si="810"/>
        <v/>
      </c>
      <c r="H876" s="14" t="str">
        <f t="shared" si="810"/>
        <v/>
      </c>
      <c r="I876" s="14" t="str">
        <f t="shared" si="810"/>
        <v/>
      </c>
      <c r="J876" s="14" t="str">
        <f t="shared" si="810"/>
        <v/>
      </c>
      <c r="K876" s="14" t="str">
        <f t="shared" si="810"/>
        <v/>
      </c>
      <c r="L876" s="14"/>
      <c r="M876" s="14"/>
      <c r="P876" s="16"/>
      <c r="Q876" s="16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E876" s="31" t="str">
        <f t="shared" si="796"/>
        <v/>
      </c>
      <c r="AF876" s="31" t="str">
        <f t="shared" si="796"/>
        <v/>
      </c>
      <c r="AG876" s="31" t="str">
        <f t="shared" si="796"/>
        <v/>
      </c>
      <c r="AH876" s="31" t="str">
        <f t="shared" si="796"/>
        <v/>
      </c>
      <c r="AI876" s="31" t="str">
        <f t="shared" si="796"/>
        <v/>
      </c>
      <c r="AJ876" s="31" t="str">
        <f t="shared" si="796"/>
        <v/>
      </c>
      <c r="AK876" s="31" t="str">
        <f t="shared" si="783"/>
        <v/>
      </c>
      <c r="AL876" s="31" t="str">
        <f t="shared" si="783"/>
        <v/>
      </c>
      <c r="AM876" s="31" t="str">
        <f t="shared" si="783"/>
        <v/>
      </c>
      <c r="AN876" s="31" t="str">
        <f t="shared" si="783"/>
        <v/>
      </c>
      <c r="AO876" s="32" t="str">
        <f t="shared" si="808"/>
        <v/>
      </c>
      <c r="AP876" s="32" t="str">
        <f t="shared" si="797"/>
        <v/>
      </c>
      <c r="AQ876" s="32" t="str">
        <f t="shared" si="797"/>
        <v/>
      </c>
      <c r="AR876" s="32" t="str">
        <f t="shared" si="797"/>
        <v/>
      </c>
      <c r="AS876" s="32" t="str">
        <f t="shared" si="797"/>
        <v/>
      </c>
      <c r="AT876" s="32" t="str">
        <f t="shared" si="797"/>
        <v/>
      </c>
      <c r="AU876" s="32" t="str">
        <f t="shared" si="797"/>
        <v/>
      </c>
      <c r="AV876" s="32" t="str">
        <f t="shared" si="797"/>
        <v/>
      </c>
      <c r="AW876" s="32" t="str">
        <f t="shared" si="797"/>
        <v/>
      </c>
      <c r="AX876" s="32" t="str">
        <f t="shared" si="797"/>
        <v/>
      </c>
      <c r="AY876" s="32" t="str">
        <f t="shared" si="797"/>
        <v/>
      </c>
      <c r="BA876" s="17" t="str">
        <f t="shared" si="798"/>
        <v/>
      </c>
      <c r="BB876" s="17" t="str">
        <f t="shared" si="798"/>
        <v/>
      </c>
      <c r="BC876" s="17" t="str">
        <f t="shared" si="798"/>
        <v/>
      </c>
      <c r="BD876" s="17" t="str">
        <f t="shared" si="798"/>
        <v/>
      </c>
      <c r="BE876" s="17" t="str">
        <f t="shared" si="798"/>
        <v/>
      </c>
      <c r="BF876" s="17" t="str">
        <f t="shared" si="798"/>
        <v/>
      </c>
      <c r="BG876" s="17" t="str">
        <f t="shared" si="798"/>
        <v/>
      </c>
      <c r="BH876" s="17" t="str">
        <f t="shared" si="798"/>
        <v/>
      </c>
      <c r="BI876" s="17" t="str">
        <f t="shared" si="798"/>
        <v/>
      </c>
      <c r="BJ876" s="17" t="str">
        <f t="shared" si="798"/>
        <v/>
      </c>
    </row>
    <row r="877" spans="1:62" s="13" customFormat="1" ht="23.25" customHeight="1">
      <c r="A877" s="1">
        <f ca="1">IF(COUNTIF($D877:$M877," ")=10,"",IF(VLOOKUP(MAX($A$1:A876),$A$1:C876,3,FALSE)=0,"",MAX($A$1:A876)+1))</f>
        <v>875</v>
      </c>
      <c r="B877" s="13" t="str">
        <f>$B874</f>
        <v/>
      </c>
      <c r="C877" s="2" t="str">
        <f>IF($B877="","",$S$4)</f>
        <v/>
      </c>
      <c r="D877" s="14" t="str">
        <f t="shared" ref="D877:K877" si="811">IF($B877&gt;"",IF(ISERROR(SEARCH($B877,T$4))," ",MID(T$4,FIND("%курс ",T$4,FIND($B877,T$4))+6,7)&amp;"
("&amp;MID(T$4,FIND("ауд.",T$4,FIND($B877,T$4))+4,FIND("№",T$4,FIND("ауд.",T$4,FIND($B877,T$4)))-(FIND("ауд.",T$4,FIND($B877,T$4))+4))&amp;")"),"")</f>
        <v/>
      </c>
      <c r="E877" s="14" t="str">
        <f t="shared" si="811"/>
        <v/>
      </c>
      <c r="F877" s="14" t="str">
        <f t="shared" si="811"/>
        <v/>
      </c>
      <c r="G877" s="14" t="str">
        <f t="shared" si="811"/>
        <v/>
      </c>
      <c r="H877" s="14" t="str">
        <f t="shared" si="811"/>
        <v/>
      </c>
      <c r="I877" s="14" t="str">
        <f t="shared" si="811"/>
        <v/>
      </c>
      <c r="J877" s="14" t="str">
        <f t="shared" si="811"/>
        <v/>
      </c>
      <c r="K877" s="14" t="str">
        <f t="shared" si="811"/>
        <v/>
      </c>
      <c r="L877" s="14"/>
      <c r="M877" s="14"/>
      <c r="P877" s="16"/>
      <c r="Q877" s="16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E877" s="31" t="str">
        <f t="shared" si="796"/>
        <v/>
      </c>
      <c r="AF877" s="31" t="str">
        <f t="shared" si="796"/>
        <v/>
      </c>
      <c r="AG877" s="31" t="str">
        <f t="shared" si="796"/>
        <v/>
      </c>
      <c r="AH877" s="31" t="str">
        <f t="shared" si="796"/>
        <v/>
      </c>
      <c r="AI877" s="31" t="str">
        <f t="shared" si="796"/>
        <v/>
      </c>
      <c r="AJ877" s="31" t="str">
        <f t="shared" si="796"/>
        <v/>
      </c>
      <c r="AK877" s="31" t="str">
        <f t="shared" si="783"/>
        <v/>
      </c>
      <c r="AL877" s="31" t="str">
        <f t="shared" si="783"/>
        <v/>
      </c>
      <c r="AM877" s="31" t="str">
        <f t="shared" si="783"/>
        <v/>
      </c>
      <c r="AN877" s="31" t="str">
        <f t="shared" si="783"/>
        <v/>
      </c>
      <c r="AO877" s="32" t="str">
        <f t="shared" si="808"/>
        <v/>
      </c>
      <c r="AP877" s="32" t="str">
        <f t="shared" si="797"/>
        <v/>
      </c>
      <c r="AQ877" s="32" t="str">
        <f t="shared" si="797"/>
        <v/>
      </c>
      <c r="AR877" s="32" t="str">
        <f t="shared" si="797"/>
        <v/>
      </c>
      <c r="AS877" s="32" t="str">
        <f t="shared" si="797"/>
        <v/>
      </c>
      <c r="AT877" s="32" t="str">
        <f t="shared" si="797"/>
        <v/>
      </c>
      <c r="AU877" s="32" t="str">
        <f t="shared" si="797"/>
        <v/>
      </c>
      <c r="AV877" s="32" t="str">
        <f t="shared" si="797"/>
        <v/>
      </c>
      <c r="AW877" s="32" t="str">
        <f t="shared" si="797"/>
        <v/>
      </c>
      <c r="AX877" s="32" t="str">
        <f t="shared" si="797"/>
        <v/>
      </c>
      <c r="AY877" s="32" t="str">
        <f t="shared" si="797"/>
        <v/>
      </c>
      <c r="BA877" s="17" t="str">
        <f t="shared" si="798"/>
        <v/>
      </c>
      <c r="BB877" s="17" t="str">
        <f t="shared" si="798"/>
        <v/>
      </c>
      <c r="BC877" s="17" t="str">
        <f t="shared" si="798"/>
        <v/>
      </c>
      <c r="BD877" s="17" t="str">
        <f t="shared" si="798"/>
        <v/>
      </c>
      <c r="BE877" s="17" t="str">
        <f t="shared" si="798"/>
        <v/>
      </c>
      <c r="BF877" s="17" t="str">
        <f t="shared" si="798"/>
        <v/>
      </c>
      <c r="BG877" s="17" t="str">
        <f t="shared" si="798"/>
        <v/>
      </c>
      <c r="BH877" s="17" t="str">
        <f t="shared" si="798"/>
        <v/>
      </c>
      <c r="BI877" s="17" t="str">
        <f t="shared" si="798"/>
        <v/>
      </c>
      <c r="BJ877" s="17" t="str">
        <f t="shared" si="798"/>
        <v/>
      </c>
    </row>
    <row r="878" spans="1:62" s="13" customFormat="1" ht="23.25" customHeight="1">
      <c r="A878" s="1">
        <f ca="1">IF(COUNTIF($D878:$M878," ")=10,"",IF(VLOOKUP(MAX($A$1:A877),$A$1:C877,3,FALSE)=0,"",MAX($A$1:A877)+1))</f>
        <v>876</v>
      </c>
      <c r="B878" s="13" t="str">
        <f>$B874</f>
        <v/>
      </c>
      <c r="C878" s="2" t="str">
        <f>IF($B878="","",$S$5)</f>
        <v/>
      </c>
      <c r="D878" s="23" t="str">
        <f t="shared" ref="D878:K878" si="812">IF($B878&gt;"",IF(ISERROR(SEARCH($B878,T$5))," ",MID(T$5,FIND("%курс ",T$5,FIND($B878,T$5))+6,7)&amp;"
("&amp;MID(T$5,FIND("ауд.",T$5,FIND($B878,T$5))+4,FIND("№",T$5,FIND("ауд.",T$5,FIND($B878,T$5)))-(FIND("ауд.",T$5,FIND($B878,T$5))+4))&amp;")"),"")</f>
        <v/>
      </c>
      <c r="E878" s="23" t="str">
        <f t="shared" si="812"/>
        <v/>
      </c>
      <c r="F878" s="23" t="str">
        <f t="shared" si="812"/>
        <v/>
      </c>
      <c r="G878" s="23" t="str">
        <f t="shared" si="812"/>
        <v/>
      </c>
      <c r="H878" s="23" t="str">
        <f t="shared" si="812"/>
        <v/>
      </c>
      <c r="I878" s="23" t="str">
        <f t="shared" si="812"/>
        <v/>
      </c>
      <c r="J878" s="23" t="str">
        <f t="shared" si="812"/>
        <v/>
      </c>
      <c r="K878" s="23" t="str">
        <f t="shared" si="812"/>
        <v/>
      </c>
      <c r="L878" s="23"/>
      <c r="M878" s="23"/>
      <c r="P878" s="16"/>
      <c r="Q878" s="16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E878" s="31" t="str">
        <f t="shared" si="796"/>
        <v/>
      </c>
      <c r="AF878" s="31" t="str">
        <f t="shared" si="796"/>
        <v/>
      </c>
      <c r="AG878" s="31" t="str">
        <f t="shared" si="796"/>
        <v/>
      </c>
      <c r="AH878" s="31" t="str">
        <f t="shared" si="796"/>
        <v/>
      </c>
      <c r="AI878" s="31" t="str">
        <f t="shared" si="796"/>
        <v/>
      </c>
      <c r="AJ878" s="31" t="str">
        <f t="shared" si="796"/>
        <v/>
      </c>
      <c r="AK878" s="31" t="str">
        <f t="shared" si="783"/>
        <v/>
      </c>
      <c r="AL878" s="31" t="str">
        <f t="shared" si="783"/>
        <v/>
      </c>
      <c r="AM878" s="31" t="str">
        <f t="shared" si="783"/>
        <v/>
      </c>
      <c r="AN878" s="31" t="str">
        <f t="shared" si="783"/>
        <v/>
      </c>
      <c r="AO878" s="32" t="str">
        <f t="shared" si="808"/>
        <v/>
      </c>
      <c r="AP878" s="32" t="str">
        <f t="shared" si="797"/>
        <v/>
      </c>
      <c r="AQ878" s="32" t="str">
        <f t="shared" si="797"/>
        <v/>
      </c>
      <c r="AR878" s="32" t="str">
        <f t="shared" si="797"/>
        <v/>
      </c>
      <c r="AS878" s="32" t="str">
        <f t="shared" si="797"/>
        <v/>
      </c>
      <c r="AT878" s="32" t="str">
        <f t="shared" si="797"/>
        <v/>
      </c>
      <c r="AU878" s="32" t="str">
        <f t="shared" si="797"/>
        <v/>
      </c>
      <c r="AV878" s="32" t="str">
        <f t="shared" si="797"/>
        <v/>
      </c>
      <c r="AW878" s="32" t="str">
        <f t="shared" si="797"/>
        <v/>
      </c>
      <c r="AX878" s="32" t="str">
        <f t="shared" si="797"/>
        <v/>
      </c>
      <c r="AY878" s="32" t="str">
        <f t="shared" si="797"/>
        <v/>
      </c>
      <c r="BA878" s="17" t="str">
        <f t="shared" si="798"/>
        <v/>
      </c>
      <c r="BB878" s="17" t="str">
        <f t="shared" si="798"/>
        <v/>
      </c>
      <c r="BC878" s="17" t="str">
        <f t="shared" si="798"/>
        <v/>
      </c>
      <c r="BD878" s="17" t="str">
        <f t="shared" si="798"/>
        <v/>
      </c>
      <c r="BE878" s="17" t="str">
        <f t="shared" si="798"/>
        <v/>
      </c>
      <c r="BF878" s="17" t="str">
        <f t="shared" si="798"/>
        <v/>
      </c>
      <c r="BG878" s="17" t="str">
        <f t="shared" si="798"/>
        <v/>
      </c>
      <c r="BH878" s="17" t="str">
        <f t="shared" si="798"/>
        <v/>
      </c>
      <c r="BI878" s="17" t="str">
        <f t="shared" si="798"/>
        <v/>
      </c>
      <c r="BJ878" s="17" t="str">
        <f t="shared" si="798"/>
        <v/>
      </c>
    </row>
    <row r="879" spans="1:62" s="13" customFormat="1" ht="23.25" customHeight="1">
      <c r="A879" s="1">
        <f ca="1">IF(COUNTIF($D879:$M879," ")=10,"",IF(VLOOKUP(MAX($A$1:A878),$A$1:C878,3,FALSE)=0,"",MAX($A$1:A878)+1))</f>
        <v>877</v>
      </c>
      <c r="B879" s="13" t="str">
        <f>$B874</f>
        <v/>
      </c>
      <c r="C879" s="2" t="str">
        <f>IF($B879="","",$S$6)</f>
        <v/>
      </c>
      <c r="D879" s="23" t="str">
        <f t="shared" ref="D879:K879" si="813">IF($B879&gt;"",IF(ISERROR(SEARCH($B879,T$6))," ",MID(T$6,FIND("%курс ",T$6,FIND($B879,T$6))+6,7)&amp;"
("&amp;MID(T$6,FIND("ауд.",T$6,FIND($B879,T$6))+4,FIND("№",T$6,FIND("ауд.",T$6,FIND($B879,T$6)))-(FIND("ауд.",T$6,FIND($B879,T$6))+4))&amp;")"),"")</f>
        <v/>
      </c>
      <c r="E879" s="23" t="str">
        <f t="shared" si="813"/>
        <v/>
      </c>
      <c r="F879" s="23" t="str">
        <f t="shared" si="813"/>
        <v/>
      </c>
      <c r="G879" s="23" t="str">
        <f t="shared" si="813"/>
        <v/>
      </c>
      <c r="H879" s="23" t="str">
        <f t="shared" si="813"/>
        <v/>
      </c>
      <c r="I879" s="23" t="str">
        <f t="shared" si="813"/>
        <v/>
      </c>
      <c r="J879" s="23" t="str">
        <f t="shared" si="813"/>
        <v/>
      </c>
      <c r="K879" s="23" t="str">
        <f t="shared" si="813"/>
        <v/>
      </c>
      <c r="L879" s="23"/>
      <c r="M879" s="23"/>
      <c r="P879" s="16"/>
      <c r="Q879" s="16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E879" s="31" t="str">
        <f t="shared" si="796"/>
        <v/>
      </c>
      <c r="AF879" s="31" t="str">
        <f t="shared" si="796"/>
        <v/>
      </c>
      <c r="AG879" s="31" t="str">
        <f t="shared" si="796"/>
        <v/>
      </c>
      <c r="AH879" s="31" t="str">
        <f t="shared" si="796"/>
        <v/>
      </c>
      <c r="AI879" s="31" t="str">
        <f t="shared" si="796"/>
        <v/>
      </c>
      <c r="AJ879" s="31" t="str">
        <f t="shared" si="796"/>
        <v/>
      </c>
      <c r="AK879" s="31" t="str">
        <f t="shared" si="783"/>
        <v/>
      </c>
      <c r="AL879" s="31" t="str">
        <f t="shared" si="783"/>
        <v/>
      </c>
      <c r="AM879" s="31" t="str">
        <f t="shared" si="783"/>
        <v/>
      </c>
      <c r="AN879" s="31" t="str">
        <f t="shared" si="783"/>
        <v/>
      </c>
      <c r="AO879" s="32" t="str">
        <f t="shared" si="808"/>
        <v/>
      </c>
      <c r="AP879" s="32" t="str">
        <f t="shared" si="797"/>
        <v/>
      </c>
      <c r="AQ879" s="32" t="str">
        <f t="shared" si="797"/>
        <v/>
      </c>
      <c r="AR879" s="32" t="str">
        <f t="shared" si="797"/>
        <v/>
      </c>
      <c r="AS879" s="32" t="str">
        <f t="shared" si="797"/>
        <v/>
      </c>
      <c r="AT879" s="32" t="str">
        <f t="shared" si="797"/>
        <v/>
      </c>
      <c r="AU879" s="32" t="str">
        <f t="shared" si="797"/>
        <v/>
      </c>
      <c r="AV879" s="32" t="str">
        <f t="shared" si="797"/>
        <v/>
      </c>
      <c r="AW879" s="32" t="str">
        <f t="shared" si="797"/>
        <v/>
      </c>
      <c r="AX879" s="32" t="str">
        <f t="shared" si="797"/>
        <v/>
      </c>
      <c r="AY879" s="32" t="str">
        <f t="shared" si="797"/>
        <v/>
      </c>
      <c r="BA879" s="17" t="str">
        <f t="shared" si="798"/>
        <v/>
      </c>
      <c r="BB879" s="17" t="str">
        <f t="shared" si="798"/>
        <v/>
      </c>
      <c r="BC879" s="17" t="str">
        <f t="shared" si="798"/>
        <v/>
      </c>
      <c r="BD879" s="17" t="str">
        <f t="shared" si="798"/>
        <v/>
      </c>
      <c r="BE879" s="17" t="str">
        <f t="shared" si="798"/>
        <v/>
      </c>
      <c r="BF879" s="17" t="str">
        <f t="shared" si="798"/>
        <v/>
      </c>
      <c r="BG879" s="17" t="str">
        <f t="shared" si="798"/>
        <v/>
      </c>
      <c r="BH879" s="17" t="str">
        <f t="shared" si="798"/>
        <v/>
      </c>
      <c r="BI879" s="17" t="str">
        <f t="shared" si="798"/>
        <v/>
      </c>
      <c r="BJ879" s="17" t="str">
        <f t="shared" si="798"/>
        <v/>
      </c>
    </row>
    <row r="880" spans="1:62" s="13" customFormat="1" ht="23.25" customHeight="1">
      <c r="A880" s="1">
        <f ca="1">IF(COUNTIF($D880:$M880," ")=10,"",IF(VLOOKUP(MAX($A$1:A879),$A$1:C879,3,FALSE)=0,"",MAX($A$1:A879)+1))</f>
        <v>878</v>
      </c>
      <c r="B880" s="13" t="str">
        <f>$B874</f>
        <v/>
      </c>
      <c r="C880" s="2" t="str">
        <f>IF($B880="","",$S$7)</f>
        <v/>
      </c>
      <c r="D880" s="23" t="str">
        <f t="shared" ref="D880:K880" si="814">IF($B880&gt;"",IF(ISERROR(SEARCH($B880,T$7))," ",MID(T$7,FIND("%курс ",T$7,FIND($B880,T$7))+6,7)&amp;"
("&amp;MID(T$7,FIND("ауд.",T$7,FIND($B880,T$7))+4,FIND("№",T$7,FIND("ауд.",T$7,FIND($B880,T$7)))-(FIND("ауд.",T$7,FIND($B880,T$7))+4))&amp;")"),"")</f>
        <v/>
      </c>
      <c r="E880" s="23" t="str">
        <f t="shared" si="814"/>
        <v/>
      </c>
      <c r="F880" s="23" t="str">
        <f t="shared" si="814"/>
        <v/>
      </c>
      <c r="G880" s="23" t="str">
        <f t="shared" si="814"/>
        <v/>
      </c>
      <c r="H880" s="23" t="str">
        <f t="shared" si="814"/>
        <v/>
      </c>
      <c r="I880" s="23" t="str">
        <f t="shared" si="814"/>
        <v/>
      </c>
      <c r="J880" s="23" t="str">
        <f t="shared" si="814"/>
        <v/>
      </c>
      <c r="K880" s="23" t="str">
        <f t="shared" si="814"/>
        <v/>
      </c>
      <c r="L880" s="23"/>
      <c r="M880" s="23"/>
      <c r="P880" s="16"/>
      <c r="Q880" s="16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E880" s="31" t="str">
        <f t="shared" si="796"/>
        <v/>
      </c>
      <c r="AF880" s="31" t="str">
        <f t="shared" si="796"/>
        <v/>
      </c>
      <c r="AG880" s="31" t="str">
        <f t="shared" si="796"/>
        <v/>
      </c>
      <c r="AH880" s="31" t="str">
        <f t="shared" si="796"/>
        <v/>
      </c>
      <c r="AI880" s="31" t="str">
        <f t="shared" si="796"/>
        <v/>
      </c>
      <c r="AJ880" s="31" t="str">
        <f t="shared" si="796"/>
        <v/>
      </c>
      <c r="AK880" s="31" t="str">
        <f t="shared" si="783"/>
        <v/>
      </c>
      <c r="AL880" s="31" t="str">
        <f t="shared" si="783"/>
        <v/>
      </c>
      <c r="AM880" s="31" t="str">
        <f t="shared" si="783"/>
        <v/>
      </c>
      <c r="AN880" s="31" t="str">
        <f t="shared" si="783"/>
        <v/>
      </c>
      <c r="AO880" s="32" t="str">
        <f t="shared" si="808"/>
        <v/>
      </c>
      <c r="AP880" s="32" t="str">
        <f t="shared" ref="AP880:AY895" si="815">IF(AE880="","",CONCATENATE(AE880," ",$AO880))</f>
        <v/>
      </c>
      <c r="AQ880" s="32" t="str">
        <f t="shared" si="815"/>
        <v/>
      </c>
      <c r="AR880" s="32" t="str">
        <f t="shared" si="815"/>
        <v/>
      </c>
      <c r="AS880" s="32" t="str">
        <f t="shared" si="815"/>
        <v/>
      </c>
      <c r="AT880" s="32" t="str">
        <f t="shared" si="815"/>
        <v/>
      </c>
      <c r="AU880" s="32" t="str">
        <f t="shared" si="815"/>
        <v/>
      </c>
      <c r="AV880" s="32" t="str">
        <f t="shared" si="815"/>
        <v/>
      </c>
      <c r="AW880" s="32" t="str">
        <f t="shared" si="815"/>
        <v/>
      </c>
      <c r="AX880" s="32" t="str">
        <f t="shared" si="815"/>
        <v/>
      </c>
      <c r="AY880" s="32" t="str">
        <f t="shared" si="815"/>
        <v/>
      </c>
      <c r="BA880" s="17" t="str">
        <f t="shared" ref="BA880:BJ895" si="816">IF(AE880="","",ROW())</f>
        <v/>
      </c>
      <c r="BB880" s="17" t="str">
        <f t="shared" si="816"/>
        <v/>
      </c>
      <c r="BC880" s="17" t="str">
        <f t="shared" si="816"/>
        <v/>
      </c>
      <c r="BD880" s="17" t="str">
        <f t="shared" si="816"/>
        <v/>
      </c>
      <c r="BE880" s="17" t="str">
        <f t="shared" si="816"/>
        <v/>
      </c>
      <c r="BF880" s="17" t="str">
        <f t="shared" si="816"/>
        <v/>
      </c>
      <c r="BG880" s="17" t="str">
        <f t="shared" si="816"/>
        <v/>
      </c>
      <c r="BH880" s="17" t="str">
        <f t="shared" si="816"/>
        <v/>
      </c>
      <c r="BI880" s="17" t="str">
        <f t="shared" si="816"/>
        <v/>
      </c>
      <c r="BJ880" s="17" t="str">
        <f t="shared" si="816"/>
        <v/>
      </c>
    </row>
    <row r="881" spans="1:62" s="13" customFormat="1" ht="23.25" customHeight="1">
      <c r="A881" s="1">
        <f ca="1">IF(COUNTIF($D881:$M881," ")=10,"",IF(VLOOKUP(MAX($A$1:A880),$A$1:C880,3,FALSE)=0,"",MAX($A$1:A880)+1))</f>
        <v>879</v>
      </c>
      <c r="B881" s="13" t="str">
        <f>$B874</f>
        <v/>
      </c>
      <c r="C881" s="2" t="str">
        <f>IF($B881="","",$S$8)</f>
        <v/>
      </c>
      <c r="D881" s="23" t="str">
        <f t="shared" ref="D881:K881" si="817">IF($B881&gt;"",IF(ISERROR(SEARCH($B881,T$8))," ",MID(T$8,FIND("%курс ",T$8,FIND($B881,T$8))+6,7)&amp;"
("&amp;MID(T$8,FIND("ауд.",T$8,FIND($B881,T$8))+4,FIND("№",T$8,FIND("ауд.",T$8,FIND($B881,T$8)))-(FIND("ауд.",T$8,FIND($B881,T$8))+4))&amp;")"),"")</f>
        <v/>
      </c>
      <c r="E881" s="23" t="str">
        <f t="shared" si="817"/>
        <v/>
      </c>
      <c r="F881" s="23" t="str">
        <f t="shared" si="817"/>
        <v/>
      </c>
      <c r="G881" s="23" t="str">
        <f t="shared" si="817"/>
        <v/>
      </c>
      <c r="H881" s="23" t="str">
        <f t="shared" si="817"/>
        <v/>
      </c>
      <c r="I881" s="23" t="str">
        <f t="shared" si="817"/>
        <v/>
      </c>
      <c r="J881" s="23" t="str">
        <f t="shared" si="817"/>
        <v/>
      </c>
      <c r="K881" s="23" t="str">
        <f t="shared" si="817"/>
        <v/>
      </c>
      <c r="L881" s="23"/>
      <c r="M881" s="23"/>
      <c r="P881" s="16"/>
      <c r="Q881" s="16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E881" s="31" t="str">
        <f t="shared" si="796"/>
        <v/>
      </c>
      <c r="AF881" s="31" t="str">
        <f t="shared" si="796"/>
        <v/>
      </c>
      <c r="AG881" s="31" t="str">
        <f t="shared" si="796"/>
        <v/>
      </c>
      <c r="AH881" s="31" t="str">
        <f t="shared" si="796"/>
        <v/>
      </c>
      <c r="AI881" s="31" t="str">
        <f t="shared" si="796"/>
        <v/>
      </c>
      <c r="AJ881" s="31" t="str">
        <f t="shared" si="796"/>
        <v/>
      </c>
      <c r="AK881" s="31" t="str">
        <f t="shared" si="783"/>
        <v/>
      </c>
      <c r="AL881" s="31" t="str">
        <f t="shared" si="783"/>
        <v/>
      </c>
      <c r="AM881" s="31" t="str">
        <f t="shared" si="783"/>
        <v/>
      </c>
      <c r="AN881" s="31" t="str">
        <f t="shared" si="783"/>
        <v/>
      </c>
      <c r="AO881" s="32" t="str">
        <f t="shared" si="808"/>
        <v/>
      </c>
      <c r="AP881" s="32" t="str">
        <f t="shared" si="815"/>
        <v/>
      </c>
      <c r="AQ881" s="32" t="str">
        <f t="shared" si="815"/>
        <v/>
      </c>
      <c r="AR881" s="32" t="str">
        <f t="shared" si="815"/>
        <v/>
      </c>
      <c r="AS881" s="32" t="str">
        <f t="shared" si="815"/>
        <v/>
      </c>
      <c r="AT881" s="32" t="str">
        <f t="shared" si="815"/>
        <v/>
      </c>
      <c r="AU881" s="32" t="str">
        <f t="shared" si="815"/>
        <v/>
      </c>
      <c r="AV881" s="32" t="str">
        <f t="shared" si="815"/>
        <v/>
      </c>
      <c r="AW881" s="32" t="str">
        <f t="shared" si="815"/>
        <v/>
      </c>
      <c r="AX881" s="32" t="str">
        <f t="shared" si="815"/>
        <v/>
      </c>
      <c r="AY881" s="32" t="str">
        <f t="shared" si="815"/>
        <v/>
      </c>
      <c r="BA881" s="17" t="str">
        <f t="shared" si="816"/>
        <v/>
      </c>
      <c r="BB881" s="17" t="str">
        <f t="shared" si="816"/>
        <v/>
      </c>
      <c r="BC881" s="17" t="str">
        <f t="shared" si="816"/>
        <v/>
      </c>
      <c r="BD881" s="17" t="str">
        <f t="shared" si="816"/>
        <v/>
      </c>
      <c r="BE881" s="17" t="str">
        <f t="shared" si="816"/>
        <v/>
      </c>
      <c r="BF881" s="17" t="str">
        <f t="shared" si="816"/>
        <v/>
      </c>
      <c r="BG881" s="17" t="str">
        <f t="shared" si="816"/>
        <v/>
      </c>
      <c r="BH881" s="17" t="str">
        <f t="shared" si="816"/>
        <v/>
      </c>
      <c r="BI881" s="17" t="str">
        <f t="shared" si="816"/>
        <v/>
      </c>
      <c r="BJ881" s="17" t="str">
        <f t="shared" si="816"/>
        <v/>
      </c>
    </row>
    <row r="882" spans="1:62" s="13" customFormat="1" ht="23.25" customHeight="1">
      <c r="C882" s="2" t="str">
        <f>IF($B882="","",$S$4)</f>
        <v/>
      </c>
      <c r="D882" s="14" t="str">
        <f t="shared" ref="D882:K882" si="818">IF($B882&gt;"",IF(ISERROR(SEARCH($B882,T$4))," ",MID(T$4,FIND("%курс ",T$4,FIND($B882,T$4))+6,3)&amp;"
("&amp;MID(T$4,FIND("ауд.",T$4,FIND($B882,T$4))+4,FIND("№",T$4,FIND("ауд.",T$4,FIND($B882,T$4)))-(FIND("ауд.",T$4,FIND($B882,T$4))+4))&amp;")"),"")</f>
        <v/>
      </c>
      <c r="E882" s="14" t="str">
        <f t="shared" si="818"/>
        <v/>
      </c>
      <c r="F882" s="14" t="str">
        <f t="shared" si="818"/>
        <v/>
      </c>
      <c r="G882" s="14" t="str">
        <f t="shared" si="818"/>
        <v/>
      </c>
      <c r="H882" s="14" t="str">
        <f t="shared" si="818"/>
        <v/>
      </c>
      <c r="I882" s="14" t="str">
        <f t="shared" si="818"/>
        <v/>
      </c>
      <c r="J882" s="14" t="str">
        <f t="shared" si="818"/>
        <v/>
      </c>
      <c r="K882" s="14" t="str">
        <f t="shared" si="818"/>
        <v/>
      </c>
      <c r="L882" s="14"/>
      <c r="M882" s="14"/>
      <c r="P882" s="16"/>
      <c r="Q882" s="16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E882" s="31" t="str">
        <f t="shared" si="796"/>
        <v/>
      </c>
      <c r="AF882" s="31" t="str">
        <f t="shared" si="796"/>
        <v/>
      </c>
      <c r="AG882" s="31" t="str">
        <f t="shared" si="796"/>
        <v/>
      </c>
      <c r="AH882" s="31" t="str">
        <f t="shared" si="796"/>
        <v/>
      </c>
      <c r="AI882" s="31" t="str">
        <f t="shared" si="796"/>
        <v/>
      </c>
      <c r="AJ882" s="31" t="str">
        <f t="shared" si="796"/>
        <v/>
      </c>
      <c r="AK882" s="31" t="str">
        <f t="shared" si="783"/>
        <v/>
      </c>
      <c r="AL882" s="31" t="str">
        <f t="shared" si="783"/>
        <v/>
      </c>
      <c r="AM882" s="31" t="str">
        <f t="shared" si="783"/>
        <v/>
      </c>
      <c r="AN882" s="31" t="str">
        <f t="shared" si="783"/>
        <v/>
      </c>
      <c r="AO882" s="35"/>
      <c r="AP882" s="32" t="str">
        <f t="shared" si="815"/>
        <v/>
      </c>
      <c r="AQ882" s="32" t="str">
        <f t="shared" si="815"/>
        <v/>
      </c>
      <c r="AR882" s="32" t="str">
        <f t="shared" si="815"/>
        <v/>
      </c>
      <c r="AS882" s="32" t="str">
        <f t="shared" si="815"/>
        <v/>
      </c>
      <c r="AT882" s="32" t="str">
        <f t="shared" si="815"/>
        <v/>
      </c>
      <c r="AU882" s="32" t="str">
        <f t="shared" si="815"/>
        <v/>
      </c>
      <c r="AV882" s="32" t="str">
        <f t="shared" si="815"/>
        <v/>
      </c>
      <c r="AW882" s="32" t="str">
        <f t="shared" si="815"/>
        <v/>
      </c>
      <c r="AX882" s="32" t="str">
        <f t="shared" si="815"/>
        <v/>
      </c>
      <c r="AY882" s="32" t="str">
        <f t="shared" si="815"/>
        <v/>
      </c>
      <c r="BA882" s="17" t="str">
        <f t="shared" si="816"/>
        <v/>
      </c>
      <c r="BB882" s="17" t="str">
        <f t="shared" si="816"/>
        <v/>
      </c>
      <c r="BC882" s="17" t="str">
        <f t="shared" si="816"/>
        <v/>
      </c>
      <c r="BD882" s="17" t="str">
        <f t="shared" si="816"/>
        <v/>
      </c>
      <c r="BE882" s="17" t="str">
        <f t="shared" si="816"/>
        <v/>
      </c>
      <c r="BF882" s="17" t="str">
        <f t="shared" si="816"/>
        <v/>
      </c>
      <c r="BG882" s="17" t="str">
        <f t="shared" si="816"/>
        <v/>
      </c>
      <c r="BH882" s="17" t="str">
        <f t="shared" si="816"/>
        <v/>
      </c>
      <c r="BI882" s="17" t="str">
        <f t="shared" si="816"/>
        <v/>
      </c>
      <c r="BJ882" s="17" t="str">
        <f t="shared" si="816"/>
        <v/>
      </c>
    </row>
    <row r="883" spans="1:62" s="13" customFormat="1" ht="23.25" customHeight="1">
      <c r="A883" s="1">
        <f ca="1">IF(COUNTIF($D884:$M890," ")=70,"",MAX($A$1:A882)+1)</f>
        <v>880</v>
      </c>
      <c r="B883" s="2" t="str">
        <f>IF($C883="","",$C883)</f>
        <v/>
      </c>
      <c r="C883" s="3" t="str">
        <f>IF(ISERROR(VLOOKUP((ROW()-1)/9+1,'[1]Преподавательский состав'!$A$2:$B$180,2,FALSE)),"",VLOOKUP((ROW()-1)/9+1,'[1]Преподавательский состав'!$A$2:$B$180,2,FALSE))</f>
        <v/>
      </c>
      <c r="D883" s="3" t="str">
        <f>IF($C883="","",T(" 8.00"))</f>
        <v/>
      </c>
      <c r="E883" s="3" t="str">
        <f>IF($C883="","",T(" 9.40"))</f>
        <v/>
      </c>
      <c r="F883" s="3" t="str">
        <f>IF($C883="","",T("11.20"))</f>
        <v/>
      </c>
      <c r="G883" s="3" t="str">
        <f>IF($C883="","",T("13.00"))</f>
        <v/>
      </c>
      <c r="H883" s="3" t="str">
        <f>IF($C883="","",T("13.30"))</f>
        <v/>
      </c>
      <c r="I883" s="3" t="str">
        <f>IF($C883="","",T("15.10"))</f>
        <v/>
      </c>
      <c r="J883" s="3" t="str">
        <f>IF($C883="","",T("16.50"))</f>
        <v/>
      </c>
      <c r="K883" s="3" t="str">
        <f>IF($C883="","",T("16.50"))</f>
        <v/>
      </c>
      <c r="L883" s="3"/>
      <c r="M883" s="3"/>
      <c r="P883" s="16"/>
      <c r="Q883" s="16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E883" s="31" t="str">
        <f t="shared" si="796"/>
        <v/>
      </c>
      <c r="AF883" s="31" t="str">
        <f t="shared" si="796"/>
        <v/>
      </c>
      <c r="AG883" s="31" t="str">
        <f t="shared" si="796"/>
        <v/>
      </c>
      <c r="AH883" s="31" t="str">
        <f t="shared" si="796"/>
        <v/>
      </c>
      <c r="AI883" s="31" t="str">
        <f t="shared" si="796"/>
        <v/>
      </c>
      <c r="AJ883" s="31" t="str">
        <f t="shared" si="796"/>
        <v/>
      </c>
      <c r="AK883" s="31" t="str">
        <f t="shared" si="783"/>
        <v/>
      </c>
      <c r="AL883" s="31" t="str">
        <f t="shared" si="783"/>
        <v/>
      </c>
      <c r="AM883" s="31" t="str">
        <f t="shared" si="783"/>
        <v/>
      </c>
      <c r="AN883" s="31" t="str">
        <f t="shared" si="783"/>
        <v/>
      </c>
      <c r="AO883" s="32" t="str">
        <f t="shared" ref="AO883:AO890" si="819">IF(COUNTBLANK(AE883:AN883)=10,"",MID($B883,1,FIND(" ",$B883)-1))</f>
        <v/>
      </c>
      <c r="AP883" s="32" t="str">
        <f t="shared" si="815"/>
        <v/>
      </c>
      <c r="AQ883" s="32" t="str">
        <f t="shared" si="815"/>
        <v/>
      </c>
      <c r="AR883" s="32" t="str">
        <f t="shared" si="815"/>
        <v/>
      </c>
      <c r="AS883" s="32" t="str">
        <f t="shared" si="815"/>
        <v/>
      </c>
      <c r="AT883" s="32" t="str">
        <f t="shared" si="815"/>
        <v/>
      </c>
      <c r="AU883" s="32" t="str">
        <f t="shared" si="815"/>
        <v/>
      </c>
      <c r="AV883" s="32" t="str">
        <f t="shared" si="815"/>
        <v/>
      </c>
      <c r="AW883" s="32" t="str">
        <f t="shared" si="815"/>
        <v/>
      </c>
      <c r="AX883" s="32" t="str">
        <f t="shared" si="815"/>
        <v/>
      </c>
      <c r="AY883" s="32" t="str">
        <f t="shared" si="815"/>
        <v/>
      </c>
      <c r="BA883" s="17" t="str">
        <f t="shared" si="816"/>
        <v/>
      </c>
      <c r="BB883" s="17" t="str">
        <f t="shared" si="816"/>
        <v/>
      </c>
      <c r="BC883" s="17" t="str">
        <f t="shared" si="816"/>
        <v/>
      </c>
      <c r="BD883" s="17" t="str">
        <f t="shared" si="816"/>
        <v/>
      </c>
      <c r="BE883" s="17" t="str">
        <f t="shared" si="816"/>
        <v/>
      </c>
      <c r="BF883" s="17" t="str">
        <f t="shared" si="816"/>
        <v/>
      </c>
      <c r="BG883" s="17" t="str">
        <f t="shared" si="816"/>
        <v/>
      </c>
      <c r="BH883" s="17" t="str">
        <f t="shared" si="816"/>
        <v/>
      </c>
      <c r="BI883" s="17" t="str">
        <f t="shared" si="816"/>
        <v/>
      </c>
      <c r="BJ883" s="17" t="str">
        <f t="shared" si="816"/>
        <v/>
      </c>
    </row>
    <row r="884" spans="1:62" s="13" customFormat="1" ht="23.25" customHeight="1">
      <c r="A884" s="1">
        <f ca="1">IF(COUNTIF($D884:$M884," ")=10,"",IF(VLOOKUP(MAX($A$1:A883),$A$1:C883,3,FALSE)=0,"",MAX($A$1:A883)+1))</f>
        <v>881</v>
      </c>
      <c r="B884" s="13" t="str">
        <f>$B883</f>
        <v/>
      </c>
      <c r="C884" s="2" t="str">
        <f>IF($B884="","",$S$2)</f>
        <v/>
      </c>
      <c r="D884" s="14" t="str">
        <f t="shared" ref="D884:K884" si="820">IF($B884&gt;"",IF(ISERROR(SEARCH($B884,T$2))," ",MID(T$2,FIND("%курс ",T$2,FIND($B884,T$2))+6,3)&amp;"
("&amp;MID(T$2,FIND("ауд.",T$2,FIND($B884,T$2))+4,FIND("№",T$2,FIND("ауд.",T$2,FIND($B884,T$2)))-(FIND("ауд.",T$2,FIND($B884,T$2))+4))&amp;")"),"")</f>
        <v/>
      </c>
      <c r="E884" s="14" t="str">
        <f t="shared" si="820"/>
        <v/>
      </c>
      <c r="F884" s="14" t="str">
        <f t="shared" si="820"/>
        <v/>
      </c>
      <c r="G884" s="14" t="str">
        <f t="shared" si="820"/>
        <v/>
      </c>
      <c r="H884" s="14" t="str">
        <f t="shared" si="820"/>
        <v/>
      </c>
      <c r="I884" s="14" t="str">
        <f t="shared" si="820"/>
        <v/>
      </c>
      <c r="J884" s="14" t="str">
        <f t="shared" si="820"/>
        <v/>
      </c>
      <c r="K884" s="14" t="str">
        <f t="shared" si="820"/>
        <v/>
      </c>
      <c r="L884" s="14"/>
      <c r="M884" s="14"/>
      <c r="P884" s="16"/>
      <c r="Q884" s="16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E884" s="31" t="str">
        <f t="shared" si="796"/>
        <v/>
      </c>
      <c r="AF884" s="31" t="str">
        <f t="shared" si="796"/>
        <v/>
      </c>
      <c r="AG884" s="31" t="str">
        <f t="shared" si="796"/>
        <v/>
      </c>
      <c r="AH884" s="31" t="str">
        <f t="shared" si="796"/>
        <v/>
      </c>
      <c r="AI884" s="31" t="str">
        <f t="shared" si="796"/>
        <v/>
      </c>
      <c r="AJ884" s="31" t="str">
        <f t="shared" si="796"/>
        <v/>
      </c>
      <c r="AK884" s="31" t="str">
        <f t="shared" si="783"/>
        <v/>
      </c>
      <c r="AL884" s="31" t="str">
        <f t="shared" si="783"/>
        <v/>
      </c>
      <c r="AM884" s="31" t="str">
        <f t="shared" si="783"/>
        <v/>
      </c>
      <c r="AN884" s="31" t="str">
        <f t="shared" si="783"/>
        <v/>
      </c>
      <c r="AO884" s="32" t="str">
        <f t="shared" si="819"/>
        <v/>
      </c>
      <c r="AP884" s="32" t="str">
        <f t="shared" si="815"/>
        <v/>
      </c>
      <c r="AQ884" s="32" t="str">
        <f t="shared" si="815"/>
        <v/>
      </c>
      <c r="AR884" s="32" t="str">
        <f t="shared" si="815"/>
        <v/>
      </c>
      <c r="AS884" s="32" t="str">
        <f t="shared" si="815"/>
        <v/>
      </c>
      <c r="AT884" s="32" t="str">
        <f t="shared" si="815"/>
        <v/>
      </c>
      <c r="AU884" s="32" t="str">
        <f t="shared" si="815"/>
        <v/>
      </c>
      <c r="AV884" s="32" t="str">
        <f t="shared" si="815"/>
        <v/>
      </c>
      <c r="AW884" s="32" t="str">
        <f t="shared" si="815"/>
        <v/>
      </c>
      <c r="AX884" s="32" t="str">
        <f t="shared" si="815"/>
        <v/>
      </c>
      <c r="AY884" s="32" t="str">
        <f t="shared" si="815"/>
        <v/>
      </c>
      <c r="BA884" s="17" t="str">
        <f t="shared" si="816"/>
        <v/>
      </c>
      <c r="BB884" s="17" t="str">
        <f t="shared" si="816"/>
        <v/>
      </c>
      <c r="BC884" s="17" t="str">
        <f t="shared" si="816"/>
        <v/>
      </c>
      <c r="BD884" s="17" t="str">
        <f t="shared" si="816"/>
        <v/>
      </c>
      <c r="BE884" s="17" t="str">
        <f t="shared" si="816"/>
        <v/>
      </c>
      <c r="BF884" s="17" t="str">
        <f t="shared" si="816"/>
        <v/>
      </c>
      <c r="BG884" s="17" t="str">
        <f t="shared" si="816"/>
        <v/>
      </c>
      <c r="BH884" s="17" t="str">
        <f t="shared" si="816"/>
        <v/>
      </c>
      <c r="BI884" s="17" t="str">
        <f t="shared" si="816"/>
        <v/>
      </c>
      <c r="BJ884" s="17" t="str">
        <f t="shared" si="816"/>
        <v/>
      </c>
    </row>
    <row r="885" spans="1:62" s="13" customFormat="1" ht="23.25" customHeight="1">
      <c r="A885" s="1">
        <f ca="1">IF(COUNTIF($D885:$M885," ")=10,"",IF(VLOOKUP(MAX($A$1:A884),$A$1:C884,3,FALSE)=0,"",MAX($A$1:A884)+1))</f>
        <v>882</v>
      </c>
      <c r="B885" s="13" t="str">
        <f>$B883</f>
        <v/>
      </c>
      <c r="C885" s="2" t="str">
        <f>IF($B885="","",$S$3)</f>
        <v/>
      </c>
      <c r="D885" s="14" t="str">
        <f t="shared" ref="D885:K885" si="821">IF($B885&gt;"",IF(ISERROR(SEARCH($B885,T$3))," ",MID(T$3,FIND("%курс ",T$3,FIND($B885,T$3))+6,3)&amp;"
("&amp;MID(T$3,FIND("ауд.",T$3,FIND($B885,T$3))+4,FIND("№",T$3,FIND("ауд.",T$3,FIND($B885,T$3)))-(FIND("ауд.",T$3,FIND($B885,T$3))+4))&amp;")"),"")</f>
        <v/>
      </c>
      <c r="E885" s="14" t="str">
        <f t="shared" si="821"/>
        <v/>
      </c>
      <c r="F885" s="14" t="str">
        <f t="shared" si="821"/>
        <v/>
      </c>
      <c r="G885" s="14" t="str">
        <f t="shared" si="821"/>
        <v/>
      </c>
      <c r="H885" s="14" t="str">
        <f t="shared" si="821"/>
        <v/>
      </c>
      <c r="I885" s="14" t="str">
        <f t="shared" si="821"/>
        <v/>
      </c>
      <c r="J885" s="14" t="str">
        <f t="shared" si="821"/>
        <v/>
      </c>
      <c r="K885" s="14" t="str">
        <f t="shared" si="821"/>
        <v/>
      </c>
      <c r="L885" s="14"/>
      <c r="M885" s="14"/>
      <c r="P885" s="16"/>
      <c r="Q885" s="16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E885" s="31" t="str">
        <f t="shared" si="796"/>
        <v/>
      </c>
      <c r="AF885" s="31" t="str">
        <f t="shared" si="796"/>
        <v/>
      </c>
      <c r="AG885" s="31" t="str">
        <f t="shared" si="796"/>
        <v/>
      </c>
      <c r="AH885" s="31" t="str">
        <f t="shared" si="796"/>
        <v/>
      </c>
      <c r="AI885" s="31" t="str">
        <f t="shared" si="796"/>
        <v/>
      </c>
      <c r="AJ885" s="31" t="str">
        <f t="shared" si="796"/>
        <v/>
      </c>
      <c r="AK885" s="31" t="str">
        <f t="shared" si="783"/>
        <v/>
      </c>
      <c r="AL885" s="31" t="str">
        <f t="shared" si="783"/>
        <v/>
      </c>
      <c r="AM885" s="31" t="str">
        <f t="shared" si="783"/>
        <v/>
      </c>
      <c r="AN885" s="31" t="str">
        <f t="shared" si="783"/>
        <v/>
      </c>
      <c r="AO885" s="32" t="str">
        <f t="shared" si="819"/>
        <v/>
      </c>
      <c r="AP885" s="32" t="str">
        <f t="shared" si="815"/>
        <v/>
      </c>
      <c r="AQ885" s="32" t="str">
        <f t="shared" si="815"/>
        <v/>
      </c>
      <c r="AR885" s="32" t="str">
        <f t="shared" si="815"/>
        <v/>
      </c>
      <c r="AS885" s="32" t="str">
        <f t="shared" si="815"/>
        <v/>
      </c>
      <c r="AT885" s="32" t="str">
        <f t="shared" si="815"/>
        <v/>
      </c>
      <c r="AU885" s="32" t="str">
        <f t="shared" si="815"/>
        <v/>
      </c>
      <c r="AV885" s="32" t="str">
        <f t="shared" si="815"/>
        <v/>
      </c>
      <c r="AW885" s="32" t="str">
        <f t="shared" si="815"/>
        <v/>
      </c>
      <c r="AX885" s="32" t="str">
        <f t="shared" si="815"/>
        <v/>
      </c>
      <c r="AY885" s="32" t="str">
        <f t="shared" si="815"/>
        <v/>
      </c>
      <c r="BA885" s="17" t="str">
        <f t="shared" si="816"/>
        <v/>
      </c>
      <c r="BB885" s="17" t="str">
        <f t="shared" si="816"/>
        <v/>
      </c>
      <c r="BC885" s="17" t="str">
        <f t="shared" si="816"/>
        <v/>
      </c>
      <c r="BD885" s="17" t="str">
        <f t="shared" si="816"/>
        <v/>
      </c>
      <c r="BE885" s="17" t="str">
        <f t="shared" si="816"/>
        <v/>
      </c>
      <c r="BF885" s="17" t="str">
        <f t="shared" si="816"/>
        <v/>
      </c>
      <c r="BG885" s="17" t="str">
        <f t="shared" si="816"/>
        <v/>
      </c>
      <c r="BH885" s="17" t="str">
        <f t="shared" si="816"/>
        <v/>
      </c>
      <c r="BI885" s="17" t="str">
        <f t="shared" si="816"/>
        <v/>
      </c>
      <c r="BJ885" s="17" t="str">
        <f t="shared" si="816"/>
        <v/>
      </c>
    </row>
    <row r="886" spans="1:62" s="13" customFormat="1" ht="23.25" customHeight="1">
      <c r="A886" s="1">
        <f ca="1">IF(COUNTIF($D886:$M886," ")=10,"",IF(VLOOKUP(MAX($A$1:A885),$A$1:C885,3,FALSE)=0,"",MAX($A$1:A885)+1))</f>
        <v>883</v>
      </c>
      <c r="B886" s="13" t="str">
        <f>$B883</f>
        <v/>
      </c>
      <c r="C886" s="2" t="str">
        <f>IF($B886="","",$S$4)</f>
        <v/>
      </c>
      <c r="D886" s="14" t="str">
        <f t="shared" ref="D886:K886" si="822">IF($B886&gt;"",IF(ISERROR(SEARCH($B886,T$4))," ",MID(T$4,FIND("%курс ",T$4,FIND($B886,T$4))+6,3)&amp;"
("&amp;MID(T$4,FIND("ауд.",T$4,FIND($B886,T$4))+4,FIND("№",T$4,FIND("ауд.",T$4,FIND($B886,T$4)))-(FIND("ауд.",T$4,FIND($B886,T$4))+4))&amp;")"),"")</f>
        <v/>
      </c>
      <c r="E886" s="14" t="str">
        <f t="shared" si="822"/>
        <v/>
      </c>
      <c r="F886" s="14" t="str">
        <f t="shared" si="822"/>
        <v/>
      </c>
      <c r="G886" s="14" t="str">
        <f t="shared" si="822"/>
        <v/>
      </c>
      <c r="H886" s="14" t="str">
        <f t="shared" si="822"/>
        <v/>
      </c>
      <c r="I886" s="14" t="str">
        <f t="shared" si="822"/>
        <v/>
      </c>
      <c r="J886" s="14" t="str">
        <f t="shared" si="822"/>
        <v/>
      </c>
      <c r="K886" s="14" t="str">
        <f t="shared" si="822"/>
        <v/>
      </c>
      <c r="L886" s="14"/>
      <c r="M886" s="14"/>
      <c r="P886" s="16"/>
      <c r="Q886" s="16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E886" s="31" t="str">
        <f t="shared" si="796"/>
        <v/>
      </c>
      <c r="AF886" s="31" t="str">
        <f t="shared" si="796"/>
        <v/>
      </c>
      <c r="AG886" s="31" t="str">
        <f t="shared" si="796"/>
        <v/>
      </c>
      <c r="AH886" s="31" t="str">
        <f t="shared" si="796"/>
        <v/>
      </c>
      <c r="AI886" s="31" t="str">
        <f t="shared" si="796"/>
        <v/>
      </c>
      <c r="AJ886" s="31" t="str">
        <f t="shared" si="796"/>
        <v/>
      </c>
      <c r="AK886" s="31" t="str">
        <f t="shared" si="783"/>
        <v/>
      </c>
      <c r="AL886" s="31" t="str">
        <f t="shared" si="783"/>
        <v/>
      </c>
      <c r="AM886" s="31" t="str">
        <f t="shared" si="783"/>
        <v/>
      </c>
      <c r="AN886" s="31" t="str">
        <f t="shared" si="783"/>
        <v/>
      </c>
      <c r="AO886" s="32" t="str">
        <f t="shared" si="819"/>
        <v/>
      </c>
      <c r="AP886" s="32" t="str">
        <f t="shared" si="815"/>
        <v/>
      </c>
      <c r="AQ886" s="32" t="str">
        <f t="shared" si="815"/>
        <v/>
      </c>
      <c r="AR886" s="32" t="str">
        <f t="shared" si="815"/>
        <v/>
      </c>
      <c r="AS886" s="32" t="str">
        <f t="shared" si="815"/>
        <v/>
      </c>
      <c r="AT886" s="32" t="str">
        <f t="shared" si="815"/>
        <v/>
      </c>
      <c r="AU886" s="32" t="str">
        <f t="shared" si="815"/>
        <v/>
      </c>
      <c r="AV886" s="32" t="str">
        <f t="shared" si="815"/>
        <v/>
      </c>
      <c r="AW886" s="32" t="str">
        <f t="shared" si="815"/>
        <v/>
      </c>
      <c r="AX886" s="32" t="str">
        <f t="shared" si="815"/>
        <v/>
      </c>
      <c r="AY886" s="32" t="str">
        <f t="shared" si="815"/>
        <v/>
      </c>
      <c r="BA886" s="17" t="str">
        <f t="shared" si="816"/>
        <v/>
      </c>
      <c r="BB886" s="17" t="str">
        <f t="shared" si="816"/>
        <v/>
      </c>
      <c r="BC886" s="17" t="str">
        <f t="shared" si="816"/>
        <v/>
      </c>
      <c r="BD886" s="17" t="str">
        <f t="shared" si="816"/>
        <v/>
      </c>
      <c r="BE886" s="17" t="str">
        <f t="shared" si="816"/>
        <v/>
      </c>
      <c r="BF886" s="17" t="str">
        <f t="shared" si="816"/>
        <v/>
      </c>
      <c r="BG886" s="17" t="str">
        <f t="shared" si="816"/>
        <v/>
      </c>
      <c r="BH886" s="17" t="str">
        <f t="shared" si="816"/>
        <v/>
      </c>
      <c r="BI886" s="17" t="str">
        <f t="shared" si="816"/>
        <v/>
      </c>
      <c r="BJ886" s="17" t="str">
        <f t="shared" si="816"/>
        <v/>
      </c>
    </row>
    <row r="887" spans="1:62" s="13" customFormat="1" ht="23.25" customHeight="1">
      <c r="A887" s="1">
        <f ca="1">IF(COUNTIF($D887:$M887," ")=10,"",IF(VLOOKUP(MAX($A$1:A886),$A$1:C886,3,FALSE)=0,"",MAX($A$1:A886)+1))</f>
        <v>884</v>
      </c>
      <c r="B887" s="13" t="str">
        <f>$B883</f>
        <v/>
      </c>
      <c r="C887" s="2" t="str">
        <f>IF($B887="","",$S$5)</f>
        <v/>
      </c>
      <c r="D887" s="23" t="str">
        <f t="shared" ref="D887:K887" si="823">IF($B887&gt;"",IF(ISERROR(SEARCH($B887,T$5))," ",MID(T$5,FIND("%курс ",T$5,FIND($B887,T$5))+6,3)&amp;"
("&amp;MID(T$5,FIND("ауд.",T$5,FIND($B887,T$5))+4,FIND("№",T$5,FIND("ауд.",T$5,FIND($B887,T$5)))-(FIND("ауд.",T$5,FIND($B887,T$5))+4))&amp;")"),"")</f>
        <v/>
      </c>
      <c r="E887" s="23" t="str">
        <f t="shared" si="823"/>
        <v/>
      </c>
      <c r="F887" s="23" t="str">
        <f t="shared" si="823"/>
        <v/>
      </c>
      <c r="G887" s="23" t="str">
        <f t="shared" si="823"/>
        <v/>
      </c>
      <c r="H887" s="23" t="str">
        <f t="shared" si="823"/>
        <v/>
      </c>
      <c r="I887" s="23" t="str">
        <f t="shared" si="823"/>
        <v/>
      </c>
      <c r="J887" s="23" t="str">
        <f t="shared" si="823"/>
        <v/>
      </c>
      <c r="K887" s="23" t="str">
        <f t="shared" si="823"/>
        <v/>
      </c>
      <c r="L887" s="23"/>
      <c r="M887" s="23"/>
      <c r="P887" s="16"/>
      <c r="Q887" s="16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E887" s="31" t="str">
        <f t="shared" si="796"/>
        <v/>
      </c>
      <c r="AF887" s="31" t="str">
        <f t="shared" si="796"/>
        <v/>
      </c>
      <c r="AG887" s="31" t="str">
        <f t="shared" si="796"/>
        <v/>
      </c>
      <c r="AH887" s="31" t="str">
        <f t="shared" si="796"/>
        <v/>
      </c>
      <c r="AI887" s="31" t="str">
        <f t="shared" si="796"/>
        <v/>
      </c>
      <c r="AJ887" s="31" t="str">
        <f t="shared" si="796"/>
        <v/>
      </c>
      <c r="AK887" s="31" t="str">
        <f t="shared" si="783"/>
        <v/>
      </c>
      <c r="AL887" s="31" t="str">
        <f t="shared" si="783"/>
        <v/>
      </c>
      <c r="AM887" s="31" t="str">
        <f t="shared" si="783"/>
        <v/>
      </c>
      <c r="AN887" s="31" t="str">
        <f t="shared" si="783"/>
        <v/>
      </c>
      <c r="AO887" s="32" t="str">
        <f t="shared" si="819"/>
        <v/>
      </c>
      <c r="AP887" s="32" t="str">
        <f t="shared" si="815"/>
        <v/>
      </c>
      <c r="AQ887" s="32" t="str">
        <f t="shared" si="815"/>
        <v/>
      </c>
      <c r="AR887" s="32" t="str">
        <f t="shared" si="815"/>
        <v/>
      </c>
      <c r="AS887" s="32" t="str">
        <f t="shared" si="815"/>
        <v/>
      </c>
      <c r="AT887" s="32" t="str">
        <f t="shared" si="815"/>
        <v/>
      </c>
      <c r="AU887" s="32" t="str">
        <f t="shared" si="815"/>
        <v/>
      </c>
      <c r="AV887" s="32" t="str">
        <f t="shared" si="815"/>
        <v/>
      </c>
      <c r="AW887" s="32" t="str">
        <f t="shared" si="815"/>
        <v/>
      </c>
      <c r="AX887" s="32" t="str">
        <f t="shared" si="815"/>
        <v/>
      </c>
      <c r="AY887" s="32" t="str">
        <f t="shared" si="815"/>
        <v/>
      </c>
      <c r="BA887" s="17" t="str">
        <f t="shared" si="816"/>
        <v/>
      </c>
      <c r="BB887" s="17" t="str">
        <f t="shared" si="816"/>
        <v/>
      </c>
      <c r="BC887" s="17" t="str">
        <f t="shared" si="816"/>
        <v/>
      </c>
      <c r="BD887" s="17" t="str">
        <f t="shared" si="816"/>
        <v/>
      </c>
      <c r="BE887" s="17" t="str">
        <f t="shared" si="816"/>
        <v/>
      </c>
      <c r="BF887" s="17" t="str">
        <f t="shared" si="816"/>
        <v/>
      </c>
      <c r="BG887" s="17" t="str">
        <f t="shared" si="816"/>
        <v/>
      </c>
      <c r="BH887" s="17" t="str">
        <f t="shared" si="816"/>
        <v/>
      </c>
      <c r="BI887" s="17" t="str">
        <f t="shared" si="816"/>
        <v/>
      </c>
      <c r="BJ887" s="17" t="str">
        <f t="shared" si="816"/>
        <v/>
      </c>
    </row>
    <row r="888" spans="1:62" s="13" customFormat="1" ht="23.25" customHeight="1">
      <c r="A888" s="1">
        <f ca="1">IF(COUNTIF($D888:$M888," ")=10,"",IF(VLOOKUP(MAX($A$1:A887),$A$1:C887,3,FALSE)=0,"",MAX($A$1:A887)+1))</f>
        <v>885</v>
      </c>
      <c r="B888" s="13" t="str">
        <f>$B883</f>
        <v/>
      </c>
      <c r="C888" s="2" t="str">
        <f>IF($B888="","",$S$6)</f>
        <v/>
      </c>
      <c r="D888" s="23" t="str">
        <f t="shared" ref="D888:K888" si="824">IF($B888&gt;"",IF(ISERROR(SEARCH($B888,T$6))," ",MID(T$6,FIND("%курс ",T$6,FIND($B888,T$6))+6,3)&amp;"
("&amp;MID(T$6,FIND("ауд.",T$6,FIND($B888,T$6))+4,FIND("№",T$6,FIND("ауд.",T$6,FIND($B888,T$6)))-(FIND("ауд.",T$6,FIND($B888,T$6))+4))&amp;")"),"")</f>
        <v/>
      </c>
      <c r="E888" s="23" t="str">
        <f t="shared" si="824"/>
        <v/>
      </c>
      <c r="F888" s="23" t="str">
        <f t="shared" si="824"/>
        <v/>
      </c>
      <c r="G888" s="23" t="str">
        <f t="shared" si="824"/>
        <v/>
      </c>
      <c r="H888" s="23" t="str">
        <f t="shared" si="824"/>
        <v/>
      </c>
      <c r="I888" s="23" t="str">
        <f t="shared" si="824"/>
        <v/>
      </c>
      <c r="J888" s="23" t="str">
        <f t="shared" si="824"/>
        <v/>
      </c>
      <c r="K888" s="23" t="str">
        <f t="shared" si="824"/>
        <v/>
      </c>
      <c r="L888" s="23"/>
      <c r="M888" s="23"/>
      <c r="P888" s="16"/>
      <c r="Q888" s="16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E888" s="31" t="str">
        <f t="shared" si="796"/>
        <v/>
      </c>
      <c r="AF888" s="31" t="str">
        <f t="shared" si="796"/>
        <v/>
      </c>
      <c r="AG888" s="31" t="str">
        <f t="shared" si="796"/>
        <v/>
      </c>
      <c r="AH888" s="31" t="str">
        <f t="shared" si="796"/>
        <v/>
      </c>
      <c r="AI888" s="31" t="str">
        <f t="shared" si="796"/>
        <v/>
      </c>
      <c r="AJ888" s="31" t="str">
        <f t="shared" si="796"/>
        <v/>
      </c>
      <c r="AK888" s="31" t="str">
        <f t="shared" si="783"/>
        <v/>
      </c>
      <c r="AL888" s="31" t="str">
        <f t="shared" si="783"/>
        <v/>
      </c>
      <c r="AM888" s="31" t="str">
        <f t="shared" si="783"/>
        <v/>
      </c>
      <c r="AN888" s="31" t="str">
        <f t="shared" si="783"/>
        <v/>
      </c>
      <c r="AO888" s="32" t="str">
        <f t="shared" si="819"/>
        <v/>
      </c>
      <c r="AP888" s="32" t="str">
        <f t="shared" si="815"/>
        <v/>
      </c>
      <c r="AQ888" s="32" t="str">
        <f t="shared" si="815"/>
        <v/>
      </c>
      <c r="AR888" s="32" t="str">
        <f t="shared" si="815"/>
        <v/>
      </c>
      <c r="AS888" s="32" t="str">
        <f t="shared" si="815"/>
        <v/>
      </c>
      <c r="AT888" s="32" t="str">
        <f t="shared" si="815"/>
        <v/>
      </c>
      <c r="AU888" s="32" t="str">
        <f t="shared" si="815"/>
        <v/>
      </c>
      <c r="AV888" s="32" t="str">
        <f t="shared" si="815"/>
        <v/>
      </c>
      <c r="AW888" s="32" t="str">
        <f t="shared" si="815"/>
        <v/>
      </c>
      <c r="AX888" s="32" t="str">
        <f t="shared" si="815"/>
        <v/>
      </c>
      <c r="AY888" s="32" t="str">
        <f t="shared" si="815"/>
        <v/>
      </c>
      <c r="BA888" s="17" t="str">
        <f t="shared" si="816"/>
        <v/>
      </c>
      <c r="BB888" s="17" t="str">
        <f t="shared" si="816"/>
        <v/>
      </c>
      <c r="BC888" s="17" t="str">
        <f t="shared" si="816"/>
        <v/>
      </c>
      <c r="BD888" s="17" t="str">
        <f t="shared" si="816"/>
        <v/>
      </c>
      <c r="BE888" s="17" t="str">
        <f t="shared" si="816"/>
        <v/>
      </c>
      <c r="BF888" s="17" t="str">
        <f t="shared" si="816"/>
        <v/>
      </c>
      <c r="BG888" s="17" t="str">
        <f t="shared" si="816"/>
        <v/>
      </c>
      <c r="BH888" s="17" t="str">
        <f t="shared" si="816"/>
        <v/>
      </c>
      <c r="BI888" s="17" t="str">
        <f t="shared" si="816"/>
        <v/>
      </c>
      <c r="BJ888" s="17" t="str">
        <f t="shared" si="816"/>
        <v/>
      </c>
    </row>
    <row r="889" spans="1:62" s="13" customFormat="1" ht="23.25" customHeight="1">
      <c r="A889" s="1">
        <f ca="1">IF(COUNTIF($D889:$M889," ")=10,"",IF(VLOOKUP(MAX($A$1:A888),$A$1:C888,3,FALSE)=0,"",MAX($A$1:A888)+1))</f>
        <v>886</v>
      </c>
      <c r="B889" s="13" t="str">
        <f>$B883</f>
        <v/>
      </c>
      <c r="C889" s="2" t="str">
        <f>IF($B889="","",$S$7)</f>
        <v/>
      </c>
      <c r="D889" s="23" t="str">
        <f t="shared" ref="D889:K889" si="825">IF($B889&gt;"",IF(ISERROR(SEARCH($B889,T$7))," ",MID(T$7,FIND("%курс ",T$7,FIND($B889,T$7))+6,3)&amp;"
("&amp;MID(T$7,FIND("ауд.",T$7,FIND($B889,T$7))+4,FIND("№",T$7,FIND("ауд.",T$7,FIND($B889,T$7)))-(FIND("ауд.",T$7,FIND($B889,T$7))+4))&amp;")"),"")</f>
        <v/>
      </c>
      <c r="E889" s="23" t="str">
        <f t="shared" si="825"/>
        <v/>
      </c>
      <c r="F889" s="23" t="str">
        <f t="shared" si="825"/>
        <v/>
      </c>
      <c r="G889" s="23" t="str">
        <f t="shared" si="825"/>
        <v/>
      </c>
      <c r="H889" s="23" t="str">
        <f t="shared" si="825"/>
        <v/>
      </c>
      <c r="I889" s="23" t="str">
        <f t="shared" si="825"/>
        <v/>
      </c>
      <c r="J889" s="23" t="str">
        <f t="shared" si="825"/>
        <v/>
      </c>
      <c r="K889" s="23" t="str">
        <f t="shared" si="825"/>
        <v/>
      </c>
      <c r="L889" s="23"/>
      <c r="M889" s="23"/>
      <c r="P889" s="16"/>
      <c r="Q889" s="16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E889" s="31" t="str">
        <f t="shared" si="796"/>
        <v/>
      </c>
      <c r="AF889" s="31" t="str">
        <f t="shared" si="796"/>
        <v/>
      </c>
      <c r="AG889" s="31" t="str">
        <f t="shared" si="796"/>
        <v/>
      </c>
      <c r="AH889" s="31" t="str">
        <f t="shared" si="796"/>
        <v/>
      </c>
      <c r="AI889" s="31" t="str">
        <f t="shared" si="796"/>
        <v/>
      </c>
      <c r="AJ889" s="31" t="str">
        <f t="shared" si="796"/>
        <v/>
      </c>
      <c r="AK889" s="31" t="str">
        <f t="shared" si="783"/>
        <v/>
      </c>
      <c r="AL889" s="31" t="str">
        <f t="shared" si="783"/>
        <v/>
      </c>
      <c r="AM889" s="31" t="str">
        <f t="shared" si="783"/>
        <v/>
      </c>
      <c r="AN889" s="31" t="str">
        <f t="shared" si="783"/>
        <v/>
      </c>
      <c r="AO889" s="32" t="str">
        <f t="shared" si="819"/>
        <v/>
      </c>
      <c r="AP889" s="32" t="str">
        <f t="shared" si="815"/>
        <v/>
      </c>
      <c r="AQ889" s="32" t="str">
        <f t="shared" si="815"/>
        <v/>
      </c>
      <c r="AR889" s="32" t="str">
        <f t="shared" si="815"/>
        <v/>
      </c>
      <c r="AS889" s="32" t="str">
        <f t="shared" si="815"/>
        <v/>
      </c>
      <c r="AT889" s="32" t="str">
        <f t="shared" si="815"/>
        <v/>
      </c>
      <c r="AU889" s="32" t="str">
        <f t="shared" si="815"/>
        <v/>
      </c>
      <c r="AV889" s="32" t="str">
        <f t="shared" si="815"/>
        <v/>
      </c>
      <c r="AW889" s="32" t="str">
        <f t="shared" si="815"/>
        <v/>
      </c>
      <c r="AX889" s="32" t="str">
        <f t="shared" si="815"/>
        <v/>
      </c>
      <c r="AY889" s="32" t="str">
        <f t="shared" si="815"/>
        <v/>
      </c>
      <c r="BA889" s="17" t="str">
        <f t="shared" si="816"/>
        <v/>
      </c>
      <c r="BB889" s="17" t="str">
        <f t="shared" si="816"/>
        <v/>
      </c>
      <c r="BC889" s="17" t="str">
        <f t="shared" si="816"/>
        <v/>
      </c>
      <c r="BD889" s="17" t="str">
        <f t="shared" si="816"/>
        <v/>
      </c>
      <c r="BE889" s="17" t="str">
        <f t="shared" si="816"/>
        <v/>
      </c>
      <c r="BF889" s="17" t="str">
        <f t="shared" si="816"/>
        <v/>
      </c>
      <c r="BG889" s="17" t="str">
        <f t="shared" si="816"/>
        <v/>
      </c>
      <c r="BH889" s="17" t="str">
        <f t="shared" si="816"/>
        <v/>
      </c>
      <c r="BI889" s="17" t="str">
        <f t="shared" si="816"/>
        <v/>
      </c>
      <c r="BJ889" s="17" t="str">
        <f t="shared" si="816"/>
        <v/>
      </c>
    </row>
    <row r="890" spans="1:62" s="13" customFormat="1" ht="23.25" customHeight="1">
      <c r="A890" s="1">
        <f ca="1">IF(COUNTIF($D890:$M890," ")=10,"",IF(VLOOKUP(MAX($A$1:A889),$A$1:C889,3,FALSE)=0,"",MAX($A$1:A889)+1))</f>
        <v>887</v>
      </c>
      <c r="B890" s="13" t="str">
        <f>$B883</f>
        <v/>
      </c>
      <c r="C890" s="2" t="str">
        <f>IF($B890="","",$S$8)</f>
        <v/>
      </c>
      <c r="D890" s="23" t="str">
        <f t="shared" ref="D890:K890" si="826">IF($B890&gt;"",IF(ISERROR(SEARCH($B890,T$8))," ",MID(T$8,FIND("%курс ",T$8,FIND($B890,T$8))+6,3)&amp;"
("&amp;MID(T$8,FIND("ауд.",T$8,FIND($B890,T$8))+4,FIND("№",T$8,FIND("ауд.",T$8,FIND($B890,T$8)))-(FIND("ауд.",T$8,FIND($B890,T$8))+4))&amp;")"),"")</f>
        <v/>
      </c>
      <c r="E890" s="23" t="str">
        <f t="shared" si="826"/>
        <v/>
      </c>
      <c r="F890" s="23" t="str">
        <f t="shared" si="826"/>
        <v/>
      </c>
      <c r="G890" s="23" t="str">
        <f t="shared" si="826"/>
        <v/>
      </c>
      <c r="H890" s="23" t="str">
        <f t="shared" si="826"/>
        <v/>
      </c>
      <c r="I890" s="23" t="str">
        <f t="shared" si="826"/>
        <v/>
      </c>
      <c r="J890" s="23" t="str">
        <f t="shared" si="826"/>
        <v/>
      </c>
      <c r="K890" s="23" t="str">
        <f t="shared" si="826"/>
        <v/>
      </c>
      <c r="L890" s="23"/>
      <c r="M890" s="23"/>
      <c r="P890" s="16"/>
      <c r="Q890" s="16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E890" s="31" t="str">
        <f t="shared" si="796"/>
        <v/>
      </c>
      <c r="AF890" s="31" t="str">
        <f t="shared" si="796"/>
        <v/>
      </c>
      <c r="AG890" s="31" t="str">
        <f t="shared" si="796"/>
        <v/>
      </c>
      <c r="AH890" s="31" t="str">
        <f t="shared" si="796"/>
        <v/>
      </c>
      <c r="AI890" s="31" t="str">
        <f t="shared" si="796"/>
        <v/>
      </c>
      <c r="AJ890" s="31" t="str">
        <f t="shared" si="796"/>
        <v/>
      </c>
      <c r="AK890" s="31" t="str">
        <f t="shared" si="783"/>
        <v/>
      </c>
      <c r="AL890" s="31" t="str">
        <f t="shared" si="783"/>
        <v/>
      </c>
      <c r="AM890" s="31" t="str">
        <f t="shared" si="783"/>
        <v/>
      </c>
      <c r="AN890" s="31" t="str">
        <f t="shared" si="783"/>
        <v/>
      </c>
      <c r="AO890" s="32" t="str">
        <f t="shared" si="819"/>
        <v/>
      </c>
      <c r="AP890" s="32" t="str">
        <f t="shared" si="815"/>
        <v/>
      </c>
      <c r="AQ890" s="32" t="str">
        <f t="shared" si="815"/>
        <v/>
      </c>
      <c r="AR890" s="32" t="str">
        <f t="shared" si="815"/>
        <v/>
      </c>
      <c r="AS890" s="32" t="str">
        <f t="shared" si="815"/>
        <v/>
      </c>
      <c r="AT890" s="32" t="str">
        <f t="shared" si="815"/>
        <v/>
      </c>
      <c r="AU890" s="32" t="str">
        <f t="shared" si="815"/>
        <v/>
      </c>
      <c r="AV890" s="32" t="str">
        <f t="shared" si="815"/>
        <v/>
      </c>
      <c r="AW890" s="32" t="str">
        <f t="shared" si="815"/>
        <v/>
      </c>
      <c r="AX890" s="32" t="str">
        <f t="shared" si="815"/>
        <v/>
      </c>
      <c r="AY890" s="32" t="str">
        <f t="shared" si="815"/>
        <v/>
      </c>
      <c r="BA890" s="17" t="str">
        <f t="shared" si="816"/>
        <v/>
      </c>
      <c r="BB890" s="17" t="str">
        <f t="shared" si="816"/>
        <v/>
      </c>
      <c r="BC890" s="17" t="str">
        <f t="shared" si="816"/>
        <v/>
      </c>
      <c r="BD890" s="17" t="str">
        <f t="shared" si="816"/>
        <v/>
      </c>
      <c r="BE890" s="17" t="str">
        <f t="shared" si="816"/>
        <v/>
      </c>
      <c r="BF890" s="17" t="str">
        <f t="shared" si="816"/>
        <v/>
      </c>
      <c r="BG890" s="17" t="str">
        <f t="shared" si="816"/>
        <v/>
      </c>
      <c r="BH890" s="17" t="str">
        <f t="shared" si="816"/>
        <v/>
      </c>
      <c r="BI890" s="17" t="str">
        <f t="shared" si="816"/>
        <v/>
      </c>
      <c r="BJ890" s="17" t="str">
        <f t="shared" si="816"/>
        <v/>
      </c>
    </row>
    <row r="891" spans="1:62" s="13" customFormat="1" ht="23.25" customHeight="1">
      <c r="C891" s="2" t="str">
        <f>IF($B891="","",$S$6)</f>
        <v/>
      </c>
      <c r="D891" s="23" t="str">
        <f t="shared" ref="D891:K891" si="827">IF($B891&gt;"",IF(ISERROR(SEARCH($B891,T$6))," ",MID(T$6,FIND("%курс ",T$6,FIND($B891,T$6))+6,3)&amp;"
("&amp;MID(T$6,FIND("ауд.",T$6,FIND($B891,T$6))+4,FIND("№",T$6,FIND("ауд.",T$6,FIND($B891,T$6)))-(FIND("ауд.",T$6,FIND($B891,T$6))+4))&amp;")"),"")</f>
        <v/>
      </c>
      <c r="E891" s="23" t="str">
        <f t="shared" si="827"/>
        <v/>
      </c>
      <c r="F891" s="23" t="str">
        <f t="shared" si="827"/>
        <v/>
      </c>
      <c r="G891" s="23" t="str">
        <f t="shared" si="827"/>
        <v/>
      </c>
      <c r="H891" s="23" t="str">
        <f t="shared" si="827"/>
        <v/>
      </c>
      <c r="I891" s="23" t="str">
        <f t="shared" si="827"/>
        <v/>
      </c>
      <c r="J891" s="23" t="str">
        <f t="shared" si="827"/>
        <v/>
      </c>
      <c r="K891" s="23" t="str">
        <f t="shared" si="827"/>
        <v/>
      </c>
      <c r="L891" s="23"/>
      <c r="M891" s="23"/>
      <c r="P891" s="16"/>
      <c r="Q891" s="16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E891" s="31" t="str">
        <f t="shared" si="796"/>
        <v/>
      </c>
      <c r="AF891" s="31" t="str">
        <f t="shared" si="796"/>
        <v/>
      </c>
      <c r="AG891" s="31" t="str">
        <f t="shared" si="796"/>
        <v/>
      </c>
      <c r="AH891" s="31" t="str">
        <f t="shared" si="796"/>
        <v/>
      </c>
      <c r="AI891" s="31" t="str">
        <f t="shared" si="796"/>
        <v/>
      </c>
      <c r="AJ891" s="31" t="str">
        <f t="shared" si="796"/>
        <v/>
      </c>
      <c r="AK891" s="31" t="str">
        <f t="shared" si="783"/>
        <v/>
      </c>
      <c r="AL891" s="31" t="str">
        <f t="shared" si="783"/>
        <v/>
      </c>
      <c r="AM891" s="31" t="str">
        <f t="shared" si="783"/>
        <v/>
      </c>
      <c r="AN891" s="31" t="str">
        <f t="shared" si="783"/>
        <v/>
      </c>
      <c r="AO891" s="35"/>
      <c r="AP891" s="32" t="str">
        <f t="shared" si="815"/>
        <v/>
      </c>
      <c r="AQ891" s="32" t="str">
        <f t="shared" si="815"/>
        <v/>
      </c>
      <c r="AR891" s="32" t="str">
        <f t="shared" si="815"/>
        <v/>
      </c>
      <c r="AS891" s="32" t="str">
        <f t="shared" si="815"/>
        <v/>
      </c>
      <c r="AT891" s="32" t="str">
        <f t="shared" si="815"/>
        <v/>
      </c>
      <c r="AU891" s="32" t="str">
        <f t="shared" si="815"/>
        <v/>
      </c>
      <c r="AV891" s="32" t="str">
        <f t="shared" si="815"/>
        <v/>
      </c>
      <c r="AW891" s="32" t="str">
        <f t="shared" si="815"/>
        <v/>
      </c>
      <c r="AX891" s="32" t="str">
        <f t="shared" si="815"/>
        <v/>
      </c>
      <c r="AY891" s="32" t="str">
        <f t="shared" si="815"/>
        <v/>
      </c>
      <c r="BA891" s="17" t="str">
        <f t="shared" si="816"/>
        <v/>
      </c>
      <c r="BB891" s="17" t="str">
        <f t="shared" si="816"/>
        <v/>
      </c>
      <c r="BC891" s="17" t="str">
        <f t="shared" si="816"/>
        <v/>
      </c>
      <c r="BD891" s="17" t="str">
        <f t="shared" si="816"/>
        <v/>
      </c>
      <c r="BE891" s="17" t="str">
        <f t="shared" si="816"/>
        <v/>
      </c>
      <c r="BF891" s="17" t="str">
        <f t="shared" si="816"/>
        <v/>
      </c>
      <c r="BG891" s="17" t="str">
        <f t="shared" si="816"/>
        <v/>
      </c>
      <c r="BH891" s="17" t="str">
        <f t="shared" si="816"/>
        <v/>
      </c>
      <c r="BI891" s="17" t="str">
        <f t="shared" si="816"/>
        <v/>
      </c>
      <c r="BJ891" s="17" t="str">
        <f t="shared" si="816"/>
        <v/>
      </c>
    </row>
    <row r="892" spans="1:62" s="13" customFormat="1" ht="23.25" customHeight="1">
      <c r="A892" s="1">
        <f ca="1">IF(COUNTIF($D893:$M899," ")=70,"",MAX($A$1:A891)+1)</f>
        <v>888</v>
      </c>
      <c r="B892" s="2" t="str">
        <f>IF($C892="","",$C892)</f>
        <v/>
      </c>
      <c r="C892" s="3" t="str">
        <f>IF(ISERROR(VLOOKUP((ROW()-1)/9+1,'[1]Преподавательский состав'!$A$2:$B$180,2,FALSE)),"",VLOOKUP((ROW()-1)/9+1,'[1]Преподавательский состав'!$A$2:$B$180,2,FALSE))</f>
        <v/>
      </c>
      <c r="D892" s="3" t="str">
        <f>IF($C892="","",T(" 8.00"))</f>
        <v/>
      </c>
      <c r="E892" s="3" t="str">
        <f>IF($C892="","",T(" 9.40"))</f>
        <v/>
      </c>
      <c r="F892" s="3" t="str">
        <f>IF($C892="","",T("11.20"))</f>
        <v/>
      </c>
      <c r="G892" s="3" t="str">
        <f>IF($C892="","",T("13.00"))</f>
        <v/>
      </c>
      <c r="H892" s="3" t="str">
        <f>IF($C892="","",T("13.30"))</f>
        <v/>
      </c>
      <c r="I892" s="3" t="str">
        <f>IF($C892="","",T("15.10"))</f>
        <v/>
      </c>
      <c r="J892" s="3" t="str">
        <f>IF($C892="","",T("16.50"))</f>
        <v/>
      </c>
      <c r="K892" s="3" t="str">
        <f>IF($C892="","",T("16.50"))</f>
        <v/>
      </c>
      <c r="L892" s="3"/>
      <c r="M892" s="3"/>
      <c r="P892" s="16"/>
      <c r="Q892" s="16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E892" s="31" t="str">
        <f t="shared" si="796"/>
        <v/>
      </c>
      <c r="AF892" s="31" t="str">
        <f t="shared" si="796"/>
        <v/>
      </c>
      <c r="AG892" s="31" t="str">
        <f t="shared" si="796"/>
        <v/>
      </c>
      <c r="AH892" s="31" t="str">
        <f t="shared" si="796"/>
        <v/>
      </c>
      <c r="AI892" s="31" t="str">
        <f t="shared" si="796"/>
        <v/>
      </c>
      <c r="AJ892" s="31" t="str">
        <f t="shared" si="796"/>
        <v/>
      </c>
      <c r="AK892" s="31" t="str">
        <f t="shared" si="783"/>
        <v/>
      </c>
      <c r="AL892" s="31" t="str">
        <f t="shared" si="783"/>
        <v/>
      </c>
      <c r="AM892" s="31" t="str">
        <f t="shared" si="783"/>
        <v/>
      </c>
      <c r="AN892" s="31" t="str">
        <f t="shared" si="783"/>
        <v/>
      </c>
      <c r="AO892" s="32" t="str">
        <f t="shared" ref="AO892:AO899" si="828">IF(COUNTBLANK(AE892:AN892)=10,"",MID($B892,1,FIND(" ",$B892)-1))</f>
        <v/>
      </c>
      <c r="AP892" s="32" t="str">
        <f t="shared" si="815"/>
        <v/>
      </c>
      <c r="AQ892" s="32" t="str">
        <f t="shared" si="815"/>
        <v/>
      </c>
      <c r="AR892" s="32" t="str">
        <f t="shared" si="815"/>
        <v/>
      </c>
      <c r="AS892" s="32" t="str">
        <f t="shared" si="815"/>
        <v/>
      </c>
      <c r="AT892" s="32" t="str">
        <f t="shared" si="815"/>
        <v/>
      </c>
      <c r="AU892" s="32" t="str">
        <f t="shared" si="815"/>
        <v/>
      </c>
      <c r="AV892" s="32" t="str">
        <f t="shared" si="815"/>
        <v/>
      </c>
      <c r="AW892" s="32" t="str">
        <f t="shared" si="815"/>
        <v/>
      </c>
      <c r="AX892" s="32" t="str">
        <f t="shared" si="815"/>
        <v/>
      </c>
      <c r="AY892" s="32" t="str">
        <f t="shared" si="815"/>
        <v/>
      </c>
      <c r="BA892" s="17" t="str">
        <f t="shared" si="816"/>
        <v/>
      </c>
      <c r="BB892" s="17" t="str">
        <f t="shared" si="816"/>
        <v/>
      </c>
      <c r="BC892" s="17" t="str">
        <f t="shared" si="816"/>
        <v/>
      </c>
      <c r="BD892" s="17" t="str">
        <f t="shared" si="816"/>
        <v/>
      </c>
      <c r="BE892" s="17" t="str">
        <f t="shared" si="816"/>
        <v/>
      </c>
      <c r="BF892" s="17" t="str">
        <f t="shared" si="816"/>
        <v/>
      </c>
      <c r="BG892" s="17" t="str">
        <f t="shared" si="816"/>
        <v/>
      </c>
      <c r="BH892" s="17" t="str">
        <f t="shared" si="816"/>
        <v/>
      </c>
      <c r="BI892" s="17" t="str">
        <f t="shared" si="816"/>
        <v/>
      </c>
      <c r="BJ892" s="17" t="str">
        <f t="shared" si="816"/>
        <v/>
      </c>
    </row>
    <row r="893" spans="1:62" s="13" customFormat="1" ht="23.25" customHeight="1">
      <c r="A893" s="1">
        <f ca="1">IF(COUNTIF($D893:$M893," ")=10,"",IF(VLOOKUP(MAX($A$1:A892),$A$1:C892,3,FALSE)=0,"",MAX($A$1:A892)+1))</f>
        <v>889</v>
      </c>
      <c r="B893" s="13" t="str">
        <f>$B892</f>
        <v/>
      </c>
      <c r="C893" s="2" t="str">
        <f>IF($B893="","",$S$2)</f>
        <v/>
      </c>
      <c r="D893" s="14" t="str">
        <f t="shared" ref="D893:K893" si="829">IF($B893&gt;"",IF(ISERROR(SEARCH($B893,T$2))," ",MID(T$2,FIND("%курс ",T$2,FIND($B893,T$2))+6,3)&amp;"
("&amp;MID(T$2,FIND("ауд.",T$2,FIND($B893,T$2))+4,FIND("№",T$2,FIND("ауд.",T$2,FIND($B893,T$2)))-(FIND("ауд.",T$2,FIND($B893,T$2))+4))&amp;")"),"")</f>
        <v/>
      </c>
      <c r="E893" s="14" t="str">
        <f t="shared" si="829"/>
        <v/>
      </c>
      <c r="F893" s="14" t="str">
        <f t="shared" si="829"/>
        <v/>
      </c>
      <c r="G893" s="14" t="str">
        <f t="shared" si="829"/>
        <v/>
      </c>
      <c r="H893" s="14" t="str">
        <f t="shared" si="829"/>
        <v/>
      </c>
      <c r="I893" s="14" t="str">
        <f t="shared" si="829"/>
        <v/>
      </c>
      <c r="J893" s="14" t="str">
        <f t="shared" si="829"/>
        <v/>
      </c>
      <c r="K893" s="14" t="str">
        <f t="shared" si="829"/>
        <v/>
      </c>
      <c r="L893" s="14"/>
      <c r="M893" s="14"/>
      <c r="P893" s="16"/>
      <c r="Q893" s="16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E893" s="31" t="str">
        <f t="shared" si="796"/>
        <v/>
      </c>
      <c r="AF893" s="31" t="str">
        <f t="shared" si="796"/>
        <v/>
      </c>
      <c r="AG893" s="31" t="str">
        <f t="shared" si="796"/>
        <v/>
      </c>
      <c r="AH893" s="31" t="str">
        <f t="shared" si="796"/>
        <v/>
      </c>
      <c r="AI893" s="31" t="str">
        <f t="shared" si="796"/>
        <v/>
      </c>
      <c r="AJ893" s="31" t="str">
        <f t="shared" si="796"/>
        <v/>
      </c>
      <c r="AK893" s="31" t="str">
        <f t="shared" si="783"/>
        <v/>
      </c>
      <c r="AL893" s="31" t="str">
        <f t="shared" si="783"/>
        <v/>
      </c>
      <c r="AM893" s="31" t="str">
        <f t="shared" si="783"/>
        <v/>
      </c>
      <c r="AN893" s="31" t="str">
        <f t="shared" si="783"/>
        <v/>
      </c>
      <c r="AO893" s="32" t="str">
        <f t="shared" si="828"/>
        <v/>
      </c>
      <c r="AP893" s="32" t="str">
        <f t="shared" si="815"/>
        <v/>
      </c>
      <c r="AQ893" s="32" t="str">
        <f t="shared" si="815"/>
        <v/>
      </c>
      <c r="AR893" s="32" t="str">
        <f t="shared" si="815"/>
        <v/>
      </c>
      <c r="AS893" s="32" t="str">
        <f t="shared" si="815"/>
        <v/>
      </c>
      <c r="AT893" s="32" t="str">
        <f t="shared" si="815"/>
        <v/>
      </c>
      <c r="AU893" s="32" t="str">
        <f t="shared" si="815"/>
        <v/>
      </c>
      <c r="AV893" s="32" t="str">
        <f t="shared" si="815"/>
        <v/>
      </c>
      <c r="AW893" s="32" t="str">
        <f t="shared" si="815"/>
        <v/>
      </c>
      <c r="AX893" s="32" t="str">
        <f t="shared" si="815"/>
        <v/>
      </c>
      <c r="AY893" s="32" t="str">
        <f t="shared" si="815"/>
        <v/>
      </c>
      <c r="BA893" s="17" t="str">
        <f t="shared" si="816"/>
        <v/>
      </c>
      <c r="BB893" s="17" t="str">
        <f t="shared" si="816"/>
        <v/>
      </c>
      <c r="BC893" s="17" t="str">
        <f t="shared" si="816"/>
        <v/>
      </c>
      <c r="BD893" s="17" t="str">
        <f t="shared" si="816"/>
        <v/>
      </c>
      <c r="BE893" s="17" t="str">
        <f t="shared" si="816"/>
        <v/>
      </c>
      <c r="BF893" s="17" t="str">
        <f t="shared" si="816"/>
        <v/>
      </c>
      <c r="BG893" s="17" t="str">
        <f t="shared" si="816"/>
        <v/>
      </c>
      <c r="BH893" s="17" t="str">
        <f t="shared" si="816"/>
        <v/>
      </c>
      <c r="BI893" s="17" t="str">
        <f t="shared" si="816"/>
        <v/>
      </c>
      <c r="BJ893" s="17" t="str">
        <f t="shared" si="816"/>
        <v/>
      </c>
    </row>
    <row r="894" spans="1:62" s="13" customFormat="1" ht="23.25" customHeight="1">
      <c r="A894" s="1">
        <f ca="1">IF(COUNTIF($D894:$M894," ")=10,"",IF(VLOOKUP(MAX($A$1:A893),$A$1:C893,3,FALSE)=0,"",MAX($A$1:A893)+1))</f>
        <v>890</v>
      </c>
      <c r="B894" s="13" t="str">
        <f>$B892</f>
        <v/>
      </c>
      <c r="C894" s="2" t="str">
        <f>IF($B894="","",$S$3)</f>
        <v/>
      </c>
      <c r="D894" s="14" t="str">
        <f t="shared" ref="D894:K894" si="830">IF($B894&gt;"",IF(ISERROR(SEARCH($B894,T$3))," ",MID(T$3,FIND("%курс ",T$3,FIND($B894,T$3))+6,3)&amp;"
("&amp;MID(T$3,FIND("ауд.",T$3,FIND($B894,T$3))+4,FIND("№",T$3,FIND("ауд.",T$3,FIND($B894,T$3)))-(FIND("ауд.",T$3,FIND($B894,T$3))+4))&amp;")"),"")</f>
        <v/>
      </c>
      <c r="E894" s="14" t="str">
        <f t="shared" si="830"/>
        <v/>
      </c>
      <c r="F894" s="14" t="str">
        <f t="shared" si="830"/>
        <v/>
      </c>
      <c r="G894" s="14" t="str">
        <f t="shared" si="830"/>
        <v/>
      </c>
      <c r="H894" s="14" t="str">
        <f t="shared" si="830"/>
        <v/>
      </c>
      <c r="I894" s="14" t="str">
        <f t="shared" si="830"/>
        <v/>
      </c>
      <c r="J894" s="14" t="str">
        <f t="shared" si="830"/>
        <v/>
      </c>
      <c r="K894" s="14" t="str">
        <f t="shared" si="830"/>
        <v/>
      </c>
      <c r="L894" s="14"/>
      <c r="M894" s="14"/>
      <c r="P894" s="16"/>
      <c r="Q894" s="16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E894" s="31" t="str">
        <f t="shared" si="796"/>
        <v/>
      </c>
      <c r="AF894" s="31" t="str">
        <f t="shared" si="796"/>
        <v/>
      </c>
      <c r="AG894" s="31" t="str">
        <f t="shared" si="796"/>
        <v/>
      </c>
      <c r="AH894" s="31" t="str">
        <f t="shared" si="796"/>
        <v/>
      </c>
      <c r="AI894" s="31" t="str">
        <f t="shared" si="796"/>
        <v/>
      </c>
      <c r="AJ894" s="31" t="str">
        <f t="shared" si="796"/>
        <v/>
      </c>
      <c r="AK894" s="31" t="str">
        <f t="shared" si="783"/>
        <v/>
      </c>
      <c r="AL894" s="31" t="str">
        <f t="shared" si="783"/>
        <v/>
      </c>
      <c r="AM894" s="31" t="str">
        <f t="shared" si="783"/>
        <v/>
      </c>
      <c r="AN894" s="31" t="str">
        <f t="shared" si="783"/>
        <v/>
      </c>
      <c r="AO894" s="32" t="str">
        <f t="shared" si="828"/>
        <v/>
      </c>
      <c r="AP894" s="32" t="str">
        <f t="shared" si="815"/>
        <v/>
      </c>
      <c r="AQ894" s="32" t="str">
        <f t="shared" si="815"/>
        <v/>
      </c>
      <c r="AR894" s="32" t="str">
        <f t="shared" si="815"/>
        <v/>
      </c>
      <c r="AS894" s="32" t="str">
        <f t="shared" si="815"/>
        <v/>
      </c>
      <c r="AT894" s="32" t="str">
        <f t="shared" si="815"/>
        <v/>
      </c>
      <c r="AU894" s="32" t="str">
        <f t="shared" si="815"/>
        <v/>
      </c>
      <c r="AV894" s="32" t="str">
        <f t="shared" si="815"/>
        <v/>
      </c>
      <c r="AW894" s="32" t="str">
        <f t="shared" si="815"/>
        <v/>
      </c>
      <c r="AX894" s="32" t="str">
        <f t="shared" si="815"/>
        <v/>
      </c>
      <c r="AY894" s="32" t="str">
        <f t="shared" si="815"/>
        <v/>
      </c>
      <c r="BA894" s="17" t="str">
        <f t="shared" si="816"/>
        <v/>
      </c>
      <c r="BB894" s="17" t="str">
        <f t="shared" si="816"/>
        <v/>
      </c>
      <c r="BC894" s="17" t="str">
        <f t="shared" si="816"/>
        <v/>
      </c>
      <c r="BD894" s="17" t="str">
        <f t="shared" si="816"/>
        <v/>
      </c>
      <c r="BE894" s="17" t="str">
        <f t="shared" si="816"/>
        <v/>
      </c>
      <c r="BF894" s="17" t="str">
        <f t="shared" si="816"/>
        <v/>
      </c>
      <c r="BG894" s="17" t="str">
        <f t="shared" si="816"/>
        <v/>
      </c>
      <c r="BH894" s="17" t="str">
        <f t="shared" si="816"/>
        <v/>
      </c>
      <c r="BI894" s="17" t="str">
        <f t="shared" si="816"/>
        <v/>
      </c>
      <c r="BJ894" s="17" t="str">
        <f t="shared" si="816"/>
        <v/>
      </c>
    </row>
    <row r="895" spans="1:62" s="13" customFormat="1" ht="23.25" customHeight="1">
      <c r="A895" s="1">
        <f ca="1">IF(COUNTIF($D895:$M895," ")=10,"",IF(VLOOKUP(MAX($A$1:A894),$A$1:C894,3,FALSE)=0,"",MAX($A$1:A894)+1))</f>
        <v>891</v>
      </c>
      <c r="B895" s="13" t="str">
        <f>$B892</f>
        <v/>
      </c>
      <c r="C895" s="2" t="str">
        <f>IF($B895="","",$S$4)</f>
        <v/>
      </c>
      <c r="D895" s="14" t="str">
        <f t="shared" ref="D895:K895" si="831">IF($B895&gt;"",IF(ISERROR(SEARCH($B895,T$4))," ",MID(T$4,FIND("%курс ",T$4,FIND($B895,T$4))+6,3)&amp;"
("&amp;MID(T$4,FIND("ауд.",T$4,FIND($B895,T$4))+4,FIND("№",T$4,FIND("ауд.",T$4,FIND($B895,T$4)))-(FIND("ауд.",T$4,FIND($B895,T$4))+4))&amp;")"),"")</f>
        <v/>
      </c>
      <c r="E895" s="14" t="str">
        <f t="shared" si="831"/>
        <v/>
      </c>
      <c r="F895" s="14" t="str">
        <f t="shared" si="831"/>
        <v/>
      </c>
      <c r="G895" s="14" t="str">
        <f t="shared" si="831"/>
        <v/>
      </c>
      <c r="H895" s="14" t="str">
        <f t="shared" si="831"/>
        <v/>
      </c>
      <c r="I895" s="14" t="str">
        <f t="shared" si="831"/>
        <v/>
      </c>
      <c r="J895" s="14" t="str">
        <f t="shared" si="831"/>
        <v/>
      </c>
      <c r="K895" s="14" t="str">
        <f t="shared" si="831"/>
        <v/>
      </c>
      <c r="L895" s="14"/>
      <c r="M895" s="14"/>
      <c r="P895" s="16"/>
      <c r="Q895" s="16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E895" s="31" t="str">
        <f t="shared" si="796"/>
        <v/>
      </c>
      <c r="AF895" s="31" t="str">
        <f t="shared" si="796"/>
        <v/>
      </c>
      <c r="AG895" s="31" t="str">
        <f t="shared" si="796"/>
        <v/>
      </c>
      <c r="AH895" s="31" t="str">
        <f t="shared" si="796"/>
        <v/>
      </c>
      <c r="AI895" s="31" t="str">
        <f t="shared" si="796"/>
        <v/>
      </c>
      <c r="AJ895" s="31" t="str">
        <f t="shared" si="796"/>
        <v/>
      </c>
      <c r="AK895" s="31" t="str">
        <f t="shared" si="783"/>
        <v/>
      </c>
      <c r="AL895" s="31" t="str">
        <f t="shared" si="783"/>
        <v/>
      </c>
      <c r="AM895" s="31" t="str">
        <f t="shared" si="783"/>
        <v/>
      </c>
      <c r="AN895" s="31" t="str">
        <f t="shared" si="783"/>
        <v/>
      </c>
      <c r="AO895" s="32" t="str">
        <f t="shared" si="828"/>
        <v/>
      </c>
      <c r="AP895" s="32" t="str">
        <f t="shared" si="815"/>
        <v/>
      </c>
      <c r="AQ895" s="32" t="str">
        <f t="shared" si="815"/>
        <v/>
      </c>
      <c r="AR895" s="32" t="str">
        <f t="shared" si="815"/>
        <v/>
      </c>
      <c r="AS895" s="32" t="str">
        <f t="shared" si="815"/>
        <v/>
      </c>
      <c r="AT895" s="32" t="str">
        <f t="shared" si="815"/>
        <v/>
      </c>
      <c r="AU895" s="32" t="str">
        <f t="shared" si="815"/>
        <v/>
      </c>
      <c r="AV895" s="32" t="str">
        <f t="shared" si="815"/>
        <v/>
      </c>
      <c r="AW895" s="32" t="str">
        <f t="shared" si="815"/>
        <v/>
      </c>
      <c r="AX895" s="32" t="str">
        <f t="shared" si="815"/>
        <v/>
      </c>
      <c r="AY895" s="32" t="str">
        <f t="shared" si="815"/>
        <v/>
      </c>
      <c r="BA895" s="17" t="str">
        <f t="shared" si="816"/>
        <v/>
      </c>
      <c r="BB895" s="17" t="str">
        <f t="shared" si="816"/>
        <v/>
      </c>
      <c r="BC895" s="17" t="str">
        <f t="shared" si="816"/>
        <v/>
      </c>
      <c r="BD895" s="17" t="str">
        <f t="shared" si="816"/>
        <v/>
      </c>
      <c r="BE895" s="17" t="str">
        <f t="shared" si="816"/>
        <v/>
      </c>
      <c r="BF895" s="17" t="str">
        <f t="shared" si="816"/>
        <v/>
      </c>
      <c r="BG895" s="17" t="str">
        <f t="shared" si="816"/>
        <v/>
      </c>
      <c r="BH895" s="17" t="str">
        <f t="shared" si="816"/>
        <v/>
      </c>
      <c r="BI895" s="17" t="str">
        <f t="shared" si="816"/>
        <v/>
      </c>
      <c r="BJ895" s="17" t="str">
        <f t="shared" si="816"/>
        <v/>
      </c>
    </row>
    <row r="896" spans="1:62" s="13" customFormat="1" ht="23.25" customHeight="1">
      <c r="A896" s="1">
        <f ca="1">IF(COUNTIF($D896:$M896," ")=10,"",IF(VLOOKUP(MAX($A$1:A895),$A$1:C895,3,FALSE)=0,"",MAX($A$1:A895)+1))</f>
        <v>892</v>
      </c>
      <c r="B896" s="13" t="str">
        <f>$B892</f>
        <v/>
      </c>
      <c r="C896" s="2" t="str">
        <f>IF($B896="","",$S$5)</f>
        <v/>
      </c>
      <c r="D896" s="23" t="str">
        <f t="shared" ref="D896:K896" si="832">IF($B896&gt;"",IF(ISERROR(SEARCH($B896,T$5))," ",MID(T$5,FIND("%курс ",T$5,FIND($B896,T$5))+6,3)&amp;"
("&amp;MID(T$5,FIND("ауд.",T$5,FIND($B896,T$5))+4,FIND("№",T$5,FIND("ауд.",T$5,FIND($B896,T$5)))-(FIND("ауд.",T$5,FIND($B896,T$5))+4))&amp;")"),"")</f>
        <v/>
      </c>
      <c r="E896" s="23" t="str">
        <f t="shared" si="832"/>
        <v/>
      </c>
      <c r="F896" s="23" t="str">
        <f t="shared" si="832"/>
        <v/>
      </c>
      <c r="G896" s="23" t="str">
        <f t="shared" si="832"/>
        <v/>
      </c>
      <c r="H896" s="23" t="str">
        <f t="shared" si="832"/>
        <v/>
      </c>
      <c r="I896" s="23" t="str">
        <f t="shared" si="832"/>
        <v/>
      </c>
      <c r="J896" s="23" t="str">
        <f t="shared" si="832"/>
        <v/>
      </c>
      <c r="K896" s="23" t="str">
        <f t="shared" si="832"/>
        <v/>
      </c>
      <c r="L896" s="23"/>
      <c r="M896" s="23"/>
      <c r="P896" s="16"/>
      <c r="Q896" s="16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E896" s="31" t="str">
        <f t="shared" si="796"/>
        <v/>
      </c>
      <c r="AF896" s="31" t="str">
        <f t="shared" si="796"/>
        <v/>
      </c>
      <c r="AG896" s="31" t="str">
        <f t="shared" si="796"/>
        <v/>
      </c>
      <c r="AH896" s="31" t="str">
        <f t="shared" si="796"/>
        <v/>
      </c>
      <c r="AI896" s="31" t="str">
        <f t="shared" si="796"/>
        <v/>
      </c>
      <c r="AJ896" s="31" t="str">
        <f t="shared" si="796"/>
        <v/>
      </c>
      <c r="AK896" s="31" t="str">
        <f t="shared" si="783"/>
        <v/>
      </c>
      <c r="AL896" s="31" t="str">
        <f t="shared" si="783"/>
        <v/>
      </c>
      <c r="AM896" s="31" t="str">
        <f t="shared" si="783"/>
        <v/>
      </c>
      <c r="AN896" s="31" t="str">
        <f t="shared" si="783"/>
        <v/>
      </c>
      <c r="AO896" s="32" t="str">
        <f t="shared" si="828"/>
        <v/>
      </c>
      <c r="AP896" s="32" t="str">
        <f t="shared" ref="AP896:AY911" si="833">IF(AE896="","",CONCATENATE(AE896," ",$AO896))</f>
        <v/>
      </c>
      <c r="AQ896" s="32" t="str">
        <f t="shared" si="833"/>
        <v/>
      </c>
      <c r="AR896" s="32" t="str">
        <f t="shared" si="833"/>
        <v/>
      </c>
      <c r="AS896" s="32" t="str">
        <f t="shared" si="833"/>
        <v/>
      </c>
      <c r="AT896" s="32" t="str">
        <f t="shared" si="833"/>
        <v/>
      </c>
      <c r="AU896" s="32" t="str">
        <f t="shared" si="833"/>
        <v/>
      </c>
      <c r="AV896" s="32" t="str">
        <f t="shared" si="833"/>
        <v/>
      </c>
      <c r="AW896" s="32" t="str">
        <f t="shared" si="833"/>
        <v/>
      </c>
      <c r="AX896" s="32" t="str">
        <f t="shared" si="833"/>
        <v/>
      </c>
      <c r="AY896" s="32" t="str">
        <f t="shared" si="833"/>
        <v/>
      </c>
      <c r="BA896" s="17" t="str">
        <f t="shared" ref="BA896:BJ911" si="834">IF(AE896="","",ROW())</f>
        <v/>
      </c>
      <c r="BB896" s="17" t="str">
        <f t="shared" si="834"/>
        <v/>
      </c>
      <c r="BC896" s="17" t="str">
        <f t="shared" si="834"/>
        <v/>
      </c>
      <c r="BD896" s="17" t="str">
        <f t="shared" si="834"/>
        <v/>
      </c>
      <c r="BE896" s="17" t="str">
        <f t="shared" si="834"/>
        <v/>
      </c>
      <c r="BF896" s="17" t="str">
        <f t="shared" si="834"/>
        <v/>
      </c>
      <c r="BG896" s="17" t="str">
        <f t="shared" si="834"/>
        <v/>
      </c>
      <c r="BH896" s="17" t="str">
        <f t="shared" si="834"/>
        <v/>
      </c>
      <c r="BI896" s="17" t="str">
        <f t="shared" si="834"/>
        <v/>
      </c>
      <c r="BJ896" s="17" t="str">
        <f t="shared" si="834"/>
        <v/>
      </c>
    </row>
    <row r="897" spans="1:62" s="13" customFormat="1" ht="23.25" customHeight="1">
      <c r="A897" s="1">
        <f ca="1">IF(COUNTIF($D897:$M897," ")=10,"",IF(VLOOKUP(MAX($A$1:A896),$A$1:C896,3,FALSE)=0,"",MAX($A$1:A896)+1))</f>
        <v>893</v>
      </c>
      <c r="B897" s="13" t="str">
        <f>$B892</f>
        <v/>
      </c>
      <c r="C897" s="2" t="str">
        <f>IF($B897="","",$S$6)</f>
        <v/>
      </c>
      <c r="D897" s="23" t="str">
        <f t="shared" ref="D897:K897" si="835">IF($B897&gt;"",IF(ISERROR(SEARCH($B897,T$6))," ",MID(T$6,FIND("%курс ",T$6,FIND($B897,T$6))+6,3)&amp;"
("&amp;MID(T$6,FIND("ауд.",T$6,FIND($B897,T$6))+4,FIND("№",T$6,FIND("ауд.",T$6,FIND($B897,T$6)))-(FIND("ауд.",T$6,FIND($B897,T$6))+4))&amp;")"),"")</f>
        <v/>
      </c>
      <c r="E897" s="23" t="str">
        <f t="shared" si="835"/>
        <v/>
      </c>
      <c r="F897" s="23" t="str">
        <f t="shared" si="835"/>
        <v/>
      </c>
      <c r="G897" s="23" t="str">
        <f t="shared" si="835"/>
        <v/>
      </c>
      <c r="H897" s="23" t="str">
        <f t="shared" si="835"/>
        <v/>
      </c>
      <c r="I897" s="23" t="str">
        <f t="shared" si="835"/>
        <v/>
      </c>
      <c r="J897" s="23" t="str">
        <f t="shared" si="835"/>
        <v/>
      </c>
      <c r="K897" s="23" t="str">
        <f t="shared" si="835"/>
        <v/>
      </c>
      <c r="L897" s="23"/>
      <c r="M897" s="23"/>
      <c r="P897" s="16"/>
      <c r="Q897" s="16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E897" s="31" t="str">
        <f t="shared" si="796"/>
        <v/>
      </c>
      <c r="AF897" s="31" t="str">
        <f t="shared" si="796"/>
        <v/>
      </c>
      <c r="AG897" s="31" t="str">
        <f t="shared" si="796"/>
        <v/>
      </c>
      <c r="AH897" s="31" t="str">
        <f t="shared" si="796"/>
        <v/>
      </c>
      <c r="AI897" s="31" t="str">
        <f t="shared" si="796"/>
        <v/>
      </c>
      <c r="AJ897" s="31" t="str">
        <f t="shared" si="796"/>
        <v/>
      </c>
      <c r="AK897" s="31" t="str">
        <f t="shared" si="783"/>
        <v/>
      </c>
      <c r="AL897" s="31" t="str">
        <f t="shared" si="783"/>
        <v/>
      </c>
      <c r="AM897" s="31" t="str">
        <f t="shared" si="783"/>
        <v/>
      </c>
      <c r="AN897" s="31" t="str">
        <f t="shared" si="783"/>
        <v/>
      </c>
      <c r="AO897" s="32" t="str">
        <f t="shared" si="828"/>
        <v/>
      </c>
      <c r="AP897" s="32" t="str">
        <f t="shared" si="833"/>
        <v/>
      </c>
      <c r="AQ897" s="32" t="str">
        <f t="shared" si="833"/>
        <v/>
      </c>
      <c r="AR897" s="32" t="str">
        <f t="shared" si="833"/>
        <v/>
      </c>
      <c r="AS897" s="32" t="str">
        <f t="shared" si="833"/>
        <v/>
      </c>
      <c r="AT897" s="32" t="str">
        <f t="shared" si="833"/>
        <v/>
      </c>
      <c r="AU897" s="32" t="str">
        <f t="shared" si="833"/>
        <v/>
      </c>
      <c r="AV897" s="32" t="str">
        <f t="shared" si="833"/>
        <v/>
      </c>
      <c r="AW897" s="32" t="str">
        <f t="shared" si="833"/>
        <v/>
      </c>
      <c r="AX897" s="32" t="str">
        <f t="shared" si="833"/>
        <v/>
      </c>
      <c r="AY897" s="32" t="str">
        <f t="shared" si="833"/>
        <v/>
      </c>
      <c r="BA897" s="17" t="str">
        <f t="shared" si="834"/>
        <v/>
      </c>
      <c r="BB897" s="17" t="str">
        <f t="shared" si="834"/>
        <v/>
      </c>
      <c r="BC897" s="17" t="str">
        <f t="shared" si="834"/>
        <v/>
      </c>
      <c r="BD897" s="17" t="str">
        <f t="shared" si="834"/>
        <v/>
      </c>
      <c r="BE897" s="17" t="str">
        <f t="shared" si="834"/>
        <v/>
      </c>
      <c r="BF897" s="17" t="str">
        <f t="shared" si="834"/>
        <v/>
      </c>
      <c r="BG897" s="17" t="str">
        <f t="shared" si="834"/>
        <v/>
      </c>
      <c r="BH897" s="17" t="str">
        <f t="shared" si="834"/>
        <v/>
      </c>
      <c r="BI897" s="17" t="str">
        <f t="shared" si="834"/>
        <v/>
      </c>
      <c r="BJ897" s="17" t="str">
        <f t="shared" si="834"/>
        <v/>
      </c>
    </row>
    <row r="898" spans="1:62" s="13" customFormat="1" ht="23.25" customHeight="1">
      <c r="A898" s="1">
        <f ca="1">IF(COUNTIF($D898:$M898," ")=10,"",IF(VLOOKUP(MAX($A$1:A897),$A$1:C897,3,FALSE)=0,"",MAX($A$1:A897)+1))</f>
        <v>894</v>
      </c>
      <c r="B898" s="13" t="str">
        <f>$B892</f>
        <v/>
      </c>
      <c r="C898" s="2" t="str">
        <f>IF($B898="","",$S$7)</f>
        <v/>
      </c>
      <c r="D898" s="23" t="str">
        <f t="shared" ref="D898:K898" si="836">IF($B898&gt;"",IF(ISERROR(SEARCH($B898,T$7))," ",MID(T$7,FIND("%курс ",T$7,FIND($B898,T$7))+6,3)&amp;"
("&amp;MID(T$7,FIND("ауд.",T$7,FIND($B898,T$7))+4,FIND("№",T$7,FIND("ауд.",T$7,FIND($B898,T$7)))-(FIND("ауд.",T$7,FIND($B898,T$7))+4))&amp;")"),"")</f>
        <v/>
      </c>
      <c r="E898" s="23" t="str">
        <f t="shared" si="836"/>
        <v/>
      </c>
      <c r="F898" s="23" t="str">
        <f t="shared" si="836"/>
        <v/>
      </c>
      <c r="G898" s="23" t="str">
        <f t="shared" si="836"/>
        <v/>
      </c>
      <c r="H898" s="23" t="str">
        <f t="shared" si="836"/>
        <v/>
      </c>
      <c r="I898" s="23" t="str">
        <f t="shared" si="836"/>
        <v/>
      </c>
      <c r="J898" s="23" t="str">
        <f t="shared" si="836"/>
        <v/>
      </c>
      <c r="K898" s="23" t="str">
        <f t="shared" si="836"/>
        <v/>
      </c>
      <c r="L898" s="23"/>
      <c r="M898" s="23"/>
      <c r="N898" s="23" t="str">
        <f>IF($B898&gt;"",IF(ISERROR(SEARCH($B898,AD$7))," ",MID(AD$7,FIND("%курс ",AD$7,FIND($B898,AD$7))+6,3)&amp;"
("&amp;MID(AD$7,FIND("ауд.",AD$7,FIND($B898,AD$7))+4,FIND("№",AD$7,FIND("ауд.",AD$7,FIND($B898,AD$7)))-(FIND("ауд.",AD$7,FIND($B898,AD$7))+4))&amp;")"),"")</f>
        <v/>
      </c>
      <c r="P898" s="16"/>
      <c r="Q898" s="16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E898" s="31" t="str">
        <f t="shared" si="796"/>
        <v/>
      </c>
      <c r="AF898" s="31" t="str">
        <f t="shared" si="796"/>
        <v/>
      </c>
      <c r="AG898" s="31" t="str">
        <f t="shared" si="796"/>
        <v/>
      </c>
      <c r="AH898" s="31" t="str">
        <f t="shared" si="796"/>
        <v/>
      </c>
      <c r="AI898" s="31" t="str">
        <f t="shared" si="796"/>
        <v/>
      </c>
      <c r="AJ898" s="31" t="str">
        <f t="shared" si="796"/>
        <v/>
      </c>
      <c r="AK898" s="31" t="str">
        <f t="shared" si="783"/>
        <v/>
      </c>
      <c r="AL898" s="31" t="str">
        <f t="shared" si="783"/>
        <v/>
      </c>
      <c r="AM898" s="31" t="str">
        <f t="shared" si="783"/>
        <v/>
      </c>
      <c r="AN898" s="31" t="str">
        <f t="shared" si="783"/>
        <v/>
      </c>
      <c r="AO898" s="32" t="str">
        <f t="shared" si="828"/>
        <v/>
      </c>
      <c r="AP898" s="32" t="str">
        <f t="shared" si="833"/>
        <v/>
      </c>
      <c r="AQ898" s="32" t="str">
        <f t="shared" si="833"/>
        <v/>
      </c>
      <c r="AR898" s="32" t="str">
        <f t="shared" si="833"/>
        <v/>
      </c>
      <c r="AS898" s="32" t="str">
        <f t="shared" si="833"/>
        <v/>
      </c>
      <c r="AT898" s="32" t="str">
        <f t="shared" si="833"/>
        <v/>
      </c>
      <c r="AU898" s="32" t="str">
        <f t="shared" si="833"/>
        <v/>
      </c>
      <c r="AV898" s="32" t="str">
        <f t="shared" si="833"/>
        <v/>
      </c>
      <c r="AW898" s="32" t="str">
        <f t="shared" si="833"/>
        <v/>
      </c>
      <c r="AX898" s="32" t="str">
        <f t="shared" si="833"/>
        <v/>
      </c>
      <c r="AY898" s="32" t="str">
        <f t="shared" si="833"/>
        <v/>
      </c>
      <c r="BA898" s="17" t="str">
        <f t="shared" si="834"/>
        <v/>
      </c>
      <c r="BB898" s="17" t="str">
        <f t="shared" si="834"/>
        <v/>
      </c>
      <c r="BC898" s="17" t="str">
        <f t="shared" si="834"/>
        <v/>
      </c>
      <c r="BD898" s="17" t="str">
        <f t="shared" si="834"/>
        <v/>
      </c>
      <c r="BE898" s="17" t="str">
        <f t="shared" si="834"/>
        <v/>
      </c>
      <c r="BF898" s="17" t="str">
        <f t="shared" si="834"/>
        <v/>
      </c>
      <c r="BG898" s="17" t="str">
        <f t="shared" si="834"/>
        <v/>
      </c>
      <c r="BH898" s="17" t="str">
        <f t="shared" si="834"/>
        <v/>
      </c>
      <c r="BI898" s="17" t="str">
        <f t="shared" si="834"/>
        <v/>
      </c>
      <c r="BJ898" s="17" t="str">
        <f t="shared" si="834"/>
        <v/>
      </c>
    </row>
    <row r="899" spans="1:62" s="13" customFormat="1" ht="23.25" customHeight="1">
      <c r="A899" s="1">
        <f ca="1">IF(COUNTIF($D899:$M899," ")=10,"",IF(VLOOKUP(MAX($A$1:A898),$A$1:C898,3,FALSE)=0,"",MAX($A$1:A898)+1))</f>
        <v>895</v>
      </c>
      <c r="B899" s="13" t="str">
        <f>$B892</f>
        <v/>
      </c>
      <c r="C899" s="2" t="str">
        <f>IF($B899="","",$S$8)</f>
        <v/>
      </c>
      <c r="D899" s="23" t="str">
        <f t="shared" ref="D899:K899" si="837">IF($B899&gt;"",IF(ISERROR(SEARCH($B899,T$8))," ",MID(T$8,FIND("%курс ",T$8,FIND($B899,T$8))+6,3)&amp;"
("&amp;MID(T$8,FIND("ауд.",T$8,FIND($B899,T$8))+4,FIND("№",T$8,FIND("ауд.",T$8,FIND($B899,T$8)))-(FIND("ауд.",T$8,FIND($B899,T$8))+4))&amp;")"),"")</f>
        <v/>
      </c>
      <c r="E899" s="23" t="str">
        <f t="shared" si="837"/>
        <v/>
      </c>
      <c r="F899" s="23" t="str">
        <f t="shared" si="837"/>
        <v/>
      </c>
      <c r="G899" s="23" t="str">
        <f t="shared" si="837"/>
        <v/>
      </c>
      <c r="H899" s="23" t="str">
        <f t="shared" si="837"/>
        <v/>
      </c>
      <c r="I899" s="23" t="str">
        <f t="shared" si="837"/>
        <v/>
      </c>
      <c r="J899" s="23" t="str">
        <f t="shared" si="837"/>
        <v/>
      </c>
      <c r="K899" s="23" t="str">
        <f t="shared" si="837"/>
        <v/>
      </c>
      <c r="L899" s="23"/>
      <c r="M899" s="23"/>
      <c r="P899" s="16"/>
      <c r="Q899" s="16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E899" s="31" t="str">
        <f t="shared" si="796"/>
        <v/>
      </c>
      <c r="AF899" s="31" t="str">
        <f t="shared" si="796"/>
        <v/>
      </c>
      <c r="AG899" s="31" t="str">
        <f t="shared" si="796"/>
        <v/>
      </c>
      <c r="AH899" s="31" t="str">
        <f t="shared" si="796"/>
        <v/>
      </c>
      <c r="AI899" s="31" t="str">
        <f t="shared" si="796"/>
        <v/>
      </c>
      <c r="AJ899" s="31" t="str">
        <f t="shared" si="796"/>
        <v/>
      </c>
      <c r="AK899" s="31" t="str">
        <f t="shared" si="796"/>
        <v/>
      </c>
      <c r="AL899" s="31" t="str">
        <f t="shared" si="783"/>
        <v/>
      </c>
      <c r="AM899" s="31" t="str">
        <f t="shared" si="796"/>
        <v/>
      </c>
      <c r="AN899" s="31" t="str">
        <f t="shared" si="796"/>
        <v/>
      </c>
      <c r="AO899" s="32" t="str">
        <f t="shared" si="828"/>
        <v/>
      </c>
      <c r="AP899" s="32" t="str">
        <f t="shared" si="833"/>
        <v/>
      </c>
      <c r="AQ899" s="32" t="str">
        <f t="shared" si="833"/>
        <v/>
      </c>
      <c r="AR899" s="32" t="str">
        <f t="shared" si="833"/>
        <v/>
      </c>
      <c r="AS899" s="32" t="str">
        <f t="shared" si="833"/>
        <v/>
      </c>
      <c r="AT899" s="32" t="str">
        <f t="shared" si="833"/>
        <v/>
      </c>
      <c r="AU899" s="32" t="str">
        <f t="shared" si="833"/>
        <v/>
      </c>
      <c r="AV899" s="32" t="str">
        <f t="shared" si="833"/>
        <v/>
      </c>
      <c r="AW899" s="32" t="str">
        <f t="shared" si="833"/>
        <v/>
      </c>
      <c r="AX899" s="32" t="str">
        <f t="shared" si="833"/>
        <v/>
      </c>
      <c r="AY899" s="32" t="str">
        <f t="shared" si="833"/>
        <v/>
      </c>
      <c r="BA899" s="17" t="str">
        <f t="shared" si="834"/>
        <v/>
      </c>
      <c r="BB899" s="17" t="str">
        <f t="shared" si="834"/>
        <v/>
      </c>
      <c r="BC899" s="17" t="str">
        <f t="shared" si="834"/>
        <v/>
      </c>
      <c r="BD899" s="17" t="str">
        <f t="shared" si="834"/>
        <v/>
      </c>
      <c r="BE899" s="17" t="str">
        <f t="shared" si="834"/>
        <v/>
      </c>
      <c r="BF899" s="17" t="str">
        <f t="shared" si="834"/>
        <v/>
      </c>
      <c r="BG899" s="17" t="str">
        <f t="shared" si="834"/>
        <v/>
      </c>
      <c r="BH899" s="17" t="str">
        <f t="shared" si="834"/>
        <v/>
      </c>
      <c r="BI899" s="17" t="str">
        <f t="shared" si="834"/>
        <v/>
      </c>
      <c r="BJ899" s="17" t="str">
        <f t="shared" si="834"/>
        <v/>
      </c>
    </row>
    <row r="900" spans="1:62" s="13" customFormat="1" ht="23.25" customHeight="1">
      <c r="C900" s="3" t="str">
        <f>IF(ISERROR(VLOOKUP((ROW()-1)/9+1,'[1]Преподавательский состав'!$A$2:$B$180,2,FALSE)),"",VLOOKUP((ROW()-1)/9+1,'[1]Преподавательский состав'!$A$2:$B$180,2,FALSE))</f>
        <v/>
      </c>
      <c r="D900" s="3" t="str">
        <f>IF($C900="","",T(" 9.00"))</f>
        <v/>
      </c>
      <c r="E900" s="3" t="str">
        <f>IF($C900="","",T("10.40"))</f>
        <v/>
      </c>
      <c r="F900" s="3" t="str">
        <f>IF($C900="","",T("12.20"))</f>
        <v/>
      </c>
      <c r="G900" s="3" t="str">
        <f>IF($C900="","",T("14.00"))</f>
        <v/>
      </c>
      <c r="H900" s="3" t="str">
        <f>IF($C900="","",T("14.30"))</f>
        <v/>
      </c>
      <c r="I900" s="3" t="str">
        <f>IF($C900="","",T("16.10"))</f>
        <v/>
      </c>
      <c r="J900" s="3" t="str">
        <f>IF($C900="","",T("17.50"))</f>
        <v/>
      </c>
      <c r="K900" s="3" t="str">
        <f>IF($C900="","",T("17.50"))</f>
        <v/>
      </c>
      <c r="L900" s="3"/>
      <c r="M900" s="3"/>
      <c r="P900" s="16"/>
      <c r="Q900" s="16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E900" s="31" t="str">
        <f t="shared" si="796"/>
        <v/>
      </c>
      <c r="AF900" s="31" t="str">
        <f t="shared" si="796"/>
        <v/>
      </c>
      <c r="AG900" s="31" t="str">
        <f t="shared" si="796"/>
        <v/>
      </c>
      <c r="AH900" s="31" t="str">
        <f t="shared" si="796"/>
        <v/>
      </c>
      <c r="AI900" s="31" t="str">
        <f t="shared" si="796"/>
        <v/>
      </c>
      <c r="AJ900" s="31" t="str">
        <f t="shared" si="796"/>
        <v/>
      </c>
      <c r="AK900" s="31" t="str">
        <f t="shared" si="796"/>
        <v/>
      </c>
      <c r="AL900" s="31" t="str">
        <f t="shared" si="783"/>
        <v/>
      </c>
      <c r="AM900" s="31" t="str">
        <f t="shared" si="796"/>
        <v/>
      </c>
      <c r="AN900" s="31" t="str">
        <f t="shared" si="796"/>
        <v/>
      </c>
      <c r="AO900" s="35"/>
      <c r="AP900" s="32" t="str">
        <f t="shared" si="833"/>
        <v/>
      </c>
      <c r="AQ900" s="32" t="str">
        <f t="shared" si="833"/>
        <v/>
      </c>
      <c r="AR900" s="32" t="str">
        <f t="shared" si="833"/>
        <v/>
      </c>
      <c r="AS900" s="32" t="str">
        <f t="shared" si="833"/>
        <v/>
      </c>
      <c r="AT900" s="32" t="str">
        <f t="shared" si="833"/>
        <v/>
      </c>
      <c r="AU900" s="32" t="str">
        <f t="shared" si="833"/>
        <v/>
      </c>
      <c r="AV900" s="32" t="str">
        <f t="shared" si="833"/>
        <v/>
      </c>
      <c r="AW900" s="32" t="str">
        <f t="shared" si="833"/>
        <v/>
      </c>
      <c r="AX900" s="32" t="str">
        <f t="shared" si="833"/>
        <v/>
      </c>
      <c r="AY900" s="32" t="str">
        <f t="shared" si="833"/>
        <v/>
      </c>
      <c r="BA900" s="17" t="str">
        <f t="shared" si="834"/>
        <v/>
      </c>
      <c r="BB900" s="17" t="str">
        <f t="shared" si="834"/>
        <v/>
      </c>
      <c r="BC900" s="17" t="str">
        <f t="shared" si="834"/>
        <v/>
      </c>
      <c r="BD900" s="17" t="str">
        <f t="shared" si="834"/>
        <v/>
      </c>
      <c r="BE900" s="17" t="str">
        <f t="shared" si="834"/>
        <v/>
      </c>
      <c r="BF900" s="17" t="str">
        <f t="shared" si="834"/>
        <v/>
      </c>
      <c r="BG900" s="17" t="str">
        <f t="shared" si="834"/>
        <v/>
      </c>
      <c r="BH900" s="17" t="str">
        <f t="shared" si="834"/>
        <v/>
      </c>
      <c r="BI900" s="17" t="str">
        <f t="shared" si="834"/>
        <v/>
      </c>
      <c r="BJ900" s="17" t="str">
        <f t="shared" si="834"/>
        <v/>
      </c>
    </row>
    <row r="901" spans="1:62" s="13" customFormat="1" ht="23.25" customHeight="1">
      <c r="A901" s="1">
        <f ca="1">IF(COUNTIF($D902:$M908," ")=70,"",MAX($A$1:A900)+1)</f>
        <v>896</v>
      </c>
      <c r="B901" s="2" t="str">
        <f>IF($C901="","",$C901)</f>
        <v/>
      </c>
      <c r="C901" s="3" t="str">
        <f>IF(ISERROR(VLOOKUP((ROW()-1)/9+1,'[1]Преподавательский состав'!$A$2:$B$180,2,FALSE)),"",VLOOKUP((ROW()-1)/9+1,'[1]Преподавательский состав'!$A$2:$B$180,2,FALSE))</f>
        <v/>
      </c>
      <c r="D901" s="3" t="str">
        <f>IF($C901="","",T(" 8.00"))</f>
        <v/>
      </c>
      <c r="E901" s="3" t="str">
        <f>IF($C901="","",T(" 9.40"))</f>
        <v/>
      </c>
      <c r="F901" s="3" t="str">
        <f>IF($C901="","",T("11.20"))</f>
        <v/>
      </c>
      <c r="G901" s="3" t="str">
        <f>IF($C901="","",T("13.00"))</f>
        <v/>
      </c>
      <c r="H901" s="3" t="str">
        <f>IF($C901="","",T("13.30"))</f>
        <v/>
      </c>
      <c r="I901" s="3" t="str">
        <f>IF($C901="","",T("15.10"))</f>
        <v/>
      </c>
      <c r="J901" s="3" t="str">
        <f>IF($C901="","",T("16.50"))</f>
        <v/>
      </c>
      <c r="K901" s="3" t="str">
        <f>IF($C901="","",T("16.50"))</f>
        <v/>
      </c>
      <c r="L901" s="3"/>
      <c r="M901" s="3"/>
      <c r="P901" s="16"/>
      <c r="Q901" s="16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 t="str">
        <f t="shared" ref="AO901:AO908" si="838">IF(COUNTBLANK(AE901:AN901)=10,"",MID($B901,1,FIND(" ",$B901)-1))</f>
        <v/>
      </c>
      <c r="AP901" s="32" t="str">
        <f t="shared" si="833"/>
        <v/>
      </c>
      <c r="AQ901" s="32" t="str">
        <f t="shared" si="833"/>
        <v/>
      </c>
      <c r="AR901" s="32" t="str">
        <f t="shared" si="833"/>
        <v/>
      </c>
      <c r="AS901" s="32" t="str">
        <f t="shared" si="833"/>
        <v/>
      </c>
      <c r="AT901" s="32" t="str">
        <f t="shared" si="833"/>
        <v/>
      </c>
      <c r="AU901" s="32" t="str">
        <f t="shared" si="833"/>
        <v/>
      </c>
      <c r="AV901" s="32" t="str">
        <f t="shared" si="833"/>
        <v/>
      </c>
      <c r="AW901" s="32" t="str">
        <f t="shared" si="833"/>
        <v/>
      </c>
      <c r="AX901" s="32" t="str">
        <f t="shared" si="833"/>
        <v/>
      </c>
      <c r="AY901" s="32" t="str">
        <f t="shared" si="833"/>
        <v/>
      </c>
      <c r="BA901" s="17" t="str">
        <f t="shared" si="834"/>
        <v/>
      </c>
      <c r="BB901" s="17" t="str">
        <f t="shared" si="834"/>
        <v/>
      </c>
      <c r="BC901" s="17" t="str">
        <f t="shared" si="834"/>
        <v/>
      </c>
      <c r="BD901" s="17" t="str">
        <f t="shared" si="834"/>
        <v/>
      </c>
      <c r="BE901" s="17" t="str">
        <f t="shared" si="834"/>
        <v/>
      </c>
      <c r="BF901" s="17" t="str">
        <f t="shared" si="834"/>
        <v/>
      </c>
      <c r="BG901" s="17" t="str">
        <f t="shared" si="834"/>
        <v/>
      </c>
      <c r="BH901" s="17" t="str">
        <f t="shared" si="834"/>
        <v/>
      </c>
      <c r="BI901" s="17" t="str">
        <f t="shared" si="834"/>
        <v/>
      </c>
      <c r="BJ901" s="17" t="str">
        <f t="shared" si="834"/>
        <v/>
      </c>
    </row>
    <row r="902" spans="1:62" s="13" customFormat="1" ht="23.25" customHeight="1">
      <c r="A902" s="1">
        <f ca="1">IF(COUNTIF($D902:$M902," ")=10,"",IF(VLOOKUP(MAX($A$1:A901),$A$1:C901,3,FALSE)=0,"",MAX($A$1:A901)+1))</f>
        <v>897</v>
      </c>
      <c r="B902" s="13" t="str">
        <f>$B901</f>
        <v/>
      </c>
      <c r="C902" s="2" t="str">
        <f>IF($B902="","",$S$2)</f>
        <v/>
      </c>
      <c r="D902" s="14" t="str">
        <f t="shared" ref="D902:K902" si="839">IF($B902&gt;"",IF(ISERROR(SEARCH($B902,T$2))," ",MID(T$2,FIND("%курс ",T$2,FIND($B902,T$2))+6,3)&amp;"
("&amp;MID(T$2,FIND("ауд.",T$2,FIND($B902,T$2))+4,FIND("№",T$2,FIND("ауд.",T$2,FIND($B902,T$2)))-(FIND("ауд.",T$2,FIND($B902,T$2))+4))&amp;")"),"")</f>
        <v/>
      </c>
      <c r="E902" s="14" t="str">
        <f t="shared" si="839"/>
        <v/>
      </c>
      <c r="F902" s="14" t="str">
        <f t="shared" si="839"/>
        <v/>
      </c>
      <c r="G902" s="14" t="str">
        <f t="shared" si="839"/>
        <v/>
      </c>
      <c r="H902" s="14" t="str">
        <f t="shared" si="839"/>
        <v/>
      </c>
      <c r="I902" s="14" t="str">
        <f t="shared" si="839"/>
        <v/>
      </c>
      <c r="J902" s="14" t="str">
        <f t="shared" si="839"/>
        <v/>
      </c>
      <c r="K902" s="14" t="str">
        <f t="shared" si="839"/>
        <v/>
      </c>
      <c r="L902" s="14"/>
      <c r="M902" s="14"/>
      <c r="P902" s="16"/>
      <c r="Q902" s="16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E902" s="31" t="str">
        <f t="shared" ref="AE902:AN908" si="840">IF(D902=" ","",IF(D902="","",CONCATENATE($C902," ",D$1," ",MID(D902,6,3))))</f>
        <v/>
      </c>
      <c r="AF902" s="31" t="str">
        <f t="shared" si="840"/>
        <v/>
      </c>
      <c r="AG902" s="31" t="str">
        <f t="shared" si="840"/>
        <v/>
      </c>
      <c r="AH902" s="31" t="str">
        <f t="shared" si="840"/>
        <v/>
      </c>
      <c r="AI902" s="31" t="str">
        <f t="shared" si="840"/>
        <v/>
      </c>
      <c r="AJ902" s="31" t="str">
        <f t="shared" si="840"/>
        <v/>
      </c>
      <c r="AK902" s="31" t="str">
        <f t="shared" si="840"/>
        <v/>
      </c>
      <c r="AL902" s="31" t="str">
        <f t="shared" si="840"/>
        <v/>
      </c>
      <c r="AM902" s="31" t="str">
        <f t="shared" si="840"/>
        <v/>
      </c>
      <c r="AN902" s="31" t="str">
        <f t="shared" si="840"/>
        <v/>
      </c>
      <c r="AO902" s="32" t="str">
        <f t="shared" si="838"/>
        <v/>
      </c>
      <c r="AP902" s="32" t="str">
        <f t="shared" si="833"/>
        <v/>
      </c>
      <c r="AQ902" s="32" t="str">
        <f t="shared" si="833"/>
        <v/>
      </c>
      <c r="AR902" s="32" t="str">
        <f t="shared" si="833"/>
        <v/>
      </c>
      <c r="AS902" s="32" t="str">
        <f t="shared" si="833"/>
        <v/>
      </c>
      <c r="AT902" s="32" t="str">
        <f t="shared" si="833"/>
        <v/>
      </c>
      <c r="AU902" s="32" t="str">
        <f t="shared" si="833"/>
        <v/>
      </c>
      <c r="AV902" s="32" t="str">
        <f t="shared" si="833"/>
        <v/>
      </c>
      <c r="AW902" s="32" t="str">
        <f t="shared" si="833"/>
        <v/>
      </c>
      <c r="AX902" s="32" t="str">
        <f t="shared" si="833"/>
        <v/>
      </c>
      <c r="AY902" s="32" t="str">
        <f t="shared" si="833"/>
        <v/>
      </c>
      <c r="BA902" s="17" t="str">
        <f t="shared" si="834"/>
        <v/>
      </c>
      <c r="BB902" s="17" t="str">
        <f t="shared" si="834"/>
        <v/>
      </c>
      <c r="BC902" s="17" t="str">
        <f t="shared" si="834"/>
        <v/>
      </c>
      <c r="BD902" s="17" t="str">
        <f t="shared" si="834"/>
        <v/>
      </c>
      <c r="BE902" s="17" t="str">
        <f t="shared" si="834"/>
        <v/>
      </c>
      <c r="BF902" s="17" t="str">
        <f t="shared" si="834"/>
        <v/>
      </c>
      <c r="BG902" s="17" t="str">
        <f t="shared" si="834"/>
        <v/>
      </c>
      <c r="BH902" s="17" t="str">
        <f t="shared" si="834"/>
        <v/>
      </c>
      <c r="BI902" s="17" t="str">
        <f t="shared" si="834"/>
        <v/>
      </c>
      <c r="BJ902" s="17" t="str">
        <f t="shared" si="834"/>
        <v/>
      </c>
    </row>
    <row r="903" spans="1:62" s="13" customFormat="1" ht="23.25" customHeight="1">
      <c r="A903" s="1">
        <f ca="1">IF(COUNTIF($D903:$M903," ")=10,"",IF(VLOOKUP(MAX($A$1:A902),$A$1:C902,3,FALSE)=0,"",MAX($A$1:A902)+1))</f>
        <v>898</v>
      </c>
      <c r="B903" s="13" t="str">
        <f>$B901</f>
        <v/>
      </c>
      <c r="C903" s="2" t="str">
        <f>IF($B903="","",$S$3)</f>
        <v/>
      </c>
      <c r="D903" s="14" t="str">
        <f t="shared" ref="D903:K903" si="841">IF($B903&gt;"",IF(ISERROR(SEARCH($B903,T$3))," ",MID(T$3,FIND("%курс ",T$3,FIND($B903,T$3))+6,3)&amp;"
("&amp;MID(T$3,FIND("ауд.",T$3,FIND($B903,T$3))+4,FIND("№",T$3,FIND("ауд.",T$3,FIND($B903,T$3)))-(FIND("ауд.",T$3,FIND($B903,T$3))+4))&amp;")"),"")</f>
        <v/>
      </c>
      <c r="E903" s="14" t="str">
        <f t="shared" si="841"/>
        <v/>
      </c>
      <c r="F903" s="14" t="str">
        <f t="shared" si="841"/>
        <v/>
      </c>
      <c r="G903" s="14" t="str">
        <f t="shared" si="841"/>
        <v/>
      </c>
      <c r="H903" s="14" t="str">
        <f t="shared" si="841"/>
        <v/>
      </c>
      <c r="I903" s="14" t="str">
        <f t="shared" si="841"/>
        <v/>
      </c>
      <c r="J903" s="14" t="str">
        <f t="shared" si="841"/>
        <v/>
      </c>
      <c r="K903" s="14" t="str">
        <f t="shared" si="841"/>
        <v/>
      </c>
      <c r="L903" s="14"/>
      <c r="M903" s="14"/>
      <c r="P903" s="16"/>
      <c r="Q903" s="16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E903" s="31" t="str">
        <f t="shared" si="840"/>
        <v/>
      </c>
      <c r="AF903" s="31" t="str">
        <f t="shared" si="840"/>
        <v/>
      </c>
      <c r="AG903" s="31" t="str">
        <f t="shared" si="840"/>
        <v/>
      </c>
      <c r="AH903" s="31" t="str">
        <f t="shared" si="840"/>
        <v/>
      </c>
      <c r="AI903" s="31" t="str">
        <f t="shared" si="840"/>
        <v/>
      </c>
      <c r="AJ903" s="31" t="str">
        <f t="shared" si="840"/>
        <v/>
      </c>
      <c r="AK903" s="31" t="str">
        <f t="shared" si="840"/>
        <v/>
      </c>
      <c r="AL903" s="31" t="str">
        <f t="shared" si="840"/>
        <v/>
      </c>
      <c r="AM903" s="31" t="str">
        <f t="shared" si="840"/>
        <v/>
      </c>
      <c r="AN903" s="31" t="str">
        <f t="shared" si="840"/>
        <v/>
      </c>
      <c r="AO903" s="32" t="str">
        <f t="shared" si="838"/>
        <v/>
      </c>
      <c r="AP903" s="32" t="str">
        <f t="shared" si="833"/>
        <v/>
      </c>
      <c r="AQ903" s="32" t="str">
        <f t="shared" si="833"/>
        <v/>
      </c>
      <c r="AR903" s="32" t="str">
        <f t="shared" si="833"/>
        <v/>
      </c>
      <c r="AS903" s="32" t="str">
        <f t="shared" si="833"/>
        <v/>
      </c>
      <c r="AT903" s="32" t="str">
        <f t="shared" si="833"/>
        <v/>
      </c>
      <c r="AU903" s="32" t="str">
        <f t="shared" si="833"/>
        <v/>
      </c>
      <c r="AV903" s="32" t="str">
        <f t="shared" si="833"/>
        <v/>
      </c>
      <c r="AW903" s="32" t="str">
        <f t="shared" si="833"/>
        <v/>
      </c>
      <c r="AX903" s="32" t="str">
        <f t="shared" si="833"/>
        <v/>
      </c>
      <c r="AY903" s="32" t="str">
        <f t="shared" si="833"/>
        <v/>
      </c>
      <c r="BA903" s="17" t="str">
        <f t="shared" si="834"/>
        <v/>
      </c>
      <c r="BB903" s="17" t="str">
        <f t="shared" si="834"/>
        <v/>
      </c>
      <c r="BC903" s="17" t="str">
        <f t="shared" si="834"/>
        <v/>
      </c>
      <c r="BD903" s="17" t="str">
        <f t="shared" si="834"/>
        <v/>
      </c>
      <c r="BE903" s="17" t="str">
        <f t="shared" si="834"/>
        <v/>
      </c>
      <c r="BF903" s="17" t="str">
        <f t="shared" si="834"/>
        <v/>
      </c>
      <c r="BG903" s="17" t="str">
        <f t="shared" si="834"/>
        <v/>
      </c>
      <c r="BH903" s="17" t="str">
        <f t="shared" si="834"/>
        <v/>
      </c>
      <c r="BI903" s="17" t="str">
        <f t="shared" si="834"/>
        <v/>
      </c>
      <c r="BJ903" s="17" t="str">
        <f t="shared" si="834"/>
        <v/>
      </c>
    </row>
    <row r="904" spans="1:62" s="13" customFormat="1" ht="23.25" customHeight="1">
      <c r="A904" s="1">
        <f ca="1">IF(COUNTIF($D904:$M904," ")=10,"",IF(VLOOKUP(MAX($A$1:A903),$A$1:C903,3,FALSE)=0,"",MAX($A$1:A903)+1))</f>
        <v>899</v>
      </c>
      <c r="B904" s="13" t="str">
        <f>$B901</f>
        <v/>
      </c>
      <c r="C904" s="2" t="str">
        <f>IF($B904="","",$S$4)</f>
        <v/>
      </c>
      <c r="D904" s="14" t="str">
        <f t="shared" ref="D904:K904" si="842">IF($B904&gt;"",IF(ISERROR(SEARCH($B904,T$4))," ",MID(T$4,FIND("%курс ",T$4,FIND($B904,T$4))+6,3)&amp;"
("&amp;MID(T$4,FIND("ауд.",T$4,FIND($B904,T$4))+4,FIND("№",T$4,FIND("ауд.",T$4,FIND($B904,T$4)))-(FIND("ауд.",T$4,FIND($B904,T$4))+4))&amp;")"),"")</f>
        <v/>
      </c>
      <c r="E904" s="14" t="str">
        <f t="shared" si="842"/>
        <v/>
      </c>
      <c r="F904" s="14" t="str">
        <f t="shared" si="842"/>
        <v/>
      </c>
      <c r="G904" s="14" t="str">
        <f t="shared" si="842"/>
        <v/>
      </c>
      <c r="H904" s="14" t="str">
        <f t="shared" si="842"/>
        <v/>
      </c>
      <c r="I904" s="14" t="str">
        <f t="shared" si="842"/>
        <v/>
      </c>
      <c r="J904" s="14" t="str">
        <f t="shared" si="842"/>
        <v/>
      </c>
      <c r="K904" s="14" t="str">
        <f t="shared" si="842"/>
        <v/>
      </c>
      <c r="L904" s="14"/>
      <c r="M904" s="14"/>
      <c r="P904" s="16"/>
      <c r="Q904" s="16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E904" s="31" t="str">
        <f t="shared" si="840"/>
        <v/>
      </c>
      <c r="AF904" s="31" t="str">
        <f t="shared" si="840"/>
        <v/>
      </c>
      <c r="AG904" s="31" t="str">
        <f t="shared" si="840"/>
        <v/>
      </c>
      <c r="AH904" s="31" t="str">
        <f t="shared" si="840"/>
        <v/>
      </c>
      <c r="AI904" s="31" t="str">
        <f t="shared" si="840"/>
        <v/>
      </c>
      <c r="AJ904" s="31" t="str">
        <f t="shared" si="840"/>
        <v/>
      </c>
      <c r="AK904" s="31" t="str">
        <f t="shared" si="840"/>
        <v/>
      </c>
      <c r="AL904" s="31" t="str">
        <f t="shared" si="840"/>
        <v/>
      </c>
      <c r="AM904" s="31" t="str">
        <f t="shared" si="840"/>
        <v/>
      </c>
      <c r="AN904" s="31" t="str">
        <f t="shared" si="840"/>
        <v/>
      </c>
      <c r="AO904" s="32" t="str">
        <f t="shared" si="838"/>
        <v/>
      </c>
      <c r="AP904" s="32" t="str">
        <f t="shared" si="833"/>
        <v/>
      </c>
      <c r="AQ904" s="32" t="str">
        <f t="shared" si="833"/>
        <v/>
      </c>
      <c r="AR904" s="32" t="str">
        <f t="shared" si="833"/>
        <v/>
      </c>
      <c r="AS904" s="32" t="str">
        <f t="shared" si="833"/>
        <v/>
      </c>
      <c r="AT904" s="32" t="str">
        <f t="shared" si="833"/>
        <v/>
      </c>
      <c r="AU904" s="32" t="str">
        <f t="shared" si="833"/>
        <v/>
      </c>
      <c r="AV904" s="32" t="str">
        <f t="shared" si="833"/>
        <v/>
      </c>
      <c r="AW904" s="32" t="str">
        <f t="shared" si="833"/>
        <v/>
      </c>
      <c r="AX904" s="32" t="str">
        <f t="shared" si="833"/>
        <v/>
      </c>
      <c r="AY904" s="32" t="str">
        <f t="shared" si="833"/>
        <v/>
      </c>
      <c r="BA904" s="17" t="str">
        <f t="shared" si="834"/>
        <v/>
      </c>
      <c r="BB904" s="17" t="str">
        <f t="shared" si="834"/>
        <v/>
      </c>
      <c r="BC904" s="17" t="str">
        <f t="shared" si="834"/>
        <v/>
      </c>
      <c r="BD904" s="17" t="str">
        <f t="shared" si="834"/>
        <v/>
      </c>
      <c r="BE904" s="17" t="str">
        <f t="shared" si="834"/>
        <v/>
      </c>
      <c r="BF904" s="17" t="str">
        <f t="shared" si="834"/>
        <v/>
      </c>
      <c r="BG904" s="17" t="str">
        <f t="shared" si="834"/>
        <v/>
      </c>
      <c r="BH904" s="17" t="str">
        <f t="shared" si="834"/>
        <v/>
      </c>
      <c r="BI904" s="17" t="str">
        <f t="shared" si="834"/>
        <v/>
      </c>
      <c r="BJ904" s="17" t="str">
        <f t="shared" si="834"/>
        <v/>
      </c>
    </row>
    <row r="905" spans="1:62" s="13" customFormat="1" ht="23.25" customHeight="1">
      <c r="A905" s="1">
        <f ca="1">IF(COUNTIF($D905:$M905," ")=10,"",IF(VLOOKUP(MAX($A$1:A904),$A$1:C904,3,FALSE)=0,"",MAX($A$1:A904)+1))</f>
        <v>900</v>
      </c>
      <c r="B905" s="13" t="str">
        <f>$B901</f>
        <v/>
      </c>
      <c r="C905" s="2" t="str">
        <f>IF($B905="","",$S$5)</f>
        <v/>
      </c>
      <c r="D905" s="23" t="str">
        <f t="shared" ref="D905:K905" si="843">IF($B905&gt;"",IF(ISERROR(SEARCH($B905,T$5))," ",MID(T$5,FIND("%курс ",T$5,FIND($B905,T$5))+6,3)&amp;"
("&amp;MID(T$5,FIND("ауд.",T$5,FIND($B905,T$5))+4,FIND("№",T$5,FIND("ауд.",T$5,FIND($B905,T$5)))-(FIND("ауд.",T$5,FIND($B905,T$5))+4))&amp;")"),"")</f>
        <v/>
      </c>
      <c r="E905" s="23" t="str">
        <f t="shared" si="843"/>
        <v/>
      </c>
      <c r="F905" s="23" t="str">
        <f t="shared" si="843"/>
        <v/>
      </c>
      <c r="G905" s="23" t="str">
        <f t="shared" si="843"/>
        <v/>
      </c>
      <c r="H905" s="23" t="str">
        <f t="shared" si="843"/>
        <v/>
      </c>
      <c r="I905" s="23" t="str">
        <f t="shared" si="843"/>
        <v/>
      </c>
      <c r="J905" s="23" t="str">
        <f t="shared" si="843"/>
        <v/>
      </c>
      <c r="K905" s="23" t="str">
        <f t="shared" si="843"/>
        <v/>
      </c>
      <c r="L905" s="23"/>
      <c r="M905" s="23"/>
      <c r="P905" s="16"/>
      <c r="Q905" s="16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E905" s="31" t="str">
        <f t="shared" si="840"/>
        <v/>
      </c>
      <c r="AF905" s="31" t="str">
        <f t="shared" si="840"/>
        <v/>
      </c>
      <c r="AG905" s="31" t="str">
        <f t="shared" si="840"/>
        <v/>
      </c>
      <c r="AH905" s="31" t="str">
        <f t="shared" si="840"/>
        <v/>
      </c>
      <c r="AI905" s="31" t="str">
        <f t="shared" si="840"/>
        <v/>
      </c>
      <c r="AJ905" s="31" t="str">
        <f t="shared" si="840"/>
        <v/>
      </c>
      <c r="AK905" s="31" t="str">
        <f t="shared" si="840"/>
        <v/>
      </c>
      <c r="AL905" s="31" t="str">
        <f t="shared" si="840"/>
        <v/>
      </c>
      <c r="AM905" s="31" t="str">
        <f t="shared" si="840"/>
        <v/>
      </c>
      <c r="AN905" s="31" t="str">
        <f t="shared" si="840"/>
        <v/>
      </c>
      <c r="AO905" s="32" t="str">
        <f t="shared" si="838"/>
        <v/>
      </c>
      <c r="AP905" s="32" t="str">
        <f t="shared" si="833"/>
        <v/>
      </c>
      <c r="AQ905" s="32" t="str">
        <f t="shared" si="833"/>
        <v/>
      </c>
      <c r="AR905" s="32" t="str">
        <f t="shared" si="833"/>
        <v/>
      </c>
      <c r="AS905" s="32" t="str">
        <f t="shared" si="833"/>
        <v/>
      </c>
      <c r="AT905" s="32" t="str">
        <f t="shared" si="833"/>
        <v/>
      </c>
      <c r="AU905" s="32" t="str">
        <f t="shared" si="833"/>
        <v/>
      </c>
      <c r="AV905" s="32" t="str">
        <f t="shared" si="833"/>
        <v/>
      </c>
      <c r="AW905" s="32" t="str">
        <f t="shared" si="833"/>
        <v/>
      </c>
      <c r="AX905" s="32" t="str">
        <f t="shared" si="833"/>
        <v/>
      </c>
      <c r="AY905" s="32" t="str">
        <f t="shared" si="833"/>
        <v/>
      </c>
      <c r="BA905" s="17" t="str">
        <f t="shared" si="834"/>
        <v/>
      </c>
      <c r="BB905" s="17" t="str">
        <f t="shared" si="834"/>
        <v/>
      </c>
      <c r="BC905" s="17" t="str">
        <f t="shared" si="834"/>
        <v/>
      </c>
      <c r="BD905" s="17" t="str">
        <f t="shared" si="834"/>
        <v/>
      </c>
      <c r="BE905" s="17" t="str">
        <f t="shared" si="834"/>
        <v/>
      </c>
      <c r="BF905" s="17" t="str">
        <f t="shared" si="834"/>
        <v/>
      </c>
      <c r="BG905" s="17" t="str">
        <f t="shared" si="834"/>
        <v/>
      </c>
      <c r="BH905" s="17" t="str">
        <f t="shared" si="834"/>
        <v/>
      </c>
      <c r="BI905" s="17" t="str">
        <f t="shared" si="834"/>
        <v/>
      </c>
      <c r="BJ905" s="17" t="str">
        <f t="shared" si="834"/>
        <v/>
      </c>
    </row>
    <row r="906" spans="1:62" s="13" customFormat="1" ht="23.25" customHeight="1">
      <c r="A906" s="1">
        <f ca="1">IF(COUNTIF($D906:$M906," ")=10,"",IF(VLOOKUP(MAX($A$1:A905),$A$1:C905,3,FALSE)=0,"",MAX($A$1:A905)+1))</f>
        <v>901</v>
      </c>
      <c r="B906" s="13" t="str">
        <f>$B901</f>
        <v/>
      </c>
      <c r="C906" s="2" t="str">
        <f>IF($B906="","",$S$6)</f>
        <v/>
      </c>
      <c r="D906" s="23" t="str">
        <f t="shared" ref="D906:K906" si="844">IF($B906&gt;"",IF(ISERROR(SEARCH($B906,T$6))," ",MID(T$6,FIND("%курс ",T$6,FIND($B906,T$6))+6,3)&amp;"
("&amp;MID(T$6,FIND("ауд.",T$6,FIND($B906,T$6))+4,FIND("№",T$6,FIND("ауд.",T$6,FIND($B906,T$6)))-(FIND("ауд.",T$6,FIND($B906,T$6))+4))&amp;")"),"")</f>
        <v/>
      </c>
      <c r="E906" s="23" t="str">
        <f t="shared" si="844"/>
        <v/>
      </c>
      <c r="F906" s="23" t="str">
        <f t="shared" si="844"/>
        <v/>
      </c>
      <c r="G906" s="23" t="str">
        <f t="shared" si="844"/>
        <v/>
      </c>
      <c r="H906" s="23" t="str">
        <f t="shared" si="844"/>
        <v/>
      </c>
      <c r="I906" s="23" t="str">
        <f t="shared" si="844"/>
        <v/>
      </c>
      <c r="J906" s="23" t="str">
        <f t="shared" si="844"/>
        <v/>
      </c>
      <c r="K906" s="23" t="str">
        <f t="shared" si="844"/>
        <v/>
      </c>
      <c r="L906" s="23"/>
      <c r="M906" s="23"/>
      <c r="P906" s="16"/>
      <c r="Q906" s="16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E906" s="31" t="str">
        <f t="shared" si="840"/>
        <v/>
      </c>
      <c r="AF906" s="31" t="str">
        <f t="shared" si="840"/>
        <v/>
      </c>
      <c r="AG906" s="31" t="str">
        <f t="shared" si="840"/>
        <v/>
      </c>
      <c r="AH906" s="31" t="str">
        <f t="shared" si="840"/>
        <v/>
      </c>
      <c r="AI906" s="31" t="str">
        <f t="shared" si="840"/>
        <v/>
      </c>
      <c r="AJ906" s="31" t="str">
        <f t="shared" si="840"/>
        <v/>
      </c>
      <c r="AK906" s="31" t="str">
        <f t="shared" si="840"/>
        <v/>
      </c>
      <c r="AL906" s="31" t="str">
        <f t="shared" si="840"/>
        <v/>
      </c>
      <c r="AM906" s="31" t="str">
        <f t="shared" si="840"/>
        <v/>
      </c>
      <c r="AN906" s="31" t="str">
        <f t="shared" si="840"/>
        <v/>
      </c>
      <c r="AO906" s="32" t="str">
        <f t="shared" si="838"/>
        <v/>
      </c>
      <c r="AP906" s="32" t="str">
        <f t="shared" si="833"/>
        <v/>
      </c>
      <c r="AQ906" s="32" t="str">
        <f t="shared" si="833"/>
        <v/>
      </c>
      <c r="AR906" s="32" t="str">
        <f t="shared" si="833"/>
        <v/>
      </c>
      <c r="AS906" s="32" t="str">
        <f t="shared" si="833"/>
        <v/>
      </c>
      <c r="AT906" s="32" t="str">
        <f t="shared" si="833"/>
        <v/>
      </c>
      <c r="AU906" s="32" t="str">
        <f t="shared" si="833"/>
        <v/>
      </c>
      <c r="AV906" s="32" t="str">
        <f t="shared" si="833"/>
        <v/>
      </c>
      <c r="AW906" s="32" t="str">
        <f t="shared" si="833"/>
        <v/>
      </c>
      <c r="AX906" s="32" t="str">
        <f t="shared" si="833"/>
        <v/>
      </c>
      <c r="AY906" s="32" t="str">
        <f t="shared" si="833"/>
        <v/>
      </c>
      <c r="BA906" s="17" t="str">
        <f t="shared" si="834"/>
        <v/>
      </c>
      <c r="BB906" s="17" t="str">
        <f t="shared" si="834"/>
        <v/>
      </c>
      <c r="BC906" s="17" t="str">
        <f t="shared" si="834"/>
        <v/>
      </c>
      <c r="BD906" s="17" t="str">
        <f t="shared" si="834"/>
        <v/>
      </c>
      <c r="BE906" s="17" t="str">
        <f t="shared" si="834"/>
        <v/>
      </c>
      <c r="BF906" s="17" t="str">
        <f t="shared" si="834"/>
        <v/>
      </c>
      <c r="BG906" s="17" t="str">
        <f t="shared" si="834"/>
        <v/>
      </c>
      <c r="BH906" s="17" t="str">
        <f t="shared" si="834"/>
        <v/>
      </c>
      <c r="BI906" s="17" t="str">
        <f t="shared" si="834"/>
        <v/>
      </c>
      <c r="BJ906" s="17" t="str">
        <f t="shared" si="834"/>
        <v/>
      </c>
    </row>
    <row r="907" spans="1:62" s="13" customFormat="1" ht="23.25" customHeight="1">
      <c r="A907" s="1">
        <f ca="1">IF(COUNTIF($D907:$M907," ")=10,"",IF(VLOOKUP(MAX($A$1:A906),$A$1:C906,3,FALSE)=0,"",MAX($A$1:A906)+1))</f>
        <v>902</v>
      </c>
      <c r="B907" s="13" t="str">
        <f>$B901</f>
        <v/>
      </c>
      <c r="C907" s="2" t="str">
        <f>IF($B907="","",$S$7)</f>
        <v/>
      </c>
      <c r="D907" s="23" t="str">
        <f t="shared" ref="D907:K907" si="845">IF($B907&gt;"",IF(ISERROR(SEARCH($B907,T$7))," ",MID(T$7,FIND("%курс ",T$7,FIND($B907,T$7))+6,3)&amp;"
("&amp;MID(T$7,FIND("ауд.",T$7,FIND($B907,T$7))+4,FIND("№",T$7,FIND("ауд.",T$7,FIND($B907,T$7)))-(FIND("ауд.",T$7,FIND($B907,T$7))+4))&amp;")"),"")</f>
        <v/>
      </c>
      <c r="E907" s="23" t="str">
        <f t="shared" si="845"/>
        <v/>
      </c>
      <c r="F907" s="23" t="str">
        <f t="shared" si="845"/>
        <v/>
      </c>
      <c r="G907" s="23" t="str">
        <f t="shared" si="845"/>
        <v/>
      </c>
      <c r="H907" s="23" t="str">
        <f t="shared" si="845"/>
        <v/>
      </c>
      <c r="I907" s="23" t="str">
        <f t="shared" si="845"/>
        <v/>
      </c>
      <c r="J907" s="23" t="str">
        <f t="shared" si="845"/>
        <v/>
      </c>
      <c r="K907" s="23" t="str">
        <f t="shared" si="845"/>
        <v/>
      </c>
      <c r="L907" s="23"/>
      <c r="M907" s="23"/>
      <c r="P907" s="16"/>
      <c r="Q907" s="16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E907" s="31" t="str">
        <f t="shared" si="840"/>
        <v/>
      </c>
      <c r="AF907" s="31" t="str">
        <f t="shared" si="840"/>
        <v/>
      </c>
      <c r="AG907" s="31" t="str">
        <f t="shared" si="840"/>
        <v/>
      </c>
      <c r="AH907" s="31" t="str">
        <f t="shared" si="840"/>
        <v/>
      </c>
      <c r="AI907" s="31" t="str">
        <f t="shared" si="840"/>
        <v/>
      </c>
      <c r="AJ907" s="31" t="str">
        <f t="shared" si="840"/>
        <v/>
      </c>
      <c r="AK907" s="31" t="str">
        <f t="shared" si="840"/>
        <v/>
      </c>
      <c r="AL907" s="31" t="str">
        <f t="shared" si="840"/>
        <v/>
      </c>
      <c r="AM907" s="31" t="str">
        <f t="shared" si="840"/>
        <v/>
      </c>
      <c r="AN907" s="31" t="str">
        <f t="shared" si="840"/>
        <v/>
      </c>
      <c r="AO907" s="32" t="str">
        <f t="shared" si="838"/>
        <v/>
      </c>
      <c r="AP907" s="32" t="str">
        <f t="shared" si="833"/>
        <v/>
      </c>
      <c r="AQ907" s="32" t="str">
        <f t="shared" si="833"/>
        <v/>
      </c>
      <c r="AR907" s="32" t="str">
        <f t="shared" si="833"/>
        <v/>
      </c>
      <c r="AS907" s="32" t="str">
        <f t="shared" si="833"/>
        <v/>
      </c>
      <c r="AT907" s="32" t="str">
        <f t="shared" si="833"/>
        <v/>
      </c>
      <c r="AU907" s="32" t="str">
        <f t="shared" si="833"/>
        <v/>
      </c>
      <c r="AV907" s="32" t="str">
        <f t="shared" si="833"/>
        <v/>
      </c>
      <c r="AW907" s="32" t="str">
        <f t="shared" si="833"/>
        <v/>
      </c>
      <c r="AX907" s="32" t="str">
        <f t="shared" si="833"/>
        <v/>
      </c>
      <c r="AY907" s="32" t="str">
        <f t="shared" si="833"/>
        <v/>
      </c>
      <c r="BA907" s="17" t="str">
        <f t="shared" si="834"/>
        <v/>
      </c>
      <c r="BB907" s="17" t="str">
        <f t="shared" si="834"/>
        <v/>
      </c>
      <c r="BC907" s="17" t="str">
        <f t="shared" si="834"/>
        <v/>
      </c>
      <c r="BD907" s="17" t="str">
        <f t="shared" si="834"/>
        <v/>
      </c>
      <c r="BE907" s="17" t="str">
        <f t="shared" si="834"/>
        <v/>
      </c>
      <c r="BF907" s="17" t="str">
        <f t="shared" si="834"/>
        <v/>
      </c>
      <c r="BG907" s="17" t="str">
        <f t="shared" si="834"/>
        <v/>
      </c>
      <c r="BH907" s="17" t="str">
        <f t="shared" si="834"/>
        <v/>
      </c>
      <c r="BI907" s="17" t="str">
        <f t="shared" si="834"/>
        <v/>
      </c>
      <c r="BJ907" s="17" t="str">
        <f t="shared" si="834"/>
        <v/>
      </c>
    </row>
    <row r="908" spans="1:62" s="13" customFormat="1" ht="23.25" customHeight="1">
      <c r="A908" s="1">
        <f ca="1">IF(COUNTIF($D908:$M908," ")=10,"",IF(VLOOKUP(MAX($A$1:A907),$A$1:C907,3,FALSE)=0,"",MAX($A$1:A907)+1))</f>
        <v>903</v>
      </c>
      <c r="B908" s="13" t="str">
        <f>$B901</f>
        <v/>
      </c>
      <c r="C908" s="2" t="str">
        <f>IF($B908="","",$S$8)</f>
        <v/>
      </c>
      <c r="D908" s="23" t="str">
        <f t="shared" ref="D908:K908" si="846">IF($B908&gt;"",IF(ISERROR(SEARCH($B908,T$8))," ",MID(T$8,FIND("%курс ",T$8,FIND($B908,T$8))+6,3)&amp;"
("&amp;MID(T$8,FIND("ауд.",T$8,FIND($B908,T$8))+4,FIND("№",T$8,FIND("ауд.",T$8,FIND($B908,T$8)))-(FIND("ауд.",T$8,FIND($B908,T$8))+4))&amp;")"),"")</f>
        <v/>
      </c>
      <c r="E908" s="23" t="str">
        <f t="shared" si="846"/>
        <v/>
      </c>
      <c r="F908" s="23" t="str">
        <f t="shared" si="846"/>
        <v/>
      </c>
      <c r="G908" s="23" t="str">
        <f t="shared" si="846"/>
        <v/>
      </c>
      <c r="H908" s="23" t="str">
        <f t="shared" si="846"/>
        <v/>
      </c>
      <c r="I908" s="23" t="str">
        <f t="shared" si="846"/>
        <v/>
      </c>
      <c r="J908" s="23" t="str">
        <f t="shared" si="846"/>
        <v/>
      </c>
      <c r="K908" s="23" t="str">
        <f t="shared" si="846"/>
        <v/>
      </c>
      <c r="L908" s="23"/>
      <c r="M908" s="23"/>
      <c r="P908" s="16"/>
      <c r="Q908" s="16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E908" s="31" t="str">
        <f t="shared" si="840"/>
        <v/>
      </c>
      <c r="AF908" s="31" t="str">
        <f t="shared" si="840"/>
        <v/>
      </c>
      <c r="AG908" s="31" t="str">
        <f t="shared" si="840"/>
        <v/>
      </c>
      <c r="AH908" s="31" t="str">
        <f t="shared" si="840"/>
        <v/>
      </c>
      <c r="AI908" s="31" t="str">
        <f t="shared" si="840"/>
        <v/>
      </c>
      <c r="AJ908" s="31" t="str">
        <f t="shared" si="840"/>
        <v/>
      </c>
      <c r="AK908" s="31" t="str">
        <f t="shared" si="840"/>
        <v/>
      </c>
      <c r="AL908" s="31" t="str">
        <f t="shared" si="840"/>
        <v/>
      </c>
      <c r="AM908" s="31" t="str">
        <f t="shared" si="840"/>
        <v/>
      </c>
      <c r="AN908" s="31" t="str">
        <f t="shared" si="840"/>
        <v/>
      </c>
      <c r="AO908" s="32" t="str">
        <f t="shared" si="838"/>
        <v/>
      </c>
      <c r="AP908" s="32" t="str">
        <f t="shared" si="833"/>
        <v/>
      </c>
      <c r="AQ908" s="32" t="str">
        <f t="shared" si="833"/>
        <v/>
      </c>
      <c r="AR908" s="32" t="str">
        <f t="shared" si="833"/>
        <v/>
      </c>
      <c r="AS908" s="32" t="str">
        <f t="shared" si="833"/>
        <v/>
      </c>
      <c r="AT908" s="32" t="str">
        <f t="shared" si="833"/>
        <v/>
      </c>
      <c r="AU908" s="32" t="str">
        <f t="shared" si="833"/>
        <v/>
      </c>
      <c r="AV908" s="32" t="str">
        <f t="shared" si="833"/>
        <v/>
      </c>
      <c r="AW908" s="32" t="str">
        <f t="shared" si="833"/>
        <v/>
      </c>
      <c r="AX908" s="32" t="str">
        <f t="shared" si="833"/>
        <v/>
      </c>
      <c r="AY908" s="32" t="str">
        <f t="shared" si="833"/>
        <v/>
      </c>
      <c r="BA908" s="17" t="str">
        <f t="shared" si="834"/>
        <v/>
      </c>
      <c r="BB908" s="17" t="str">
        <f t="shared" si="834"/>
        <v/>
      </c>
      <c r="BC908" s="17" t="str">
        <f t="shared" si="834"/>
        <v/>
      </c>
      <c r="BD908" s="17" t="str">
        <f t="shared" si="834"/>
        <v/>
      </c>
      <c r="BE908" s="17" t="str">
        <f t="shared" si="834"/>
        <v/>
      </c>
      <c r="BF908" s="17" t="str">
        <f t="shared" si="834"/>
        <v/>
      </c>
      <c r="BG908" s="17" t="str">
        <f t="shared" si="834"/>
        <v/>
      </c>
      <c r="BH908" s="17" t="str">
        <f t="shared" si="834"/>
        <v/>
      </c>
      <c r="BI908" s="17" t="str">
        <f t="shared" si="834"/>
        <v/>
      </c>
      <c r="BJ908" s="17" t="str">
        <f t="shared" si="834"/>
        <v/>
      </c>
    </row>
    <row r="909" spans="1:62" s="13" customFormat="1" ht="23.25" customHeight="1">
      <c r="C909" s="2" t="str">
        <f>IF($B909="","",$S$3)</f>
        <v/>
      </c>
      <c r="D909" s="14" t="str">
        <f t="shared" ref="D909:K909" si="847">IF($B909&gt;"",IF(ISERROR(SEARCH($B909,T$3))," ",MID(T$3,FIND("%курс ",T$3,FIND($B909,T$3))+6,3)&amp;"
("&amp;MID(T$3,FIND("ауд.",T$3,FIND($B909,T$3))+4,FIND("№",T$3,FIND("ауд.",T$3,FIND($B909,T$3)))-(FIND("ауд.",T$3,FIND($B909,T$3))+4))&amp;")"),"")</f>
        <v/>
      </c>
      <c r="E909" s="14" t="str">
        <f t="shared" si="847"/>
        <v/>
      </c>
      <c r="F909" s="14" t="str">
        <f t="shared" si="847"/>
        <v/>
      </c>
      <c r="G909" s="14" t="str">
        <f t="shared" si="847"/>
        <v/>
      </c>
      <c r="H909" s="14" t="str">
        <f t="shared" si="847"/>
        <v/>
      </c>
      <c r="I909" s="14" t="str">
        <f t="shared" si="847"/>
        <v/>
      </c>
      <c r="J909" s="14" t="str">
        <f t="shared" si="847"/>
        <v/>
      </c>
      <c r="K909" s="14" t="str">
        <f t="shared" si="847"/>
        <v/>
      </c>
      <c r="L909" s="14"/>
      <c r="M909" s="14"/>
      <c r="P909" s="16"/>
      <c r="Q909" s="16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2" t="str">
        <f t="shared" si="833"/>
        <v/>
      </c>
      <c r="AQ909" s="32" t="str">
        <f t="shared" si="833"/>
        <v/>
      </c>
      <c r="AR909" s="32" t="str">
        <f t="shared" si="833"/>
        <v/>
      </c>
      <c r="AS909" s="32" t="str">
        <f t="shared" si="833"/>
        <v/>
      </c>
      <c r="AT909" s="32" t="str">
        <f t="shared" si="833"/>
        <v/>
      </c>
      <c r="AU909" s="32" t="str">
        <f t="shared" si="833"/>
        <v/>
      </c>
      <c r="AV909" s="32" t="str">
        <f t="shared" si="833"/>
        <v/>
      </c>
      <c r="AW909" s="32" t="str">
        <f t="shared" si="833"/>
        <v/>
      </c>
      <c r="AX909" s="32" t="str">
        <f t="shared" si="833"/>
        <v/>
      </c>
      <c r="AY909" s="32" t="str">
        <f t="shared" si="833"/>
        <v/>
      </c>
      <c r="BA909" s="17" t="str">
        <f t="shared" si="834"/>
        <v/>
      </c>
      <c r="BB909" s="17" t="str">
        <f t="shared" si="834"/>
        <v/>
      </c>
      <c r="BC909" s="17" t="str">
        <f t="shared" si="834"/>
        <v/>
      </c>
      <c r="BD909" s="17" t="str">
        <f t="shared" si="834"/>
        <v/>
      </c>
      <c r="BE909" s="17" t="str">
        <f t="shared" si="834"/>
        <v/>
      </c>
      <c r="BF909" s="17" t="str">
        <f t="shared" si="834"/>
        <v/>
      </c>
      <c r="BG909" s="17" t="str">
        <f t="shared" si="834"/>
        <v/>
      </c>
      <c r="BH909" s="17" t="str">
        <f t="shared" si="834"/>
        <v/>
      </c>
      <c r="BI909" s="17" t="str">
        <f t="shared" si="834"/>
        <v/>
      </c>
      <c r="BJ909" s="17" t="str">
        <f t="shared" si="834"/>
        <v/>
      </c>
    </row>
    <row r="910" spans="1:62" s="13" customFormat="1" ht="23.25" customHeight="1">
      <c r="A910" s="1">
        <f ca="1">IF(COUNTIF($D911:$M917," ")=70,"",MAX($A$1:A909)+1)</f>
        <v>904</v>
      </c>
      <c r="B910" s="2" t="str">
        <f>IF($C910="","",$C910)</f>
        <v/>
      </c>
      <c r="C910" s="3" t="str">
        <f>IF(ISERROR(VLOOKUP((ROW()-1)/9+1,'[1]Преподавательский состав'!$A$2:$B$180,2,FALSE)),"",VLOOKUP((ROW()-1)/9+1,'[1]Преподавательский состав'!$A$2:$B$180,2,FALSE))</f>
        <v/>
      </c>
      <c r="D910" s="3" t="str">
        <f>IF($C910="","",T(" 8.00"))</f>
        <v/>
      </c>
      <c r="E910" s="3" t="str">
        <f>IF($C910="","",T(" 9.40"))</f>
        <v/>
      </c>
      <c r="F910" s="3" t="str">
        <f>IF($C910="","",T("11.20"))</f>
        <v/>
      </c>
      <c r="G910" s="3" t="str">
        <f>IF($C910="","",T("13.00"))</f>
        <v/>
      </c>
      <c r="H910" s="3" t="str">
        <f>IF($C910="","",T("13.30"))</f>
        <v/>
      </c>
      <c r="I910" s="3" t="str">
        <f>IF($C910="","",T("15.10"))</f>
        <v/>
      </c>
      <c r="J910" s="3" t="str">
        <f>IF($C910="","",T("16.50"))</f>
        <v/>
      </c>
      <c r="K910" s="3" t="str">
        <f>IF($C910="","",T("16.50"))</f>
        <v/>
      </c>
      <c r="L910" s="3"/>
      <c r="M910" s="3"/>
      <c r="P910" s="16"/>
      <c r="Q910" s="16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 t="str">
        <f t="shared" ref="AO910:AO917" si="848">IF(COUNTBLANK(AE910:AN910)=10,"",MID($B910,1,FIND(" ",$B910)-1))</f>
        <v/>
      </c>
      <c r="AP910" s="32" t="str">
        <f t="shared" si="833"/>
        <v/>
      </c>
      <c r="AQ910" s="32" t="str">
        <f t="shared" si="833"/>
        <v/>
      </c>
      <c r="AR910" s="32" t="str">
        <f t="shared" si="833"/>
        <v/>
      </c>
      <c r="AS910" s="32" t="str">
        <f t="shared" si="833"/>
        <v/>
      </c>
      <c r="AT910" s="32" t="str">
        <f t="shared" si="833"/>
        <v/>
      </c>
      <c r="AU910" s="32" t="str">
        <f t="shared" si="833"/>
        <v/>
      </c>
      <c r="AV910" s="32" t="str">
        <f t="shared" si="833"/>
        <v/>
      </c>
      <c r="AW910" s="32" t="str">
        <f t="shared" si="833"/>
        <v/>
      </c>
      <c r="AX910" s="32" t="str">
        <f t="shared" si="833"/>
        <v/>
      </c>
      <c r="AY910" s="32" t="str">
        <f t="shared" si="833"/>
        <v/>
      </c>
      <c r="BA910" s="17" t="str">
        <f t="shared" si="834"/>
        <v/>
      </c>
      <c r="BB910" s="17" t="str">
        <f t="shared" si="834"/>
        <v/>
      </c>
      <c r="BC910" s="17" t="str">
        <f t="shared" si="834"/>
        <v/>
      </c>
      <c r="BD910" s="17" t="str">
        <f t="shared" si="834"/>
        <v/>
      </c>
      <c r="BE910" s="17" t="str">
        <f t="shared" si="834"/>
        <v/>
      </c>
      <c r="BF910" s="17" t="str">
        <f t="shared" si="834"/>
        <v/>
      </c>
      <c r="BG910" s="17" t="str">
        <f t="shared" si="834"/>
        <v/>
      </c>
      <c r="BH910" s="17" t="str">
        <f t="shared" si="834"/>
        <v/>
      </c>
      <c r="BI910" s="17" t="str">
        <f t="shared" si="834"/>
        <v/>
      </c>
      <c r="BJ910" s="17" t="str">
        <f t="shared" si="834"/>
        <v/>
      </c>
    </row>
    <row r="911" spans="1:62" s="13" customFormat="1" ht="23.25" customHeight="1">
      <c r="A911" s="1">
        <f ca="1">IF(COUNTIF($D911:$M911," ")=10,"",IF(VLOOKUP(MAX($A$1:A910),$A$1:C910,3,FALSE)=0,"",MAX($A$1:A910)+1))</f>
        <v>905</v>
      </c>
      <c r="B911" s="13" t="str">
        <f>$B910</f>
        <v/>
      </c>
      <c r="C911" s="2" t="str">
        <f>IF($B911="","",$S$2)</f>
        <v/>
      </c>
      <c r="D911" s="14" t="str">
        <f t="shared" ref="D911:K911" si="849">IF($B911&gt;"",IF(ISERROR(SEARCH($B911,T$2))," ",MID(T$2,FIND("%курс ",T$2,FIND($B911,T$2))+6,3)&amp;"
("&amp;MID(T$2,FIND("ауд.",T$2,FIND($B911,T$2))+4,FIND("№",T$2,FIND("ауд.",T$2,FIND($B911,T$2)))-(FIND("ауд.",T$2,FIND($B911,T$2))+4))&amp;")"),"")</f>
        <v/>
      </c>
      <c r="E911" s="14" t="str">
        <f t="shared" si="849"/>
        <v/>
      </c>
      <c r="F911" s="14" t="str">
        <f t="shared" si="849"/>
        <v/>
      </c>
      <c r="G911" s="14" t="str">
        <f t="shared" si="849"/>
        <v/>
      </c>
      <c r="H911" s="14" t="str">
        <f t="shared" si="849"/>
        <v/>
      </c>
      <c r="I911" s="14" t="str">
        <f t="shared" si="849"/>
        <v/>
      </c>
      <c r="J911" s="14" t="str">
        <f t="shared" si="849"/>
        <v/>
      </c>
      <c r="K911" s="14" t="str">
        <f t="shared" si="849"/>
        <v/>
      </c>
      <c r="L911" s="14"/>
      <c r="M911" s="14"/>
      <c r="P911" s="16"/>
      <c r="Q911" s="16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E911" s="31" t="str">
        <f t="shared" ref="AE911:AN917" si="850">IF(D911=" ","",IF(D911="","",CONCATENATE($C911," ",D$1," ",MID(D911,6,3))))</f>
        <v/>
      </c>
      <c r="AF911" s="31" t="str">
        <f t="shared" si="850"/>
        <v/>
      </c>
      <c r="AG911" s="31" t="str">
        <f t="shared" si="850"/>
        <v/>
      </c>
      <c r="AH911" s="31" t="str">
        <f t="shared" si="850"/>
        <v/>
      </c>
      <c r="AI911" s="31" t="str">
        <f t="shared" si="850"/>
        <v/>
      </c>
      <c r="AJ911" s="31" t="str">
        <f t="shared" si="850"/>
        <v/>
      </c>
      <c r="AK911" s="31" t="str">
        <f t="shared" si="850"/>
        <v/>
      </c>
      <c r="AL911" s="31" t="str">
        <f t="shared" si="850"/>
        <v/>
      </c>
      <c r="AM911" s="31" t="str">
        <f t="shared" si="850"/>
        <v/>
      </c>
      <c r="AN911" s="31" t="str">
        <f t="shared" si="850"/>
        <v/>
      </c>
      <c r="AO911" s="32" t="str">
        <f t="shared" si="848"/>
        <v/>
      </c>
      <c r="AP911" s="32" t="str">
        <f t="shared" si="833"/>
        <v/>
      </c>
      <c r="AQ911" s="32" t="str">
        <f t="shared" si="833"/>
        <v/>
      </c>
      <c r="AR911" s="32" t="str">
        <f t="shared" si="833"/>
        <v/>
      </c>
      <c r="AS911" s="32" t="str">
        <f t="shared" si="833"/>
        <v/>
      </c>
      <c r="AT911" s="32" t="str">
        <f t="shared" si="833"/>
        <v/>
      </c>
      <c r="AU911" s="32" t="str">
        <f t="shared" si="833"/>
        <v/>
      </c>
      <c r="AV911" s="32" t="str">
        <f t="shared" si="833"/>
        <v/>
      </c>
      <c r="AW911" s="32" t="str">
        <f t="shared" si="833"/>
        <v/>
      </c>
      <c r="AX911" s="32" t="str">
        <f t="shared" si="833"/>
        <v/>
      </c>
      <c r="AY911" s="32" t="str">
        <f t="shared" si="833"/>
        <v/>
      </c>
      <c r="BA911" s="17" t="str">
        <f t="shared" si="834"/>
        <v/>
      </c>
      <c r="BB911" s="17" t="str">
        <f t="shared" si="834"/>
        <v/>
      </c>
      <c r="BC911" s="17" t="str">
        <f t="shared" si="834"/>
        <v/>
      </c>
      <c r="BD911" s="17" t="str">
        <f t="shared" si="834"/>
        <v/>
      </c>
      <c r="BE911" s="17" t="str">
        <f t="shared" si="834"/>
        <v/>
      </c>
      <c r="BF911" s="17" t="str">
        <f t="shared" si="834"/>
        <v/>
      </c>
      <c r="BG911" s="17" t="str">
        <f t="shared" si="834"/>
        <v/>
      </c>
      <c r="BH911" s="17" t="str">
        <f t="shared" si="834"/>
        <v/>
      </c>
      <c r="BI911" s="17" t="str">
        <f t="shared" si="834"/>
        <v/>
      </c>
      <c r="BJ911" s="17" t="str">
        <f t="shared" si="834"/>
        <v/>
      </c>
    </row>
    <row r="912" spans="1:62" s="13" customFormat="1" ht="23.25" customHeight="1">
      <c r="A912" s="1">
        <f ca="1">IF(COUNTIF($D912:$M912," ")=10,"",IF(VLOOKUP(MAX($A$1:A911),$A$1:C911,3,FALSE)=0,"",MAX($A$1:A911)+1))</f>
        <v>906</v>
      </c>
      <c r="B912" s="13" t="str">
        <f>$B910</f>
        <v/>
      </c>
      <c r="C912" s="2" t="str">
        <f>IF($B912="","",$S$3)</f>
        <v/>
      </c>
      <c r="D912" s="14" t="str">
        <f t="shared" ref="D912:K912" si="851">IF($B912&gt;"",IF(ISERROR(SEARCH($B912,T$3))," ",MID(T$3,FIND("%курс ",T$3,FIND($B912,T$3))+6,3)&amp;"
("&amp;MID(T$3,FIND("ауд.",T$3,FIND($B912,T$3))+4,FIND("№",T$3,FIND("ауд.",T$3,FIND($B912,T$3)))-(FIND("ауд.",T$3,FIND($B912,T$3))+4))&amp;")"),"")</f>
        <v/>
      </c>
      <c r="E912" s="14" t="str">
        <f t="shared" si="851"/>
        <v/>
      </c>
      <c r="F912" s="14" t="str">
        <f t="shared" si="851"/>
        <v/>
      </c>
      <c r="G912" s="14" t="str">
        <f t="shared" si="851"/>
        <v/>
      </c>
      <c r="H912" s="14" t="str">
        <f t="shared" si="851"/>
        <v/>
      </c>
      <c r="I912" s="14" t="str">
        <f t="shared" si="851"/>
        <v/>
      </c>
      <c r="J912" s="14" t="str">
        <f t="shared" si="851"/>
        <v/>
      </c>
      <c r="K912" s="14" t="str">
        <f t="shared" si="851"/>
        <v/>
      </c>
      <c r="L912" s="14"/>
      <c r="M912" s="14"/>
      <c r="P912" s="16"/>
      <c r="Q912" s="16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E912" s="31" t="str">
        <f t="shared" si="850"/>
        <v/>
      </c>
      <c r="AF912" s="31" t="str">
        <f t="shared" si="850"/>
        <v/>
      </c>
      <c r="AG912" s="31" t="str">
        <f t="shared" si="850"/>
        <v/>
      </c>
      <c r="AH912" s="31" t="str">
        <f t="shared" si="850"/>
        <v/>
      </c>
      <c r="AI912" s="31" t="str">
        <f t="shared" si="850"/>
        <v/>
      </c>
      <c r="AJ912" s="31" t="str">
        <f t="shared" si="850"/>
        <v/>
      </c>
      <c r="AK912" s="31" t="str">
        <f t="shared" si="850"/>
        <v/>
      </c>
      <c r="AL912" s="31" t="str">
        <f t="shared" si="850"/>
        <v/>
      </c>
      <c r="AM912" s="31" t="str">
        <f t="shared" si="850"/>
        <v/>
      </c>
      <c r="AN912" s="31" t="str">
        <f t="shared" si="850"/>
        <v/>
      </c>
      <c r="AO912" s="32" t="str">
        <f t="shared" si="848"/>
        <v/>
      </c>
      <c r="AP912" s="32" t="str">
        <f t="shared" ref="AP912:AY973" si="852">IF(AE912="","",CONCATENATE(AE912," ",$AO912))</f>
        <v/>
      </c>
      <c r="AQ912" s="32" t="str">
        <f t="shared" si="852"/>
        <v/>
      </c>
      <c r="AR912" s="32" t="str">
        <f t="shared" si="852"/>
        <v/>
      </c>
      <c r="AS912" s="32" t="str">
        <f t="shared" si="852"/>
        <v/>
      </c>
      <c r="AT912" s="32" t="str">
        <f t="shared" si="852"/>
        <v/>
      </c>
      <c r="AU912" s="32" t="str">
        <f t="shared" si="852"/>
        <v/>
      </c>
      <c r="AV912" s="32" t="str">
        <f t="shared" si="852"/>
        <v/>
      </c>
      <c r="AW912" s="32" t="str">
        <f t="shared" si="852"/>
        <v/>
      </c>
      <c r="AX912" s="32" t="str">
        <f t="shared" si="852"/>
        <v/>
      </c>
      <c r="AY912" s="32" t="str">
        <f t="shared" si="852"/>
        <v/>
      </c>
      <c r="BA912" s="17" t="str">
        <f t="shared" ref="BA912:BJ973" si="853">IF(AE912="","",ROW())</f>
        <v/>
      </c>
      <c r="BB912" s="17" t="str">
        <f t="shared" si="853"/>
        <v/>
      </c>
      <c r="BC912" s="17" t="str">
        <f t="shared" si="853"/>
        <v/>
      </c>
      <c r="BD912" s="17" t="str">
        <f t="shared" si="853"/>
        <v/>
      </c>
      <c r="BE912" s="17" t="str">
        <f t="shared" si="853"/>
        <v/>
      </c>
      <c r="BF912" s="17" t="str">
        <f t="shared" si="853"/>
        <v/>
      </c>
      <c r="BG912" s="17" t="str">
        <f t="shared" si="853"/>
        <v/>
      </c>
      <c r="BH912" s="17" t="str">
        <f t="shared" si="853"/>
        <v/>
      </c>
      <c r="BI912" s="17" t="str">
        <f t="shared" si="853"/>
        <v/>
      </c>
      <c r="BJ912" s="17" t="str">
        <f t="shared" si="853"/>
        <v/>
      </c>
    </row>
    <row r="913" spans="1:62" s="13" customFormat="1" ht="23.25" customHeight="1">
      <c r="A913" s="1">
        <f ca="1">IF(COUNTIF($D913:$M913," ")=10,"",IF(VLOOKUP(MAX($A$1:A912),$A$1:C912,3,FALSE)=0,"",MAX($A$1:A912)+1))</f>
        <v>907</v>
      </c>
      <c r="B913" s="13" t="str">
        <f>$B910</f>
        <v/>
      </c>
      <c r="C913" s="2" t="str">
        <f>IF($B913="","",$S$4)</f>
        <v/>
      </c>
      <c r="D913" s="14" t="str">
        <f t="shared" ref="D913:K913" si="854">IF($B913&gt;"",IF(ISERROR(SEARCH($B913,T$4))," ",MID(T$4,FIND("%курс ",T$4,FIND($B913,T$4))+6,3)&amp;"
("&amp;MID(T$4,FIND("ауд.",T$4,FIND($B913,T$4))+4,FIND("№",T$4,FIND("ауд.",T$4,FIND($B913,T$4)))-(FIND("ауд.",T$4,FIND($B913,T$4))+4))&amp;")"),"")</f>
        <v/>
      </c>
      <c r="E913" s="14" t="str">
        <f t="shared" si="854"/>
        <v/>
      </c>
      <c r="F913" s="14" t="str">
        <f t="shared" si="854"/>
        <v/>
      </c>
      <c r="G913" s="14" t="str">
        <f t="shared" si="854"/>
        <v/>
      </c>
      <c r="H913" s="14" t="str">
        <f t="shared" si="854"/>
        <v/>
      </c>
      <c r="I913" s="14" t="str">
        <f t="shared" si="854"/>
        <v/>
      </c>
      <c r="J913" s="14" t="str">
        <f t="shared" si="854"/>
        <v/>
      </c>
      <c r="K913" s="14" t="str">
        <f t="shared" si="854"/>
        <v/>
      </c>
      <c r="L913" s="14"/>
      <c r="M913" s="14"/>
      <c r="P913" s="16"/>
      <c r="Q913" s="16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E913" s="31" t="str">
        <f t="shared" si="850"/>
        <v/>
      </c>
      <c r="AF913" s="31" t="str">
        <f t="shared" si="850"/>
        <v/>
      </c>
      <c r="AG913" s="31" t="str">
        <f t="shared" si="850"/>
        <v/>
      </c>
      <c r="AH913" s="31" t="str">
        <f t="shared" si="850"/>
        <v/>
      </c>
      <c r="AI913" s="31" t="str">
        <f t="shared" si="850"/>
        <v/>
      </c>
      <c r="AJ913" s="31" t="str">
        <f t="shared" si="850"/>
        <v/>
      </c>
      <c r="AK913" s="31" t="str">
        <f t="shared" si="850"/>
        <v/>
      </c>
      <c r="AL913" s="31" t="str">
        <f t="shared" si="850"/>
        <v/>
      </c>
      <c r="AM913" s="31" t="str">
        <f t="shared" si="850"/>
        <v/>
      </c>
      <c r="AN913" s="31" t="str">
        <f t="shared" si="850"/>
        <v/>
      </c>
      <c r="AO913" s="32" t="str">
        <f t="shared" si="848"/>
        <v/>
      </c>
      <c r="AP913" s="32" t="str">
        <f t="shared" si="852"/>
        <v/>
      </c>
      <c r="AQ913" s="32" t="str">
        <f t="shared" si="852"/>
        <v/>
      </c>
      <c r="AR913" s="32" t="str">
        <f t="shared" si="852"/>
        <v/>
      </c>
      <c r="AS913" s="32" t="str">
        <f t="shared" si="852"/>
        <v/>
      </c>
      <c r="AT913" s="32" t="str">
        <f t="shared" si="852"/>
        <v/>
      </c>
      <c r="AU913" s="32" t="str">
        <f t="shared" si="852"/>
        <v/>
      </c>
      <c r="AV913" s="32" t="str">
        <f t="shared" si="852"/>
        <v/>
      </c>
      <c r="AW913" s="32" t="str">
        <f t="shared" si="852"/>
        <v/>
      </c>
      <c r="AX913" s="32" t="str">
        <f t="shared" si="852"/>
        <v/>
      </c>
      <c r="AY913" s="32" t="str">
        <f t="shared" si="852"/>
        <v/>
      </c>
      <c r="BA913" s="17" t="str">
        <f t="shared" si="853"/>
        <v/>
      </c>
      <c r="BB913" s="17" t="str">
        <f t="shared" si="853"/>
        <v/>
      </c>
      <c r="BC913" s="17" t="str">
        <f t="shared" si="853"/>
        <v/>
      </c>
      <c r="BD913" s="17" t="str">
        <f t="shared" si="853"/>
        <v/>
      </c>
      <c r="BE913" s="17" t="str">
        <f t="shared" si="853"/>
        <v/>
      </c>
      <c r="BF913" s="17" t="str">
        <f t="shared" si="853"/>
        <v/>
      </c>
      <c r="BG913" s="17" t="str">
        <f t="shared" si="853"/>
        <v/>
      </c>
      <c r="BH913" s="17" t="str">
        <f t="shared" si="853"/>
        <v/>
      </c>
      <c r="BI913" s="17" t="str">
        <f t="shared" si="853"/>
        <v/>
      </c>
      <c r="BJ913" s="17" t="str">
        <f t="shared" si="853"/>
        <v/>
      </c>
    </row>
    <row r="914" spans="1:62" s="13" customFormat="1" ht="23.25" customHeight="1">
      <c r="A914" s="1">
        <f ca="1">IF(COUNTIF($D914:$M914," ")=10,"",IF(VLOOKUP(MAX($A$1:A913),$A$1:C913,3,FALSE)=0,"",MAX($A$1:A913)+1))</f>
        <v>908</v>
      </c>
      <c r="B914" s="13" t="str">
        <f>$B910</f>
        <v/>
      </c>
      <c r="C914" s="2" t="str">
        <f>IF($B914="","",$S$5)</f>
        <v/>
      </c>
      <c r="D914" s="23" t="str">
        <f t="shared" ref="D914:K914" si="855">IF($B914&gt;"",IF(ISERROR(SEARCH($B914,T$5))," ",MID(T$5,FIND("%курс ",T$5,FIND($B914,T$5))+6,3)&amp;"
("&amp;MID(T$5,FIND("ауд.",T$5,FIND($B914,T$5))+4,FIND("№",T$5,FIND("ауд.",T$5,FIND($B914,T$5)))-(FIND("ауд.",T$5,FIND($B914,T$5))+4))&amp;")"),"")</f>
        <v/>
      </c>
      <c r="E914" s="23" t="str">
        <f t="shared" si="855"/>
        <v/>
      </c>
      <c r="F914" s="23" t="str">
        <f t="shared" si="855"/>
        <v/>
      </c>
      <c r="G914" s="23" t="str">
        <f t="shared" si="855"/>
        <v/>
      </c>
      <c r="H914" s="23" t="str">
        <f t="shared" si="855"/>
        <v/>
      </c>
      <c r="I914" s="23" t="str">
        <f t="shared" si="855"/>
        <v/>
      </c>
      <c r="J914" s="23" t="str">
        <f t="shared" si="855"/>
        <v/>
      </c>
      <c r="K914" s="23" t="str">
        <f t="shared" si="855"/>
        <v/>
      </c>
      <c r="L914" s="23"/>
      <c r="M914" s="23"/>
      <c r="P914" s="16"/>
      <c r="Q914" s="16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E914" s="31" t="str">
        <f t="shared" si="850"/>
        <v/>
      </c>
      <c r="AF914" s="31" t="str">
        <f t="shared" si="850"/>
        <v/>
      </c>
      <c r="AG914" s="31" t="str">
        <f t="shared" si="850"/>
        <v/>
      </c>
      <c r="AH914" s="31" t="str">
        <f t="shared" si="850"/>
        <v/>
      </c>
      <c r="AI914" s="31" t="str">
        <f t="shared" si="850"/>
        <v/>
      </c>
      <c r="AJ914" s="31" t="str">
        <f t="shared" si="850"/>
        <v/>
      </c>
      <c r="AK914" s="31" t="str">
        <f t="shared" si="850"/>
        <v/>
      </c>
      <c r="AL914" s="31" t="str">
        <f t="shared" si="850"/>
        <v/>
      </c>
      <c r="AM914" s="31" t="str">
        <f t="shared" si="850"/>
        <v/>
      </c>
      <c r="AN914" s="31" t="str">
        <f t="shared" si="850"/>
        <v/>
      </c>
      <c r="AO914" s="32" t="str">
        <f t="shared" si="848"/>
        <v/>
      </c>
      <c r="AP914" s="32" t="str">
        <f t="shared" si="852"/>
        <v/>
      </c>
      <c r="AQ914" s="32" t="str">
        <f t="shared" si="852"/>
        <v/>
      </c>
      <c r="AR914" s="32" t="str">
        <f t="shared" si="852"/>
        <v/>
      </c>
      <c r="AS914" s="32" t="str">
        <f t="shared" si="852"/>
        <v/>
      </c>
      <c r="AT914" s="32" t="str">
        <f t="shared" si="852"/>
        <v/>
      </c>
      <c r="AU914" s="32" t="str">
        <f t="shared" si="852"/>
        <v/>
      </c>
      <c r="AV914" s="32" t="str">
        <f t="shared" si="852"/>
        <v/>
      </c>
      <c r="AW914" s="32" t="str">
        <f t="shared" si="852"/>
        <v/>
      </c>
      <c r="AX914" s="32" t="str">
        <f t="shared" si="852"/>
        <v/>
      </c>
      <c r="AY914" s="32" t="str">
        <f t="shared" si="852"/>
        <v/>
      </c>
      <c r="BA914" s="17" t="str">
        <f t="shared" si="853"/>
        <v/>
      </c>
      <c r="BB914" s="17" t="str">
        <f t="shared" si="853"/>
        <v/>
      </c>
      <c r="BC914" s="17" t="str">
        <f t="shared" si="853"/>
        <v/>
      </c>
      <c r="BD914" s="17" t="str">
        <f t="shared" si="853"/>
        <v/>
      </c>
      <c r="BE914" s="17" t="str">
        <f t="shared" si="853"/>
        <v/>
      </c>
      <c r="BF914" s="17" t="str">
        <f t="shared" si="853"/>
        <v/>
      </c>
      <c r="BG914" s="17" t="str">
        <f t="shared" si="853"/>
        <v/>
      </c>
      <c r="BH914" s="17" t="str">
        <f t="shared" si="853"/>
        <v/>
      </c>
      <c r="BI914" s="17" t="str">
        <f t="shared" si="853"/>
        <v/>
      </c>
      <c r="BJ914" s="17" t="str">
        <f t="shared" si="853"/>
        <v/>
      </c>
    </row>
    <row r="915" spans="1:62" s="13" customFormat="1" ht="23.25" customHeight="1">
      <c r="A915" s="1">
        <f ca="1">IF(COUNTIF($D915:$M915," ")=10,"",IF(VLOOKUP(MAX($A$1:A914),$A$1:C914,3,FALSE)=0,"",MAX($A$1:A914)+1))</f>
        <v>909</v>
      </c>
      <c r="B915" s="13" t="str">
        <f>$B910</f>
        <v/>
      </c>
      <c r="C915" s="2" t="str">
        <f>IF($B915="","",$S$6)</f>
        <v/>
      </c>
      <c r="D915" s="23" t="str">
        <f t="shared" ref="D915:K915" si="856">IF($B915&gt;"",IF(ISERROR(SEARCH($B915,T$6))," ",MID(T$6,FIND("%курс ",T$6,FIND($B915,T$6))+6,3)&amp;"
("&amp;MID(T$6,FIND("ауд.",T$6,FIND($B915,T$6))+4,FIND("№",T$6,FIND("ауд.",T$6,FIND($B915,T$6)))-(FIND("ауд.",T$6,FIND($B915,T$6))+4))&amp;")"),"")</f>
        <v/>
      </c>
      <c r="E915" s="23" t="str">
        <f t="shared" si="856"/>
        <v/>
      </c>
      <c r="F915" s="23" t="str">
        <f t="shared" si="856"/>
        <v/>
      </c>
      <c r="G915" s="23" t="str">
        <f t="shared" si="856"/>
        <v/>
      </c>
      <c r="H915" s="23" t="str">
        <f t="shared" si="856"/>
        <v/>
      </c>
      <c r="I915" s="23" t="str">
        <f t="shared" si="856"/>
        <v/>
      </c>
      <c r="J915" s="23" t="str">
        <f t="shared" si="856"/>
        <v/>
      </c>
      <c r="K915" s="23" t="str">
        <f t="shared" si="856"/>
        <v/>
      </c>
      <c r="L915" s="23"/>
      <c r="M915" s="23"/>
      <c r="P915" s="16"/>
      <c r="Q915" s="16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E915" s="31" t="str">
        <f t="shared" si="850"/>
        <v/>
      </c>
      <c r="AF915" s="31" t="str">
        <f t="shared" si="850"/>
        <v/>
      </c>
      <c r="AG915" s="31" t="str">
        <f t="shared" si="850"/>
        <v/>
      </c>
      <c r="AH915" s="31" t="str">
        <f t="shared" si="850"/>
        <v/>
      </c>
      <c r="AI915" s="31" t="str">
        <f t="shared" si="850"/>
        <v/>
      </c>
      <c r="AJ915" s="31" t="str">
        <f t="shared" si="850"/>
        <v/>
      </c>
      <c r="AK915" s="31" t="str">
        <f t="shared" si="850"/>
        <v/>
      </c>
      <c r="AL915" s="31" t="str">
        <f t="shared" si="850"/>
        <v/>
      </c>
      <c r="AM915" s="31" t="str">
        <f t="shared" si="850"/>
        <v/>
      </c>
      <c r="AN915" s="31" t="str">
        <f t="shared" si="850"/>
        <v/>
      </c>
      <c r="AO915" s="32" t="str">
        <f t="shared" si="848"/>
        <v/>
      </c>
      <c r="AP915" s="32" t="str">
        <f t="shared" si="852"/>
        <v/>
      </c>
      <c r="AQ915" s="32" t="str">
        <f t="shared" si="852"/>
        <v/>
      </c>
      <c r="AR915" s="32" t="str">
        <f t="shared" si="852"/>
        <v/>
      </c>
      <c r="AS915" s="32" t="str">
        <f t="shared" si="852"/>
        <v/>
      </c>
      <c r="AT915" s="32" t="str">
        <f t="shared" si="852"/>
        <v/>
      </c>
      <c r="AU915" s="32" t="str">
        <f t="shared" si="852"/>
        <v/>
      </c>
      <c r="AV915" s="32" t="str">
        <f t="shared" si="852"/>
        <v/>
      </c>
      <c r="AW915" s="32" t="str">
        <f t="shared" si="852"/>
        <v/>
      </c>
      <c r="AX915" s="32" t="str">
        <f t="shared" si="852"/>
        <v/>
      </c>
      <c r="AY915" s="32" t="str">
        <f t="shared" si="852"/>
        <v/>
      </c>
      <c r="BA915" s="17" t="str">
        <f t="shared" si="853"/>
        <v/>
      </c>
      <c r="BB915" s="17" t="str">
        <f t="shared" si="853"/>
        <v/>
      </c>
      <c r="BC915" s="17" t="str">
        <f t="shared" si="853"/>
        <v/>
      </c>
      <c r="BD915" s="17" t="str">
        <f t="shared" si="853"/>
        <v/>
      </c>
      <c r="BE915" s="17" t="str">
        <f t="shared" si="853"/>
        <v/>
      </c>
      <c r="BF915" s="17" t="str">
        <f t="shared" si="853"/>
        <v/>
      </c>
      <c r="BG915" s="17" t="str">
        <f t="shared" si="853"/>
        <v/>
      </c>
      <c r="BH915" s="17" t="str">
        <f t="shared" si="853"/>
        <v/>
      </c>
      <c r="BI915" s="17" t="str">
        <f t="shared" si="853"/>
        <v/>
      </c>
      <c r="BJ915" s="17" t="str">
        <f t="shared" si="853"/>
        <v/>
      </c>
    </row>
    <row r="916" spans="1:62" s="13" customFormat="1" ht="23.25" customHeight="1">
      <c r="A916" s="1">
        <f ca="1">IF(COUNTIF($D916:$M916," ")=10,"",IF(VLOOKUP(MAX($A$1:A915),$A$1:C915,3,FALSE)=0,"",MAX($A$1:A915)+1))</f>
        <v>910</v>
      </c>
      <c r="B916" s="13" t="str">
        <f>$B910</f>
        <v/>
      </c>
      <c r="C916" s="2" t="str">
        <f>IF($B916="","",$S$7)</f>
        <v/>
      </c>
      <c r="D916" s="23" t="str">
        <f t="shared" ref="D916:K916" si="857">IF($B916&gt;"",IF(ISERROR(SEARCH($B916,T$7))," ",MID(T$7,FIND("%курс ",T$7,FIND($B916,T$7))+6,3)&amp;"
("&amp;MID(T$7,FIND("ауд.",T$7,FIND($B916,T$7))+4,FIND("№",T$7,FIND("ауд.",T$7,FIND($B916,T$7)))-(FIND("ауд.",T$7,FIND($B916,T$7))+4))&amp;")"),"")</f>
        <v/>
      </c>
      <c r="E916" s="23" t="str">
        <f t="shared" si="857"/>
        <v/>
      </c>
      <c r="F916" s="23" t="str">
        <f t="shared" si="857"/>
        <v/>
      </c>
      <c r="G916" s="23" t="str">
        <f t="shared" si="857"/>
        <v/>
      </c>
      <c r="H916" s="23" t="str">
        <f t="shared" si="857"/>
        <v/>
      </c>
      <c r="I916" s="23" t="str">
        <f t="shared" si="857"/>
        <v/>
      </c>
      <c r="J916" s="23" t="str">
        <f t="shared" si="857"/>
        <v/>
      </c>
      <c r="K916" s="23" t="str">
        <f t="shared" si="857"/>
        <v/>
      </c>
      <c r="L916" s="23"/>
      <c r="M916" s="23"/>
      <c r="P916" s="16"/>
      <c r="Q916" s="16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E916" s="31" t="str">
        <f t="shared" si="850"/>
        <v/>
      </c>
      <c r="AF916" s="31" t="str">
        <f t="shared" si="850"/>
        <v/>
      </c>
      <c r="AG916" s="31" t="str">
        <f t="shared" si="850"/>
        <v/>
      </c>
      <c r="AH916" s="31" t="str">
        <f t="shared" si="850"/>
        <v/>
      </c>
      <c r="AI916" s="31" t="str">
        <f t="shared" si="850"/>
        <v/>
      </c>
      <c r="AJ916" s="31" t="str">
        <f t="shared" si="850"/>
        <v/>
      </c>
      <c r="AK916" s="31" t="str">
        <f t="shared" si="850"/>
        <v/>
      </c>
      <c r="AL916" s="31" t="str">
        <f t="shared" si="850"/>
        <v/>
      </c>
      <c r="AM916" s="31" t="str">
        <f t="shared" si="850"/>
        <v/>
      </c>
      <c r="AN916" s="31" t="str">
        <f t="shared" si="850"/>
        <v/>
      </c>
      <c r="AO916" s="32" t="str">
        <f t="shared" si="848"/>
        <v/>
      </c>
      <c r="AP916" s="32" t="str">
        <f t="shared" si="852"/>
        <v/>
      </c>
      <c r="AQ916" s="32" t="str">
        <f t="shared" si="852"/>
        <v/>
      </c>
      <c r="AR916" s="32" t="str">
        <f t="shared" si="852"/>
        <v/>
      </c>
      <c r="AS916" s="32" t="str">
        <f t="shared" si="852"/>
        <v/>
      </c>
      <c r="AT916" s="32" t="str">
        <f t="shared" si="852"/>
        <v/>
      </c>
      <c r="AU916" s="32" t="str">
        <f t="shared" si="852"/>
        <v/>
      </c>
      <c r="AV916" s="32" t="str">
        <f t="shared" si="852"/>
        <v/>
      </c>
      <c r="AW916" s="32" t="str">
        <f t="shared" si="852"/>
        <v/>
      </c>
      <c r="AX916" s="32" t="str">
        <f t="shared" si="852"/>
        <v/>
      </c>
      <c r="AY916" s="32" t="str">
        <f t="shared" si="852"/>
        <v/>
      </c>
      <c r="BA916" s="17" t="str">
        <f t="shared" si="853"/>
        <v/>
      </c>
      <c r="BB916" s="17" t="str">
        <f t="shared" si="853"/>
        <v/>
      </c>
      <c r="BC916" s="17" t="str">
        <f t="shared" si="853"/>
        <v/>
      </c>
      <c r="BD916" s="17" t="str">
        <f t="shared" si="853"/>
        <v/>
      </c>
      <c r="BE916" s="17" t="str">
        <f t="shared" si="853"/>
        <v/>
      </c>
      <c r="BF916" s="17" t="str">
        <f t="shared" si="853"/>
        <v/>
      </c>
      <c r="BG916" s="17" t="str">
        <f t="shared" si="853"/>
        <v/>
      </c>
      <c r="BH916" s="17" t="str">
        <f t="shared" si="853"/>
        <v/>
      </c>
      <c r="BI916" s="17" t="str">
        <f t="shared" si="853"/>
        <v/>
      </c>
      <c r="BJ916" s="17" t="str">
        <f t="shared" si="853"/>
        <v/>
      </c>
    </row>
    <row r="917" spans="1:62" s="13" customFormat="1" ht="23.25" customHeight="1">
      <c r="A917" s="1">
        <f ca="1">IF(COUNTIF($D917:$M917," ")=10,"",IF(VLOOKUP(MAX($A$1:A916),$A$1:C916,3,FALSE)=0,"",MAX($A$1:A916)+1))</f>
        <v>911</v>
      </c>
      <c r="B917" s="13" t="str">
        <f>$B910</f>
        <v/>
      </c>
      <c r="C917" s="2" t="str">
        <f>IF($B917="","",$S$8)</f>
        <v/>
      </c>
      <c r="D917" s="23" t="str">
        <f t="shared" ref="D917:K917" si="858">IF($B917&gt;"",IF(ISERROR(SEARCH($B917,T$8))," ",MID(T$8,FIND("%курс ",T$8,FIND($B917,T$8))+6,3)&amp;"
("&amp;MID(T$8,FIND("ауд.",T$8,FIND($B917,T$8))+4,FIND("№",T$8,FIND("ауд.",T$8,FIND($B917,T$8)))-(FIND("ауд.",T$8,FIND($B917,T$8))+4))&amp;")"),"")</f>
        <v/>
      </c>
      <c r="E917" s="23" t="str">
        <f t="shared" si="858"/>
        <v/>
      </c>
      <c r="F917" s="23" t="str">
        <f t="shared" si="858"/>
        <v/>
      </c>
      <c r="G917" s="23" t="str">
        <f t="shared" si="858"/>
        <v/>
      </c>
      <c r="H917" s="23" t="str">
        <f t="shared" si="858"/>
        <v/>
      </c>
      <c r="I917" s="23" t="str">
        <f t="shared" si="858"/>
        <v/>
      </c>
      <c r="J917" s="23" t="str">
        <f t="shared" si="858"/>
        <v/>
      </c>
      <c r="K917" s="23" t="str">
        <f t="shared" si="858"/>
        <v/>
      </c>
      <c r="L917" s="23"/>
      <c r="M917" s="23"/>
      <c r="P917" s="16"/>
      <c r="Q917" s="16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E917" s="31" t="str">
        <f t="shared" si="850"/>
        <v/>
      </c>
      <c r="AF917" s="31" t="str">
        <f t="shared" si="850"/>
        <v/>
      </c>
      <c r="AG917" s="31" t="str">
        <f t="shared" si="850"/>
        <v/>
      </c>
      <c r="AH917" s="31" t="str">
        <f t="shared" si="850"/>
        <v/>
      </c>
      <c r="AI917" s="31" t="str">
        <f t="shared" si="850"/>
        <v/>
      </c>
      <c r="AJ917" s="31" t="str">
        <f t="shared" si="850"/>
        <v/>
      </c>
      <c r="AK917" s="31" t="str">
        <f t="shared" si="850"/>
        <v/>
      </c>
      <c r="AL917" s="31" t="str">
        <f t="shared" si="850"/>
        <v/>
      </c>
      <c r="AM917" s="31" t="str">
        <f t="shared" si="850"/>
        <v/>
      </c>
      <c r="AN917" s="31" t="str">
        <f t="shared" si="850"/>
        <v/>
      </c>
      <c r="AO917" s="32" t="str">
        <f t="shared" si="848"/>
        <v/>
      </c>
      <c r="AP917" s="32" t="str">
        <f t="shared" si="852"/>
        <v/>
      </c>
      <c r="AQ917" s="32" t="str">
        <f t="shared" si="852"/>
        <v/>
      </c>
      <c r="AR917" s="32" t="str">
        <f t="shared" si="852"/>
        <v/>
      </c>
      <c r="AS917" s="32" t="str">
        <f t="shared" si="852"/>
        <v/>
      </c>
      <c r="AT917" s="32" t="str">
        <f t="shared" si="852"/>
        <v/>
      </c>
      <c r="AU917" s="32" t="str">
        <f t="shared" si="852"/>
        <v/>
      </c>
      <c r="AV917" s="32" t="str">
        <f t="shared" si="852"/>
        <v/>
      </c>
      <c r="AW917" s="32" t="str">
        <f t="shared" si="852"/>
        <v/>
      </c>
      <c r="AX917" s="32" t="str">
        <f t="shared" si="852"/>
        <v/>
      </c>
      <c r="AY917" s="32" t="str">
        <f t="shared" si="852"/>
        <v/>
      </c>
      <c r="BA917" s="17" t="str">
        <f t="shared" si="853"/>
        <v/>
      </c>
      <c r="BB917" s="17" t="str">
        <f t="shared" si="853"/>
        <v/>
      </c>
      <c r="BC917" s="17" t="str">
        <f t="shared" si="853"/>
        <v/>
      </c>
      <c r="BD917" s="17" t="str">
        <f t="shared" si="853"/>
        <v/>
      </c>
      <c r="BE917" s="17" t="str">
        <f t="shared" si="853"/>
        <v/>
      </c>
      <c r="BF917" s="17" t="str">
        <f t="shared" si="853"/>
        <v/>
      </c>
      <c r="BG917" s="17" t="str">
        <f t="shared" si="853"/>
        <v/>
      </c>
      <c r="BH917" s="17" t="str">
        <f t="shared" si="853"/>
        <v/>
      </c>
      <c r="BI917" s="17" t="str">
        <f t="shared" si="853"/>
        <v/>
      </c>
      <c r="BJ917" s="17" t="str">
        <f t="shared" si="853"/>
        <v/>
      </c>
    </row>
    <row r="918" spans="1:62" s="13" customFormat="1" ht="23.25" customHeight="1">
      <c r="C918" s="2" t="str">
        <f>IF($B918="","",$S$5)</f>
        <v/>
      </c>
      <c r="D918" s="23" t="str">
        <f t="shared" ref="D918:K918" si="859">IF($B918&gt;"",IF(ISERROR(SEARCH($B918,T$5))," ",MID(T$5,FIND("%курс ",T$5,FIND($B918,T$5))+6,3)&amp;"
("&amp;MID(T$5,FIND("ауд.",T$5,FIND($B918,T$5))+4,FIND("№",T$5,FIND("ауд.",T$5,FIND($B918,T$5)))-(FIND("ауд.",T$5,FIND($B918,T$5))+4))&amp;")"),"")</f>
        <v/>
      </c>
      <c r="E918" s="23" t="str">
        <f t="shared" si="859"/>
        <v/>
      </c>
      <c r="F918" s="23" t="str">
        <f t="shared" si="859"/>
        <v/>
      </c>
      <c r="G918" s="23" t="str">
        <f t="shared" si="859"/>
        <v/>
      </c>
      <c r="H918" s="23" t="str">
        <f t="shared" si="859"/>
        <v/>
      </c>
      <c r="I918" s="23" t="str">
        <f t="shared" si="859"/>
        <v/>
      </c>
      <c r="J918" s="23" t="str">
        <f t="shared" si="859"/>
        <v/>
      </c>
      <c r="K918" s="23" t="str">
        <f t="shared" si="859"/>
        <v/>
      </c>
      <c r="L918" s="23"/>
      <c r="M918" s="23"/>
      <c r="P918" s="16"/>
      <c r="Q918" s="16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2" t="str">
        <f t="shared" si="852"/>
        <v/>
      </c>
      <c r="AQ918" s="32" t="str">
        <f t="shared" si="852"/>
        <v/>
      </c>
      <c r="AR918" s="32" t="str">
        <f t="shared" si="852"/>
        <v/>
      </c>
      <c r="AS918" s="32" t="str">
        <f t="shared" si="852"/>
        <v/>
      </c>
      <c r="AT918" s="32" t="str">
        <f t="shared" si="852"/>
        <v/>
      </c>
      <c r="AU918" s="32" t="str">
        <f t="shared" si="852"/>
        <v/>
      </c>
      <c r="AV918" s="32" t="str">
        <f t="shared" si="852"/>
        <v/>
      </c>
      <c r="AW918" s="32" t="str">
        <f t="shared" si="852"/>
        <v/>
      </c>
      <c r="AX918" s="32" t="str">
        <f t="shared" si="852"/>
        <v/>
      </c>
      <c r="AY918" s="32" t="str">
        <f t="shared" si="852"/>
        <v/>
      </c>
      <c r="BA918" s="17" t="str">
        <f t="shared" si="853"/>
        <v/>
      </c>
      <c r="BB918" s="17" t="str">
        <f t="shared" si="853"/>
        <v/>
      </c>
      <c r="BC918" s="17" t="str">
        <f t="shared" si="853"/>
        <v/>
      </c>
      <c r="BD918" s="17" t="str">
        <f t="shared" si="853"/>
        <v/>
      </c>
      <c r="BE918" s="17" t="str">
        <f t="shared" si="853"/>
        <v/>
      </c>
      <c r="BF918" s="17" t="str">
        <f t="shared" si="853"/>
        <v/>
      </c>
      <c r="BG918" s="17" t="str">
        <f t="shared" si="853"/>
        <v/>
      </c>
      <c r="BH918" s="17" t="str">
        <f t="shared" si="853"/>
        <v/>
      </c>
      <c r="BI918" s="17" t="str">
        <f t="shared" si="853"/>
        <v/>
      </c>
      <c r="BJ918" s="17" t="str">
        <f t="shared" si="853"/>
        <v/>
      </c>
    </row>
    <row r="919" spans="1:62" s="13" customFormat="1" ht="23.25" customHeight="1">
      <c r="A919" s="1">
        <f ca="1">IF(COUNTIF($D920:$M926," ")=70,"",MAX($A$1:A918)+1)</f>
        <v>912</v>
      </c>
      <c r="B919" s="2" t="str">
        <f>IF($C919="","",$C919)</f>
        <v/>
      </c>
      <c r="C919" s="3" t="str">
        <f>IF(ISERROR(VLOOKUP((ROW()-1)/9+1,'[1]Преподавательский состав'!$A$2:$B$180,2,FALSE)),"",VLOOKUP((ROW()-1)/9+1,'[1]Преподавательский состав'!$A$2:$B$180,2,FALSE))</f>
        <v/>
      </c>
      <c r="D919" s="3" t="str">
        <f>IF($C919="","",T(" 8.00"))</f>
        <v/>
      </c>
      <c r="E919" s="3" t="str">
        <f>IF($C919="","",T(" 9.40"))</f>
        <v/>
      </c>
      <c r="F919" s="3" t="str">
        <f>IF($C919="","",T("11.20"))</f>
        <v/>
      </c>
      <c r="G919" s="3" t="str">
        <f>IF($C919="","",T("13.00"))</f>
        <v/>
      </c>
      <c r="H919" s="3" t="str">
        <f>IF($C919="","",T("13.30"))</f>
        <v/>
      </c>
      <c r="I919" s="3" t="str">
        <f>IF($C919="","",T("15.10"))</f>
        <v/>
      </c>
      <c r="J919" s="3" t="str">
        <f>IF($C919="","",T("16.50"))</f>
        <v/>
      </c>
      <c r="K919" s="3" t="str">
        <f>IF($C919="","",T("16.50"))</f>
        <v/>
      </c>
      <c r="L919" s="3"/>
      <c r="M919" s="3"/>
      <c r="P919" s="16"/>
      <c r="Q919" s="16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 t="str">
        <f t="shared" ref="AO919:AO926" si="860">IF(COUNTBLANK(AE919:AN919)=10,"",MID($B919,1,FIND(" ",$B919)-1))</f>
        <v/>
      </c>
      <c r="AP919" s="32" t="str">
        <f t="shared" si="852"/>
        <v/>
      </c>
      <c r="AQ919" s="32" t="str">
        <f t="shared" si="852"/>
        <v/>
      </c>
      <c r="AR919" s="32" t="str">
        <f t="shared" si="852"/>
        <v/>
      </c>
      <c r="AS919" s="32" t="str">
        <f t="shared" si="852"/>
        <v/>
      </c>
      <c r="AT919" s="32" t="str">
        <f t="shared" si="852"/>
        <v/>
      </c>
      <c r="AU919" s="32" t="str">
        <f t="shared" si="852"/>
        <v/>
      </c>
      <c r="AV919" s="32" t="str">
        <f t="shared" si="852"/>
        <v/>
      </c>
      <c r="AW919" s="32" t="str">
        <f t="shared" si="852"/>
        <v/>
      </c>
      <c r="AX919" s="32" t="str">
        <f t="shared" si="852"/>
        <v/>
      </c>
      <c r="AY919" s="32" t="str">
        <f t="shared" si="852"/>
        <v/>
      </c>
      <c r="BA919" s="17" t="str">
        <f t="shared" si="853"/>
        <v/>
      </c>
      <c r="BB919" s="17" t="str">
        <f t="shared" si="853"/>
        <v/>
      </c>
      <c r="BC919" s="17" t="str">
        <f t="shared" si="853"/>
        <v/>
      </c>
      <c r="BD919" s="17" t="str">
        <f t="shared" si="853"/>
        <v/>
      </c>
      <c r="BE919" s="17" t="str">
        <f t="shared" si="853"/>
        <v/>
      </c>
      <c r="BF919" s="17" t="str">
        <f t="shared" si="853"/>
        <v/>
      </c>
      <c r="BG919" s="17" t="str">
        <f t="shared" si="853"/>
        <v/>
      </c>
      <c r="BH919" s="17" t="str">
        <f t="shared" si="853"/>
        <v/>
      </c>
      <c r="BI919" s="17" t="str">
        <f t="shared" si="853"/>
        <v/>
      </c>
      <c r="BJ919" s="17" t="str">
        <f t="shared" si="853"/>
        <v/>
      </c>
    </row>
    <row r="920" spans="1:62" s="13" customFormat="1" ht="23.25" customHeight="1">
      <c r="A920" s="1">
        <f ca="1">IF(COUNTIF($D920:$M920," ")=10,"",IF(VLOOKUP(MAX($A$1:A919),$A$1:C919,3,FALSE)=0,"",MAX($A$1:A919)+1))</f>
        <v>913</v>
      </c>
      <c r="B920" s="13" t="str">
        <f>$B919</f>
        <v/>
      </c>
      <c r="C920" s="2" t="str">
        <f>IF($B920="","",$S$2)</f>
        <v/>
      </c>
      <c r="D920" s="14" t="str">
        <f t="shared" ref="D920:K920" si="861">IF($B920&gt;"",IF(ISERROR(SEARCH($B920,T$2))," ",MID(T$2,FIND("%курс ",T$2,FIND($B920,T$2))+6,3)&amp;"
("&amp;MID(T$2,FIND("ауд.",T$2,FIND($B920,T$2))+4,FIND("№",T$2,FIND("ауд.",T$2,FIND($B920,T$2)))-(FIND("ауд.",T$2,FIND($B920,T$2))+4))&amp;")"),"")</f>
        <v/>
      </c>
      <c r="E920" s="14" t="str">
        <f t="shared" si="861"/>
        <v/>
      </c>
      <c r="F920" s="14" t="str">
        <f t="shared" si="861"/>
        <v/>
      </c>
      <c r="G920" s="14" t="str">
        <f t="shared" si="861"/>
        <v/>
      </c>
      <c r="H920" s="14" t="str">
        <f t="shared" si="861"/>
        <v/>
      </c>
      <c r="I920" s="14" t="str">
        <f t="shared" si="861"/>
        <v/>
      </c>
      <c r="J920" s="14" t="str">
        <f t="shared" si="861"/>
        <v/>
      </c>
      <c r="K920" s="14" t="str">
        <f t="shared" si="861"/>
        <v/>
      </c>
      <c r="L920" s="14"/>
      <c r="M920" s="14"/>
      <c r="P920" s="16"/>
      <c r="Q920" s="16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E920" s="31" t="str">
        <f t="shared" ref="AE920:AN926" si="862">IF(D920=" ","",IF(D920="","",CONCATENATE($C920," ",D$1," ",MID(D920,6,3))))</f>
        <v/>
      </c>
      <c r="AF920" s="31" t="str">
        <f t="shared" si="862"/>
        <v/>
      </c>
      <c r="AG920" s="31" t="str">
        <f t="shared" si="862"/>
        <v/>
      </c>
      <c r="AH920" s="31" t="str">
        <f t="shared" si="862"/>
        <v/>
      </c>
      <c r="AI920" s="31" t="str">
        <f t="shared" si="862"/>
        <v/>
      </c>
      <c r="AJ920" s="31" t="str">
        <f t="shared" si="862"/>
        <v/>
      </c>
      <c r="AK920" s="31" t="str">
        <f t="shared" si="862"/>
        <v/>
      </c>
      <c r="AL920" s="31" t="str">
        <f t="shared" si="862"/>
        <v/>
      </c>
      <c r="AM920" s="31" t="str">
        <f t="shared" si="862"/>
        <v/>
      </c>
      <c r="AN920" s="31" t="str">
        <f t="shared" si="862"/>
        <v/>
      </c>
      <c r="AO920" s="32" t="str">
        <f t="shared" si="860"/>
        <v/>
      </c>
      <c r="AP920" s="32" t="str">
        <f t="shared" si="852"/>
        <v/>
      </c>
      <c r="AQ920" s="32" t="str">
        <f t="shared" si="852"/>
        <v/>
      </c>
      <c r="AR920" s="32" t="str">
        <f t="shared" si="852"/>
        <v/>
      </c>
      <c r="AS920" s="32" t="str">
        <f t="shared" si="852"/>
        <v/>
      </c>
      <c r="AT920" s="32" t="str">
        <f t="shared" si="852"/>
        <v/>
      </c>
      <c r="AU920" s="32" t="str">
        <f t="shared" si="852"/>
        <v/>
      </c>
      <c r="AV920" s="32" t="str">
        <f t="shared" si="852"/>
        <v/>
      </c>
      <c r="AW920" s="32" t="str">
        <f t="shared" si="852"/>
        <v/>
      </c>
      <c r="AX920" s="32" t="str">
        <f t="shared" si="852"/>
        <v/>
      </c>
      <c r="AY920" s="32" t="str">
        <f t="shared" si="852"/>
        <v/>
      </c>
      <c r="BA920" s="17" t="str">
        <f t="shared" si="853"/>
        <v/>
      </c>
      <c r="BB920" s="17" t="str">
        <f t="shared" si="853"/>
        <v/>
      </c>
      <c r="BC920" s="17" t="str">
        <f t="shared" si="853"/>
        <v/>
      </c>
      <c r="BD920" s="17" t="str">
        <f t="shared" si="853"/>
        <v/>
      </c>
      <c r="BE920" s="17" t="str">
        <f t="shared" si="853"/>
        <v/>
      </c>
      <c r="BF920" s="17" t="str">
        <f t="shared" si="853"/>
        <v/>
      </c>
      <c r="BG920" s="17" t="str">
        <f t="shared" si="853"/>
        <v/>
      </c>
      <c r="BH920" s="17" t="str">
        <f t="shared" si="853"/>
        <v/>
      </c>
      <c r="BI920" s="17" t="str">
        <f t="shared" si="853"/>
        <v/>
      </c>
      <c r="BJ920" s="17" t="str">
        <f t="shared" si="853"/>
        <v/>
      </c>
    </row>
    <row r="921" spans="1:62" s="13" customFormat="1" ht="23.25" customHeight="1">
      <c r="A921" s="1">
        <f ca="1">IF(COUNTIF($D921:$M921," ")=10,"",IF(VLOOKUP(MAX($A$1:A920),$A$1:C920,3,FALSE)=0,"",MAX($A$1:A920)+1))</f>
        <v>914</v>
      </c>
      <c r="B921" s="13" t="str">
        <f>$B919</f>
        <v/>
      </c>
      <c r="C921" s="2" t="str">
        <f>IF($B921="","",$S$3)</f>
        <v/>
      </c>
      <c r="D921" s="14" t="str">
        <f t="shared" ref="D921:K921" si="863">IF($B921&gt;"",IF(ISERROR(SEARCH($B921,T$3))," ",MID(T$3,FIND("%курс ",T$3,FIND($B921,T$3))+6,3)&amp;"
("&amp;MID(T$3,FIND("ауд.",T$3,FIND($B921,T$3))+4,FIND("№",T$3,FIND("ауд.",T$3,FIND($B921,T$3)))-(FIND("ауд.",T$3,FIND($B921,T$3))+4))&amp;")"),"")</f>
        <v/>
      </c>
      <c r="E921" s="14" t="str">
        <f t="shared" si="863"/>
        <v/>
      </c>
      <c r="F921" s="14" t="str">
        <f t="shared" si="863"/>
        <v/>
      </c>
      <c r="G921" s="14" t="str">
        <f t="shared" si="863"/>
        <v/>
      </c>
      <c r="H921" s="14" t="str">
        <f t="shared" si="863"/>
        <v/>
      </c>
      <c r="I921" s="14" t="str">
        <f t="shared" si="863"/>
        <v/>
      </c>
      <c r="J921" s="14" t="str">
        <f t="shared" si="863"/>
        <v/>
      </c>
      <c r="K921" s="14" t="str">
        <f t="shared" si="863"/>
        <v/>
      </c>
      <c r="L921" s="14"/>
      <c r="M921" s="14"/>
      <c r="P921" s="16"/>
      <c r="Q921" s="16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E921" s="31" t="str">
        <f t="shared" si="862"/>
        <v/>
      </c>
      <c r="AF921" s="31" t="str">
        <f t="shared" si="862"/>
        <v/>
      </c>
      <c r="AG921" s="31" t="str">
        <f t="shared" si="862"/>
        <v/>
      </c>
      <c r="AH921" s="31" t="str">
        <f t="shared" si="862"/>
        <v/>
      </c>
      <c r="AI921" s="31" t="str">
        <f t="shared" si="862"/>
        <v/>
      </c>
      <c r="AJ921" s="31" t="str">
        <f t="shared" si="862"/>
        <v/>
      </c>
      <c r="AK921" s="31" t="str">
        <f t="shared" si="862"/>
        <v/>
      </c>
      <c r="AL921" s="31" t="str">
        <f t="shared" si="862"/>
        <v/>
      </c>
      <c r="AM921" s="31" t="str">
        <f t="shared" si="862"/>
        <v/>
      </c>
      <c r="AN921" s="31" t="str">
        <f t="shared" si="862"/>
        <v/>
      </c>
      <c r="AO921" s="32" t="str">
        <f t="shared" si="860"/>
        <v/>
      </c>
      <c r="AP921" s="32" t="str">
        <f t="shared" si="852"/>
        <v/>
      </c>
      <c r="AQ921" s="32" t="str">
        <f t="shared" si="852"/>
        <v/>
      </c>
      <c r="AR921" s="32" t="str">
        <f t="shared" si="852"/>
        <v/>
      </c>
      <c r="AS921" s="32" t="str">
        <f t="shared" si="852"/>
        <v/>
      </c>
      <c r="AT921" s="32" t="str">
        <f t="shared" si="852"/>
        <v/>
      </c>
      <c r="AU921" s="32" t="str">
        <f t="shared" si="852"/>
        <v/>
      </c>
      <c r="AV921" s="32" t="str">
        <f t="shared" si="852"/>
        <v/>
      </c>
      <c r="AW921" s="32" t="str">
        <f t="shared" si="852"/>
        <v/>
      </c>
      <c r="AX921" s="32" t="str">
        <f t="shared" si="852"/>
        <v/>
      </c>
      <c r="AY921" s="32" t="str">
        <f t="shared" si="852"/>
        <v/>
      </c>
      <c r="BA921" s="17" t="str">
        <f t="shared" si="853"/>
        <v/>
      </c>
      <c r="BB921" s="17" t="str">
        <f t="shared" si="853"/>
        <v/>
      </c>
      <c r="BC921" s="17" t="str">
        <f t="shared" si="853"/>
        <v/>
      </c>
      <c r="BD921" s="17" t="str">
        <f t="shared" si="853"/>
        <v/>
      </c>
      <c r="BE921" s="17" t="str">
        <f t="shared" si="853"/>
        <v/>
      </c>
      <c r="BF921" s="17" t="str">
        <f t="shared" si="853"/>
        <v/>
      </c>
      <c r="BG921" s="17" t="str">
        <f t="shared" si="853"/>
        <v/>
      </c>
      <c r="BH921" s="17" t="str">
        <f t="shared" si="853"/>
        <v/>
      </c>
      <c r="BI921" s="17" t="str">
        <f t="shared" si="853"/>
        <v/>
      </c>
      <c r="BJ921" s="17" t="str">
        <f t="shared" si="853"/>
        <v/>
      </c>
    </row>
    <row r="922" spans="1:62" s="13" customFormat="1" ht="23.25" customHeight="1">
      <c r="A922" s="1">
        <f ca="1">IF(COUNTIF($D922:$M922," ")=10,"",IF(VLOOKUP(MAX($A$1:A921),$A$1:C921,3,FALSE)=0,"",MAX($A$1:A921)+1))</f>
        <v>915</v>
      </c>
      <c r="B922" s="13" t="str">
        <f>$B919</f>
        <v/>
      </c>
      <c r="C922" s="2" t="str">
        <f>IF($B922="","",$S$4)</f>
        <v/>
      </c>
      <c r="D922" s="14" t="str">
        <f t="shared" ref="D922:K922" si="864">IF($B922&gt;"",IF(ISERROR(SEARCH($B922,T$4))," ",MID(T$4,FIND("%курс ",T$4,FIND($B922,T$4))+6,3)&amp;"
("&amp;MID(T$4,FIND("ауд.",T$4,FIND($B922,T$4))+4,FIND("№",T$4,FIND("ауд.",T$4,FIND($B922,T$4)))-(FIND("ауд.",T$4,FIND($B922,T$4))+4))&amp;")"),"")</f>
        <v/>
      </c>
      <c r="E922" s="14" t="str">
        <f t="shared" si="864"/>
        <v/>
      </c>
      <c r="F922" s="14" t="str">
        <f t="shared" si="864"/>
        <v/>
      </c>
      <c r="G922" s="14" t="str">
        <f t="shared" si="864"/>
        <v/>
      </c>
      <c r="H922" s="14" t="str">
        <f t="shared" si="864"/>
        <v/>
      </c>
      <c r="I922" s="14" t="str">
        <f t="shared" si="864"/>
        <v/>
      </c>
      <c r="J922" s="14" t="str">
        <f t="shared" si="864"/>
        <v/>
      </c>
      <c r="K922" s="14" t="str">
        <f t="shared" si="864"/>
        <v/>
      </c>
      <c r="L922" s="14"/>
      <c r="M922" s="14"/>
      <c r="P922" s="16"/>
      <c r="Q922" s="16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E922" s="31" t="str">
        <f t="shared" si="862"/>
        <v/>
      </c>
      <c r="AF922" s="31" t="str">
        <f t="shared" si="862"/>
        <v/>
      </c>
      <c r="AG922" s="31" t="str">
        <f t="shared" si="862"/>
        <v/>
      </c>
      <c r="AH922" s="31" t="str">
        <f t="shared" si="862"/>
        <v/>
      </c>
      <c r="AI922" s="31" t="str">
        <f t="shared" si="862"/>
        <v/>
      </c>
      <c r="AJ922" s="31" t="str">
        <f t="shared" si="862"/>
        <v/>
      </c>
      <c r="AK922" s="31" t="str">
        <f t="shared" si="862"/>
        <v/>
      </c>
      <c r="AL922" s="31" t="str">
        <f t="shared" si="862"/>
        <v/>
      </c>
      <c r="AM922" s="31" t="str">
        <f t="shared" si="862"/>
        <v/>
      </c>
      <c r="AN922" s="31" t="str">
        <f t="shared" si="862"/>
        <v/>
      </c>
      <c r="AO922" s="32" t="str">
        <f t="shared" si="860"/>
        <v/>
      </c>
      <c r="AP922" s="32" t="str">
        <f t="shared" si="852"/>
        <v/>
      </c>
      <c r="AQ922" s="32" t="str">
        <f t="shared" si="852"/>
        <v/>
      </c>
      <c r="AR922" s="32" t="str">
        <f t="shared" si="852"/>
        <v/>
      </c>
      <c r="AS922" s="32" t="str">
        <f t="shared" si="852"/>
        <v/>
      </c>
      <c r="AT922" s="32" t="str">
        <f t="shared" si="852"/>
        <v/>
      </c>
      <c r="AU922" s="32" t="str">
        <f t="shared" si="852"/>
        <v/>
      </c>
      <c r="AV922" s="32" t="str">
        <f t="shared" si="852"/>
        <v/>
      </c>
      <c r="AW922" s="32" t="str">
        <f t="shared" si="852"/>
        <v/>
      </c>
      <c r="AX922" s="32" t="str">
        <f t="shared" si="852"/>
        <v/>
      </c>
      <c r="AY922" s="32" t="str">
        <f t="shared" si="852"/>
        <v/>
      </c>
      <c r="BA922" s="17" t="str">
        <f t="shared" si="853"/>
        <v/>
      </c>
      <c r="BB922" s="17" t="str">
        <f t="shared" si="853"/>
        <v/>
      </c>
      <c r="BC922" s="17" t="str">
        <f t="shared" si="853"/>
        <v/>
      </c>
      <c r="BD922" s="17" t="str">
        <f t="shared" si="853"/>
        <v/>
      </c>
      <c r="BE922" s="17" t="str">
        <f t="shared" si="853"/>
        <v/>
      </c>
      <c r="BF922" s="17" t="str">
        <f t="shared" si="853"/>
        <v/>
      </c>
      <c r="BG922" s="17" t="str">
        <f t="shared" si="853"/>
        <v/>
      </c>
      <c r="BH922" s="17" t="str">
        <f t="shared" si="853"/>
        <v/>
      </c>
      <c r="BI922" s="17" t="str">
        <f t="shared" si="853"/>
        <v/>
      </c>
      <c r="BJ922" s="17" t="str">
        <f t="shared" si="853"/>
        <v/>
      </c>
    </row>
    <row r="923" spans="1:62" s="13" customFormat="1" ht="23.25" customHeight="1">
      <c r="A923" s="1">
        <f ca="1">IF(COUNTIF($D923:$M923," ")=10,"",IF(VLOOKUP(MAX($A$1:A922),$A$1:C922,3,FALSE)=0,"",MAX($A$1:A922)+1))</f>
        <v>916</v>
      </c>
      <c r="B923" s="13" t="str">
        <f>$B919</f>
        <v/>
      </c>
      <c r="C923" s="2" t="str">
        <f>IF($B923="","",$S$5)</f>
        <v/>
      </c>
      <c r="D923" s="23" t="str">
        <f t="shared" ref="D923:K923" si="865">IF($B923&gt;"",IF(ISERROR(SEARCH($B923,T$5))," ",MID(T$5,FIND("%курс ",T$5,FIND($B923,T$5))+6,3)&amp;"
("&amp;MID(T$5,FIND("ауд.",T$5,FIND($B923,T$5))+4,FIND("№",T$5,FIND("ауд.",T$5,FIND($B923,T$5)))-(FIND("ауд.",T$5,FIND($B923,T$5))+4))&amp;")"),"")</f>
        <v/>
      </c>
      <c r="E923" s="23" t="str">
        <f t="shared" si="865"/>
        <v/>
      </c>
      <c r="F923" s="23" t="str">
        <f t="shared" si="865"/>
        <v/>
      </c>
      <c r="G923" s="23" t="str">
        <f t="shared" si="865"/>
        <v/>
      </c>
      <c r="H923" s="23" t="str">
        <f t="shared" si="865"/>
        <v/>
      </c>
      <c r="I923" s="23" t="str">
        <f t="shared" si="865"/>
        <v/>
      </c>
      <c r="J923" s="23" t="str">
        <f t="shared" si="865"/>
        <v/>
      </c>
      <c r="K923" s="23" t="str">
        <f t="shared" si="865"/>
        <v/>
      </c>
      <c r="L923" s="23"/>
      <c r="M923" s="23"/>
      <c r="P923" s="16"/>
      <c r="Q923" s="16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E923" s="31" t="str">
        <f t="shared" si="862"/>
        <v/>
      </c>
      <c r="AF923" s="31" t="str">
        <f t="shared" si="862"/>
        <v/>
      </c>
      <c r="AG923" s="31" t="str">
        <f t="shared" si="862"/>
        <v/>
      </c>
      <c r="AH923" s="31" t="str">
        <f t="shared" si="862"/>
        <v/>
      </c>
      <c r="AI923" s="31" t="str">
        <f t="shared" si="862"/>
        <v/>
      </c>
      <c r="AJ923" s="31" t="str">
        <f t="shared" si="862"/>
        <v/>
      </c>
      <c r="AK923" s="31" t="str">
        <f t="shared" si="862"/>
        <v/>
      </c>
      <c r="AL923" s="31" t="str">
        <f t="shared" si="862"/>
        <v/>
      </c>
      <c r="AM923" s="31" t="str">
        <f t="shared" si="862"/>
        <v/>
      </c>
      <c r="AN923" s="31" t="str">
        <f t="shared" si="862"/>
        <v/>
      </c>
      <c r="AO923" s="32" t="str">
        <f t="shared" si="860"/>
        <v/>
      </c>
      <c r="AP923" s="32" t="str">
        <f t="shared" si="852"/>
        <v/>
      </c>
      <c r="AQ923" s="32" t="str">
        <f t="shared" si="852"/>
        <v/>
      </c>
      <c r="AR923" s="32" t="str">
        <f t="shared" si="852"/>
        <v/>
      </c>
      <c r="AS923" s="32" t="str">
        <f t="shared" si="852"/>
        <v/>
      </c>
      <c r="AT923" s="32" t="str">
        <f t="shared" si="852"/>
        <v/>
      </c>
      <c r="AU923" s="32" t="str">
        <f t="shared" si="852"/>
        <v/>
      </c>
      <c r="AV923" s="32" t="str">
        <f t="shared" si="852"/>
        <v/>
      </c>
      <c r="AW923" s="32" t="str">
        <f t="shared" si="852"/>
        <v/>
      </c>
      <c r="AX923" s="32" t="str">
        <f t="shared" si="852"/>
        <v/>
      </c>
      <c r="AY923" s="32" t="str">
        <f t="shared" si="852"/>
        <v/>
      </c>
      <c r="BA923" s="17" t="str">
        <f t="shared" si="853"/>
        <v/>
      </c>
      <c r="BB923" s="17" t="str">
        <f t="shared" si="853"/>
        <v/>
      </c>
      <c r="BC923" s="17" t="str">
        <f t="shared" si="853"/>
        <v/>
      </c>
      <c r="BD923" s="17" t="str">
        <f t="shared" si="853"/>
        <v/>
      </c>
      <c r="BE923" s="17" t="str">
        <f t="shared" si="853"/>
        <v/>
      </c>
      <c r="BF923" s="17" t="str">
        <f t="shared" si="853"/>
        <v/>
      </c>
      <c r="BG923" s="17" t="str">
        <f t="shared" si="853"/>
        <v/>
      </c>
      <c r="BH923" s="17" t="str">
        <f t="shared" si="853"/>
        <v/>
      </c>
      <c r="BI923" s="17" t="str">
        <f t="shared" si="853"/>
        <v/>
      </c>
      <c r="BJ923" s="17" t="str">
        <f t="shared" si="853"/>
        <v/>
      </c>
    </row>
    <row r="924" spans="1:62" s="13" customFormat="1" ht="23.25" customHeight="1">
      <c r="A924" s="1">
        <f ca="1">IF(COUNTIF($D924:$M924," ")=10,"",IF(VLOOKUP(MAX($A$1:A923),$A$1:C923,3,FALSE)=0,"",MAX($A$1:A923)+1))</f>
        <v>917</v>
      </c>
      <c r="B924" s="13" t="str">
        <f>$B919</f>
        <v/>
      </c>
      <c r="C924" s="2" t="str">
        <f>IF($B924="","",$S$6)</f>
        <v/>
      </c>
      <c r="D924" s="23" t="str">
        <f t="shared" ref="D924:K924" si="866">IF($B924&gt;"",IF(ISERROR(SEARCH($B924,T$6))," ",MID(T$6,FIND("%курс ",T$6,FIND($B924,T$6))+6,3)&amp;"
("&amp;MID(T$6,FIND("ауд.",T$6,FIND($B924,T$6))+4,FIND("№",T$6,FIND("ауд.",T$6,FIND($B924,T$6)))-(FIND("ауд.",T$6,FIND($B924,T$6))+4))&amp;")"),"")</f>
        <v/>
      </c>
      <c r="E924" s="23" t="str">
        <f t="shared" si="866"/>
        <v/>
      </c>
      <c r="F924" s="23" t="str">
        <f t="shared" si="866"/>
        <v/>
      </c>
      <c r="G924" s="23" t="str">
        <f t="shared" si="866"/>
        <v/>
      </c>
      <c r="H924" s="23" t="str">
        <f t="shared" si="866"/>
        <v/>
      </c>
      <c r="I924" s="23" t="str">
        <f t="shared" si="866"/>
        <v/>
      </c>
      <c r="J924" s="23" t="str">
        <f t="shared" si="866"/>
        <v/>
      </c>
      <c r="K924" s="23" t="str">
        <f t="shared" si="866"/>
        <v/>
      </c>
      <c r="L924" s="23"/>
      <c r="M924" s="23"/>
      <c r="P924" s="16"/>
      <c r="Q924" s="16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E924" s="31" t="str">
        <f t="shared" si="862"/>
        <v/>
      </c>
      <c r="AF924" s="31" t="str">
        <f t="shared" si="862"/>
        <v/>
      </c>
      <c r="AG924" s="31" t="str">
        <f t="shared" si="862"/>
        <v/>
      </c>
      <c r="AH924" s="31" t="str">
        <f t="shared" si="862"/>
        <v/>
      </c>
      <c r="AI924" s="31" t="str">
        <f t="shared" si="862"/>
        <v/>
      </c>
      <c r="AJ924" s="31" t="str">
        <f t="shared" si="862"/>
        <v/>
      </c>
      <c r="AK924" s="31" t="str">
        <f t="shared" si="862"/>
        <v/>
      </c>
      <c r="AL924" s="31" t="str">
        <f t="shared" si="862"/>
        <v/>
      </c>
      <c r="AM924" s="31" t="str">
        <f t="shared" si="862"/>
        <v/>
      </c>
      <c r="AN924" s="31" t="str">
        <f t="shared" si="862"/>
        <v/>
      </c>
      <c r="AO924" s="32" t="str">
        <f t="shared" si="860"/>
        <v/>
      </c>
      <c r="AP924" s="32" t="str">
        <f t="shared" si="852"/>
        <v/>
      </c>
      <c r="AQ924" s="32" t="str">
        <f t="shared" si="852"/>
        <v/>
      </c>
      <c r="AR924" s="32" t="str">
        <f t="shared" si="852"/>
        <v/>
      </c>
      <c r="AS924" s="32" t="str">
        <f t="shared" si="852"/>
        <v/>
      </c>
      <c r="AT924" s="32" t="str">
        <f t="shared" si="852"/>
        <v/>
      </c>
      <c r="AU924" s="32" t="str">
        <f t="shared" si="852"/>
        <v/>
      </c>
      <c r="AV924" s="32" t="str">
        <f t="shared" si="852"/>
        <v/>
      </c>
      <c r="AW924" s="32" t="str">
        <f t="shared" si="852"/>
        <v/>
      </c>
      <c r="AX924" s="32" t="str">
        <f t="shared" si="852"/>
        <v/>
      </c>
      <c r="AY924" s="32" t="str">
        <f t="shared" si="852"/>
        <v/>
      </c>
      <c r="BA924" s="17" t="str">
        <f t="shared" si="853"/>
        <v/>
      </c>
      <c r="BB924" s="17" t="str">
        <f t="shared" si="853"/>
        <v/>
      </c>
      <c r="BC924" s="17" t="str">
        <f t="shared" si="853"/>
        <v/>
      </c>
      <c r="BD924" s="17" t="str">
        <f t="shared" si="853"/>
        <v/>
      </c>
      <c r="BE924" s="17" t="str">
        <f t="shared" si="853"/>
        <v/>
      </c>
      <c r="BF924" s="17" t="str">
        <f t="shared" si="853"/>
        <v/>
      </c>
      <c r="BG924" s="17" t="str">
        <f t="shared" si="853"/>
        <v/>
      </c>
      <c r="BH924" s="17" t="str">
        <f t="shared" si="853"/>
        <v/>
      </c>
      <c r="BI924" s="17" t="str">
        <f t="shared" si="853"/>
        <v/>
      </c>
      <c r="BJ924" s="17" t="str">
        <f t="shared" si="853"/>
        <v/>
      </c>
    </row>
    <row r="925" spans="1:62" s="13" customFormat="1" ht="23.25" customHeight="1">
      <c r="A925" s="1">
        <f ca="1">IF(COUNTIF($D925:$M925," ")=10,"",IF(VLOOKUP(MAX($A$1:A924),$A$1:C924,3,FALSE)=0,"",MAX($A$1:A924)+1))</f>
        <v>918</v>
      </c>
      <c r="B925" s="13" t="str">
        <f>$B919</f>
        <v/>
      </c>
      <c r="C925" s="2" t="str">
        <f>IF($B925="","",$S$7)</f>
        <v/>
      </c>
      <c r="D925" s="23" t="str">
        <f t="shared" ref="D925:K925" si="867">IF($B925&gt;"",IF(ISERROR(SEARCH($B925,T$7))," ",MID(T$7,FIND("%курс ",T$7,FIND($B925,T$7))+6,3)&amp;"
("&amp;MID(T$7,FIND("ауд.",T$7,FIND($B925,T$7))+4,FIND("№",T$7,FIND("ауд.",T$7,FIND($B925,T$7)))-(FIND("ауд.",T$7,FIND($B925,T$7))+4))&amp;")"),"")</f>
        <v/>
      </c>
      <c r="E925" s="23" t="str">
        <f t="shared" si="867"/>
        <v/>
      </c>
      <c r="F925" s="23" t="str">
        <f t="shared" si="867"/>
        <v/>
      </c>
      <c r="G925" s="23" t="str">
        <f t="shared" si="867"/>
        <v/>
      </c>
      <c r="H925" s="23" t="str">
        <f t="shared" si="867"/>
        <v/>
      </c>
      <c r="I925" s="23" t="str">
        <f t="shared" si="867"/>
        <v/>
      </c>
      <c r="J925" s="23" t="str">
        <f t="shared" si="867"/>
        <v/>
      </c>
      <c r="K925" s="23" t="str">
        <f t="shared" si="867"/>
        <v/>
      </c>
      <c r="L925" s="23"/>
      <c r="M925" s="23"/>
      <c r="P925" s="16"/>
      <c r="Q925" s="16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E925" s="31" t="str">
        <f t="shared" si="862"/>
        <v/>
      </c>
      <c r="AF925" s="31" t="str">
        <f t="shared" si="862"/>
        <v/>
      </c>
      <c r="AG925" s="31" t="str">
        <f t="shared" si="862"/>
        <v/>
      </c>
      <c r="AH925" s="31" t="str">
        <f t="shared" si="862"/>
        <v/>
      </c>
      <c r="AI925" s="31" t="str">
        <f t="shared" si="862"/>
        <v/>
      </c>
      <c r="AJ925" s="31" t="str">
        <f t="shared" si="862"/>
        <v/>
      </c>
      <c r="AK925" s="31" t="str">
        <f t="shared" si="862"/>
        <v/>
      </c>
      <c r="AL925" s="31" t="str">
        <f t="shared" si="862"/>
        <v/>
      </c>
      <c r="AM925" s="31" t="str">
        <f t="shared" si="862"/>
        <v/>
      </c>
      <c r="AN925" s="31" t="str">
        <f t="shared" si="862"/>
        <v/>
      </c>
      <c r="AO925" s="32" t="str">
        <f t="shared" si="860"/>
        <v/>
      </c>
      <c r="AP925" s="32" t="str">
        <f t="shared" si="852"/>
        <v/>
      </c>
      <c r="AQ925" s="32" t="str">
        <f t="shared" si="852"/>
        <v/>
      </c>
      <c r="AR925" s="32" t="str">
        <f t="shared" si="852"/>
        <v/>
      </c>
      <c r="AS925" s="32" t="str">
        <f t="shared" si="852"/>
        <v/>
      </c>
      <c r="AT925" s="32" t="str">
        <f t="shared" si="852"/>
        <v/>
      </c>
      <c r="AU925" s="32" t="str">
        <f t="shared" si="852"/>
        <v/>
      </c>
      <c r="AV925" s="32" t="str">
        <f t="shared" si="852"/>
        <v/>
      </c>
      <c r="AW925" s="32" t="str">
        <f t="shared" si="852"/>
        <v/>
      </c>
      <c r="AX925" s="32" t="str">
        <f t="shared" si="852"/>
        <v/>
      </c>
      <c r="AY925" s="32" t="str">
        <f t="shared" si="852"/>
        <v/>
      </c>
      <c r="BA925" s="17" t="str">
        <f t="shared" si="853"/>
        <v/>
      </c>
      <c r="BB925" s="17" t="str">
        <f t="shared" si="853"/>
        <v/>
      </c>
      <c r="BC925" s="17" t="str">
        <f t="shared" si="853"/>
        <v/>
      </c>
      <c r="BD925" s="17" t="str">
        <f t="shared" si="853"/>
        <v/>
      </c>
      <c r="BE925" s="17" t="str">
        <f t="shared" si="853"/>
        <v/>
      </c>
      <c r="BF925" s="17" t="str">
        <f t="shared" si="853"/>
        <v/>
      </c>
      <c r="BG925" s="17" t="str">
        <f t="shared" si="853"/>
        <v/>
      </c>
      <c r="BH925" s="17" t="str">
        <f t="shared" si="853"/>
        <v/>
      </c>
      <c r="BI925" s="17" t="str">
        <f t="shared" si="853"/>
        <v/>
      </c>
      <c r="BJ925" s="17" t="str">
        <f t="shared" si="853"/>
        <v/>
      </c>
    </row>
    <row r="926" spans="1:62" s="13" customFormat="1" ht="23.25" customHeight="1">
      <c r="A926" s="1">
        <f ca="1">IF(COUNTIF($D926:$M926," ")=10,"",IF(VLOOKUP(MAX($A$1:A925),$A$1:C925,3,FALSE)=0,"",MAX($A$1:A925)+1))</f>
        <v>919</v>
      </c>
      <c r="B926" s="13" t="str">
        <f>$B919</f>
        <v/>
      </c>
      <c r="C926" s="2" t="str">
        <f>IF($B926="","",$S$8)</f>
        <v/>
      </c>
      <c r="D926" s="23" t="str">
        <f t="shared" ref="D926:K926" si="868">IF($B926&gt;"",IF(ISERROR(SEARCH($B926,T$8))," ",MID(T$8,FIND("%курс ",T$8,FIND($B926,T$8))+6,3)&amp;"
("&amp;MID(T$8,FIND("ауд.",T$8,FIND($B926,T$8))+4,FIND("№",T$8,FIND("ауд.",T$8,FIND($B926,T$8)))-(FIND("ауд.",T$8,FIND($B926,T$8))+4))&amp;")"),"")</f>
        <v/>
      </c>
      <c r="E926" s="23" t="str">
        <f t="shared" si="868"/>
        <v/>
      </c>
      <c r="F926" s="23" t="str">
        <f t="shared" si="868"/>
        <v/>
      </c>
      <c r="G926" s="23" t="str">
        <f t="shared" si="868"/>
        <v/>
      </c>
      <c r="H926" s="23" t="str">
        <f t="shared" si="868"/>
        <v/>
      </c>
      <c r="I926" s="23" t="str">
        <f t="shared" si="868"/>
        <v/>
      </c>
      <c r="J926" s="23" t="str">
        <f t="shared" si="868"/>
        <v/>
      </c>
      <c r="K926" s="23" t="str">
        <f t="shared" si="868"/>
        <v/>
      </c>
      <c r="L926" s="23"/>
      <c r="M926" s="23"/>
      <c r="P926" s="16"/>
      <c r="Q926" s="16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E926" s="31" t="str">
        <f t="shared" si="862"/>
        <v/>
      </c>
      <c r="AF926" s="31" t="str">
        <f t="shared" si="862"/>
        <v/>
      </c>
      <c r="AG926" s="31" t="str">
        <f t="shared" si="862"/>
        <v/>
      </c>
      <c r="AH926" s="31" t="str">
        <f t="shared" si="862"/>
        <v/>
      </c>
      <c r="AI926" s="31" t="str">
        <f t="shared" si="862"/>
        <v/>
      </c>
      <c r="AJ926" s="31" t="str">
        <f t="shared" si="862"/>
        <v/>
      </c>
      <c r="AK926" s="31" t="str">
        <f t="shared" si="862"/>
        <v/>
      </c>
      <c r="AL926" s="31" t="str">
        <f t="shared" si="862"/>
        <v/>
      </c>
      <c r="AM926" s="31" t="str">
        <f t="shared" si="862"/>
        <v/>
      </c>
      <c r="AN926" s="31" t="str">
        <f t="shared" si="862"/>
        <v/>
      </c>
      <c r="AO926" s="32" t="str">
        <f t="shared" si="860"/>
        <v/>
      </c>
      <c r="AP926" s="32" t="str">
        <f t="shared" si="852"/>
        <v/>
      </c>
      <c r="AQ926" s="32" t="str">
        <f t="shared" si="852"/>
        <v/>
      </c>
      <c r="AR926" s="32" t="str">
        <f t="shared" si="852"/>
        <v/>
      </c>
      <c r="AS926" s="32" t="str">
        <f t="shared" si="852"/>
        <v/>
      </c>
      <c r="AT926" s="32" t="str">
        <f t="shared" si="852"/>
        <v/>
      </c>
      <c r="AU926" s="32" t="str">
        <f t="shared" si="852"/>
        <v/>
      </c>
      <c r="AV926" s="32" t="str">
        <f t="shared" si="852"/>
        <v/>
      </c>
      <c r="AW926" s="32" t="str">
        <f t="shared" si="852"/>
        <v/>
      </c>
      <c r="AX926" s="32" t="str">
        <f t="shared" si="852"/>
        <v/>
      </c>
      <c r="AY926" s="32" t="str">
        <f t="shared" si="852"/>
        <v/>
      </c>
      <c r="BA926" s="17" t="str">
        <f t="shared" si="853"/>
        <v/>
      </c>
      <c r="BB926" s="17" t="str">
        <f t="shared" si="853"/>
        <v/>
      </c>
      <c r="BC926" s="17" t="str">
        <f t="shared" si="853"/>
        <v/>
      </c>
      <c r="BD926" s="17" t="str">
        <f t="shared" si="853"/>
        <v/>
      </c>
      <c r="BE926" s="17" t="str">
        <f t="shared" si="853"/>
        <v/>
      </c>
      <c r="BF926" s="17" t="str">
        <f t="shared" si="853"/>
        <v/>
      </c>
      <c r="BG926" s="17" t="str">
        <f t="shared" si="853"/>
        <v/>
      </c>
      <c r="BH926" s="17" t="str">
        <f t="shared" si="853"/>
        <v/>
      </c>
      <c r="BI926" s="17" t="str">
        <f t="shared" si="853"/>
        <v/>
      </c>
      <c r="BJ926" s="17" t="str">
        <f t="shared" si="853"/>
        <v/>
      </c>
    </row>
    <row r="927" spans="1:62" s="13" customFormat="1" ht="23.25" customHeight="1">
      <c r="C927" s="2" t="str">
        <f>IF($B927="","",$S$7)</f>
        <v/>
      </c>
      <c r="D927" s="23" t="str">
        <f t="shared" ref="D927:K927" si="869">IF($B927&gt;"",IF(ISERROR(SEARCH($B927,T$7))," ",MID(T$7,FIND("%курс ",T$7,FIND($B927,T$7))+6,3)&amp;"
("&amp;MID(T$7,FIND("ауд.",T$7,FIND($B927,T$7))+4,FIND("№",T$7,FIND("ауд.",T$7,FIND($B927,T$7)))-(FIND("ауд.",T$7,FIND($B927,T$7))+4))&amp;")"),"")</f>
        <v/>
      </c>
      <c r="E927" s="23" t="str">
        <f t="shared" si="869"/>
        <v/>
      </c>
      <c r="F927" s="23" t="str">
        <f t="shared" si="869"/>
        <v/>
      </c>
      <c r="G927" s="23" t="str">
        <f t="shared" si="869"/>
        <v/>
      </c>
      <c r="H927" s="23" t="str">
        <f t="shared" si="869"/>
        <v/>
      </c>
      <c r="I927" s="23" t="str">
        <f t="shared" si="869"/>
        <v/>
      </c>
      <c r="J927" s="23" t="str">
        <f t="shared" si="869"/>
        <v/>
      </c>
      <c r="K927" s="23" t="str">
        <f t="shared" si="869"/>
        <v/>
      </c>
      <c r="L927" s="23"/>
      <c r="M927" s="23"/>
      <c r="P927" s="16"/>
      <c r="Q927" s="16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2" t="str">
        <f t="shared" si="852"/>
        <v/>
      </c>
      <c r="AQ927" s="32" t="str">
        <f t="shared" si="852"/>
        <v/>
      </c>
      <c r="AR927" s="32" t="str">
        <f t="shared" si="852"/>
        <v/>
      </c>
      <c r="AS927" s="32" t="str">
        <f t="shared" si="852"/>
        <v/>
      </c>
      <c r="AT927" s="32" t="str">
        <f t="shared" si="852"/>
        <v/>
      </c>
      <c r="AU927" s="32" t="str">
        <f t="shared" si="852"/>
        <v/>
      </c>
      <c r="AV927" s="32" t="str">
        <f t="shared" si="852"/>
        <v/>
      </c>
      <c r="AW927" s="32" t="str">
        <f t="shared" si="852"/>
        <v/>
      </c>
      <c r="AX927" s="32" t="str">
        <f t="shared" si="852"/>
        <v/>
      </c>
      <c r="AY927" s="32" t="str">
        <f t="shared" si="852"/>
        <v/>
      </c>
      <c r="BA927" s="17" t="str">
        <f t="shared" si="853"/>
        <v/>
      </c>
      <c r="BB927" s="17" t="str">
        <f t="shared" si="853"/>
        <v/>
      </c>
      <c r="BC927" s="17" t="str">
        <f t="shared" si="853"/>
        <v/>
      </c>
      <c r="BD927" s="17" t="str">
        <f t="shared" si="853"/>
        <v/>
      </c>
      <c r="BE927" s="17" t="str">
        <f t="shared" si="853"/>
        <v/>
      </c>
      <c r="BF927" s="17" t="str">
        <f t="shared" si="853"/>
        <v/>
      </c>
      <c r="BG927" s="17" t="str">
        <f t="shared" si="853"/>
        <v/>
      </c>
      <c r="BH927" s="17" t="str">
        <f t="shared" si="853"/>
        <v/>
      </c>
      <c r="BI927" s="17" t="str">
        <f t="shared" si="853"/>
        <v/>
      </c>
      <c r="BJ927" s="17" t="str">
        <f t="shared" si="853"/>
        <v/>
      </c>
    </row>
    <row r="928" spans="1:62" s="13" customFormat="1" ht="23.25" customHeight="1">
      <c r="A928" s="1">
        <f ca="1">IF(COUNTIF($D929:$M935," ")=70,"",MAX($A$1:A927)+1)</f>
        <v>920</v>
      </c>
      <c r="B928" s="2" t="str">
        <f>IF($C928="","",$C928)</f>
        <v/>
      </c>
      <c r="C928" s="3" t="str">
        <f>IF(ISERROR(VLOOKUP((ROW()-1)/9+1,'[1]Преподавательский состав'!$A$2:$B$180,2,FALSE)),"",VLOOKUP((ROW()-1)/9+1,'[1]Преподавательский состав'!$A$2:$B$180,2,FALSE))</f>
        <v/>
      </c>
      <c r="D928" s="3" t="str">
        <f>IF($C928="","",T(" 8.00"))</f>
        <v/>
      </c>
      <c r="E928" s="3" t="str">
        <f>IF($C928="","",T(" 9.40"))</f>
        <v/>
      </c>
      <c r="F928" s="3" t="str">
        <f>IF($C928="","",T("11.20"))</f>
        <v/>
      </c>
      <c r="G928" s="3" t="str">
        <f>IF($C928="","",T("13.00"))</f>
        <v/>
      </c>
      <c r="H928" s="3" t="str">
        <f>IF($C928="","",T("13.30"))</f>
        <v/>
      </c>
      <c r="I928" s="3" t="str">
        <f>IF($C928="","",T("15.10"))</f>
        <v/>
      </c>
      <c r="J928" s="3" t="str">
        <f>IF($C928="","",T("16.50"))</f>
        <v/>
      </c>
      <c r="K928" s="3" t="str">
        <f>IF($C928="","",T("16.50"))</f>
        <v/>
      </c>
      <c r="L928" s="3"/>
      <c r="M928" s="3"/>
      <c r="P928" s="16"/>
      <c r="Q928" s="16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 t="str">
        <f t="shared" ref="AO928:AO935" si="870">IF(COUNTBLANK(AE928:AN928)=10,"",MID($B928,1,FIND(" ",$B928)-1))</f>
        <v/>
      </c>
      <c r="AP928" s="32" t="str">
        <f t="shared" si="852"/>
        <v/>
      </c>
      <c r="AQ928" s="32" t="str">
        <f t="shared" si="852"/>
        <v/>
      </c>
      <c r="AR928" s="32" t="str">
        <f t="shared" si="852"/>
        <v/>
      </c>
      <c r="AS928" s="32" t="str">
        <f t="shared" si="852"/>
        <v/>
      </c>
      <c r="AT928" s="32" t="str">
        <f t="shared" si="852"/>
        <v/>
      </c>
      <c r="AU928" s="32" t="str">
        <f t="shared" si="852"/>
        <v/>
      </c>
      <c r="AV928" s="32" t="str">
        <f t="shared" si="852"/>
        <v/>
      </c>
      <c r="AW928" s="32" t="str">
        <f t="shared" si="852"/>
        <v/>
      </c>
      <c r="AX928" s="32" t="str">
        <f t="shared" si="852"/>
        <v/>
      </c>
      <c r="AY928" s="32" t="str">
        <f t="shared" si="852"/>
        <v/>
      </c>
      <c r="BA928" s="17" t="str">
        <f t="shared" si="853"/>
        <v/>
      </c>
      <c r="BB928" s="17" t="str">
        <f t="shared" si="853"/>
        <v/>
      </c>
      <c r="BC928" s="17" t="str">
        <f t="shared" si="853"/>
        <v/>
      </c>
      <c r="BD928" s="17" t="str">
        <f t="shared" si="853"/>
        <v/>
      </c>
      <c r="BE928" s="17" t="str">
        <f t="shared" si="853"/>
        <v/>
      </c>
      <c r="BF928" s="17" t="str">
        <f t="shared" si="853"/>
        <v/>
      </c>
      <c r="BG928" s="17" t="str">
        <f t="shared" si="853"/>
        <v/>
      </c>
      <c r="BH928" s="17" t="str">
        <f t="shared" si="853"/>
        <v/>
      </c>
      <c r="BI928" s="17" t="str">
        <f t="shared" si="853"/>
        <v/>
      </c>
      <c r="BJ928" s="17" t="str">
        <f t="shared" si="853"/>
        <v/>
      </c>
    </row>
    <row r="929" spans="1:62" s="13" customFormat="1" ht="23.25" customHeight="1">
      <c r="A929" s="1">
        <f ca="1">IF(COUNTIF($D929:$M929," ")=10,"",IF(VLOOKUP(MAX($A$1:A928),$A$1:C928,3,FALSE)=0,"",MAX($A$1:A928)+1))</f>
        <v>921</v>
      </c>
      <c r="B929" s="13" t="str">
        <f>$B928</f>
        <v/>
      </c>
      <c r="C929" s="2" t="str">
        <f>IF($B929="","",$S$2)</f>
        <v/>
      </c>
      <c r="D929" s="14" t="str">
        <f t="shared" ref="D929:K929" si="871">IF($B929&gt;"",IF(ISERROR(SEARCH($B929,T$2))," ",MID(T$2,FIND("%курс ",T$2,FIND($B929,T$2))+6,3)&amp;"
("&amp;MID(T$2,FIND("ауд.",T$2,FIND($B929,T$2))+4,FIND("№",T$2,FIND("ауд.",T$2,FIND($B929,T$2)))-(FIND("ауд.",T$2,FIND($B929,T$2))+4))&amp;")"),"")</f>
        <v/>
      </c>
      <c r="E929" s="14" t="str">
        <f t="shared" si="871"/>
        <v/>
      </c>
      <c r="F929" s="14" t="str">
        <f t="shared" si="871"/>
        <v/>
      </c>
      <c r="G929" s="14" t="str">
        <f t="shared" si="871"/>
        <v/>
      </c>
      <c r="H929" s="14" t="str">
        <f t="shared" si="871"/>
        <v/>
      </c>
      <c r="I929" s="14" t="str">
        <f t="shared" si="871"/>
        <v/>
      </c>
      <c r="J929" s="14" t="str">
        <f t="shared" si="871"/>
        <v/>
      </c>
      <c r="K929" s="14" t="str">
        <f t="shared" si="871"/>
        <v/>
      </c>
      <c r="L929" s="14"/>
      <c r="M929" s="14"/>
      <c r="P929" s="16"/>
      <c r="Q929" s="16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E929" s="31" t="str">
        <f t="shared" ref="AE929:AN935" si="872">IF(D929=" ","",IF(D929="","",CONCATENATE($C929," ",D$1," ",MID(D929,6,3))))</f>
        <v/>
      </c>
      <c r="AF929" s="31" t="str">
        <f t="shared" si="872"/>
        <v/>
      </c>
      <c r="AG929" s="31" t="str">
        <f t="shared" si="872"/>
        <v/>
      </c>
      <c r="AH929" s="31" t="str">
        <f t="shared" si="872"/>
        <v/>
      </c>
      <c r="AI929" s="31" t="str">
        <f t="shared" si="872"/>
        <v/>
      </c>
      <c r="AJ929" s="31" t="str">
        <f t="shared" si="872"/>
        <v/>
      </c>
      <c r="AK929" s="31" t="str">
        <f t="shared" si="872"/>
        <v/>
      </c>
      <c r="AL929" s="31" t="str">
        <f t="shared" si="872"/>
        <v/>
      </c>
      <c r="AM929" s="31" t="str">
        <f t="shared" si="872"/>
        <v/>
      </c>
      <c r="AN929" s="31" t="str">
        <f t="shared" si="872"/>
        <v/>
      </c>
      <c r="AO929" s="32" t="str">
        <f t="shared" si="870"/>
        <v/>
      </c>
      <c r="AP929" s="32" t="str">
        <f t="shared" si="852"/>
        <v/>
      </c>
      <c r="AQ929" s="32" t="str">
        <f t="shared" si="852"/>
        <v/>
      </c>
      <c r="AR929" s="32" t="str">
        <f t="shared" si="852"/>
        <v/>
      </c>
      <c r="AS929" s="32" t="str">
        <f t="shared" si="852"/>
        <v/>
      </c>
      <c r="AT929" s="32" t="str">
        <f t="shared" si="852"/>
        <v/>
      </c>
      <c r="AU929" s="32" t="str">
        <f t="shared" si="852"/>
        <v/>
      </c>
      <c r="AV929" s="32" t="str">
        <f t="shared" si="852"/>
        <v/>
      </c>
      <c r="AW929" s="32" t="str">
        <f t="shared" si="852"/>
        <v/>
      </c>
      <c r="AX929" s="32" t="str">
        <f t="shared" si="852"/>
        <v/>
      </c>
      <c r="AY929" s="32" t="str">
        <f t="shared" si="852"/>
        <v/>
      </c>
      <c r="BA929" s="17" t="str">
        <f t="shared" si="853"/>
        <v/>
      </c>
      <c r="BB929" s="17" t="str">
        <f t="shared" si="853"/>
        <v/>
      </c>
      <c r="BC929" s="17" t="str">
        <f t="shared" si="853"/>
        <v/>
      </c>
      <c r="BD929" s="17" t="str">
        <f t="shared" si="853"/>
        <v/>
      </c>
      <c r="BE929" s="17" t="str">
        <f t="shared" si="853"/>
        <v/>
      </c>
      <c r="BF929" s="17" t="str">
        <f t="shared" si="853"/>
        <v/>
      </c>
      <c r="BG929" s="17" t="str">
        <f t="shared" si="853"/>
        <v/>
      </c>
      <c r="BH929" s="17" t="str">
        <f t="shared" si="853"/>
        <v/>
      </c>
      <c r="BI929" s="17" t="str">
        <f t="shared" si="853"/>
        <v/>
      </c>
      <c r="BJ929" s="17" t="str">
        <f t="shared" si="853"/>
        <v/>
      </c>
    </row>
    <row r="930" spans="1:62" s="13" customFormat="1" ht="23.25" customHeight="1">
      <c r="A930" s="1">
        <f ca="1">IF(COUNTIF($D930:$M930," ")=10,"",IF(VLOOKUP(MAX($A$1:A929),$A$1:C929,3,FALSE)=0,"",MAX($A$1:A929)+1))</f>
        <v>922</v>
      </c>
      <c r="B930" s="13" t="str">
        <f>$B928</f>
        <v/>
      </c>
      <c r="C930" s="2" t="str">
        <f>IF($B930="","",$S$3)</f>
        <v/>
      </c>
      <c r="D930" s="14" t="str">
        <f t="shared" ref="D930:K930" si="873">IF($B930&gt;"",IF(ISERROR(SEARCH($B930,T$3))," ",MID(T$3,FIND("%курс ",T$3,FIND($B930,T$3))+6,3)&amp;"
("&amp;MID(T$3,FIND("ауд.",T$3,FIND($B930,T$3))+4,FIND("№",T$3,FIND("ауд.",T$3,FIND($B930,T$3)))-(FIND("ауд.",T$3,FIND($B930,T$3))+4))&amp;")"),"")</f>
        <v/>
      </c>
      <c r="E930" s="14" t="str">
        <f t="shared" si="873"/>
        <v/>
      </c>
      <c r="F930" s="14" t="str">
        <f t="shared" si="873"/>
        <v/>
      </c>
      <c r="G930" s="14" t="str">
        <f t="shared" si="873"/>
        <v/>
      </c>
      <c r="H930" s="14" t="str">
        <f t="shared" si="873"/>
        <v/>
      </c>
      <c r="I930" s="14" t="str">
        <f t="shared" si="873"/>
        <v/>
      </c>
      <c r="J930" s="14" t="str">
        <f t="shared" si="873"/>
        <v/>
      </c>
      <c r="K930" s="14" t="str">
        <f t="shared" si="873"/>
        <v/>
      </c>
      <c r="L930" s="14"/>
      <c r="M930" s="14"/>
      <c r="P930" s="16"/>
      <c r="Q930" s="16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E930" s="31" t="str">
        <f t="shared" si="872"/>
        <v/>
      </c>
      <c r="AF930" s="31" t="str">
        <f t="shared" si="872"/>
        <v/>
      </c>
      <c r="AG930" s="31" t="str">
        <f t="shared" si="872"/>
        <v/>
      </c>
      <c r="AH930" s="31" t="str">
        <f t="shared" si="872"/>
        <v/>
      </c>
      <c r="AI930" s="31" t="str">
        <f t="shared" si="872"/>
        <v/>
      </c>
      <c r="AJ930" s="31" t="str">
        <f t="shared" si="872"/>
        <v/>
      </c>
      <c r="AK930" s="31" t="str">
        <f t="shared" si="872"/>
        <v/>
      </c>
      <c r="AL930" s="31" t="str">
        <f t="shared" si="872"/>
        <v/>
      </c>
      <c r="AM930" s="31" t="str">
        <f t="shared" si="872"/>
        <v/>
      </c>
      <c r="AN930" s="31" t="str">
        <f t="shared" si="872"/>
        <v/>
      </c>
      <c r="AO930" s="32" t="str">
        <f t="shared" si="870"/>
        <v/>
      </c>
      <c r="AP930" s="32" t="str">
        <f t="shared" si="852"/>
        <v/>
      </c>
      <c r="AQ930" s="32" t="str">
        <f t="shared" si="852"/>
        <v/>
      </c>
      <c r="AR930" s="32" t="str">
        <f t="shared" si="852"/>
        <v/>
      </c>
      <c r="AS930" s="32" t="str">
        <f t="shared" si="852"/>
        <v/>
      </c>
      <c r="AT930" s="32" t="str">
        <f t="shared" si="852"/>
        <v/>
      </c>
      <c r="AU930" s="32" t="str">
        <f t="shared" si="852"/>
        <v/>
      </c>
      <c r="AV930" s="32" t="str">
        <f t="shared" si="852"/>
        <v/>
      </c>
      <c r="AW930" s="32" t="str">
        <f t="shared" si="852"/>
        <v/>
      </c>
      <c r="AX930" s="32" t="str">
        <f t="shared" si="852"/>
        <v/>
      </c>
      <c r="AY930" s="32" t="str">
        <f t="shared" si="852"/>
        <v/>
      </c>
      <c r="BA930" s="17" t="str">
        <f t="shared" si="853"/>
        <v/>
      </c>
      <c r="BB930" s="17" t="str">
        <f t="shared" si="853"/>
        <v/>
      </c>
      <c r="BC930" s="17" t="str">
        <f t="shared" si="853"/>
        <v/>
      </c>
      <c r="BD930" s="17" t="str">
        <f t="shared" si="853"/>
        <v/>
      </c>
      <c r="BE930" s="17" t="str">
        <f t="shared" si="853"/>
        <v/>
      </c>
      <c r="BF930" s="17" t="str">
        <f t="shared" si="853"/>
        <v/>
      </c>
      <c r="BG930" s="17" t="str">
        <f t="shared" si="853"/>
        <v/>
      </c>
      <c r="BH930" s="17" t="str">
        <f t="shared" si="853"/>
        <v/>
      </c>
      <c r="BI930" s="17" t="str">
        <f t="shared" si="853"/>
        <v/>
      </c>
      <c r="BJ930" s="17" t="str">
        <f t="shared" si="853"/>
        <v/>
      </c>
    </row>
    <row r="931" spans="1:62" s="13" customFormat="1" ht="23.25" customHeight="1">
      <c r="A931" s="1">
        <f ca="1">IF(COUNTIF($D931:$M931," ")=10,"",IF(VLOOKUP(MAX($A$1:A930),$A$1:C930,3,FALSE)=0,"",MAX($A$1:A930)+1))</f>
        <v>923</v>
      </c>
      <c r="B931" s="13" t="str">
        <f>$B928</f>
        <v/>
      </c>
      <c r="C931" s="2" t="str">
        <f>IF($B931="","",$S$4)</f>
        <v/>
      </c>
      <c r="D931" s="14" t="str">
        <f t="shared" ref="D931:K931" si="874">IF($B931&gt;"",IF(ISERROR(SEARCH($B931,T$4))," ",MID(T$4,FIND("%курс ",T$4,FIND($B931,T$4))+6,3)&amp;"
("&amp;MID(T$4,FIND("ауд.",T$4,FIND($B931,T$4))+4,FIND("№",T$4,FIND("ауд.",T$4,FIND($B931,T$4)))-(FIND("ауд.",T$4,FIND($B931,T$4))+4))&amp;")"),"")</f>
        <v/>
      </c>
      <c r="E931" s="14" t="str">
        <f t="shared" si="874"/>
        <v/>
      </c>
      <c r="F931" s="14" t="str">
        <f t="shared" si="874"/>
        <v/>
      </c>
      <c r="G931" s="14" t="str">
        <f t="shared" si="874"/>
        <v/>
      </c>
      <c r="H931" s="14" t="str">
        <f t="shared" si="874"/>
        <v/>
      </c>
      <c r="I931" s="14" t="str">
        <f t="shared" si="874"/>
        <v/>
      </c>
      <c r="J931" s="14" t="str">
        <f t="shared" si="874"/>
        <v/>
      </c>
      <c r="K931" s="14" t="str">
        <f t="shared" si="874"/>
        <v/>
      </c>
      <c r="L931" s="14"/>
      <c r="M931" s="14"/>
      <c r="P931" s="16"/>
      <c r="Q931" s="16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E931" s="31" t="str">
        <f t="shared" si="872"/>
        <v/>
      </c>
      <c r="AF931" s="31" t="str">
        <f t="shared" si="872"/>
        <v/>
      </c>
      <c r="AG931" s="31" t="str">
        <f t="shared" si="872"/>
        <v/>
      </c>
      <c r="AH931" s="31" t="str">
        <f t="shared" si="872"/>
        <v/>
      </c>
      <c r="AI931" s="31" t="str">
        <f t="shared" si="872"/>
        <v/>
      </c>
      <c r="AJ931" s="31" t="str">
        <f t="shared" si="872"/>
        <v/>
      </c>
      <c r="AK931" s="31" t="str">
        <f t="shared" si="872"/>
        <v/>
      </c>
      <c r="AL931" s="31" t="str">
        <f t="shared" si="872"/>
        <v/>
      </c>
      <c r="AM931" s="31" t="str">
        <f t="shared" si="872"/>
        <v/>
      </c>
      <c r="AN931" s="31" t="str">
        <f t="shared" si="872"/>
        <v/>
      </c>
      <c r="AO931" s="32" t="str">
        <f t="shared" si="870"/>
        <v/>
      </c>
      <c r="AP931" s="32" t="str">
        <f t="shared" si="852"/>
        <v/>
      </c>
      <c r="AQ931" s="32" t="str">
        <f t="shared" si="852"/>
        <v/>
      </c>
      <c r="AR931" s="32" t="str">
        <f t="shared" si="852"/>
        <v/>
      </c>
      <c r="AS931" s="32" t="str">
        <f t="shared" si="852"/>
        <v/>
      </c>
      <c r="AT931" s="32" t="str">
        <f t="shared" si="852"/>
        <v/>
      </c>
      <c r="AU931" s="32" t="str">
        <f t="shared" si="852"/>
        <v/>
      </c>
      <c r="AV931" s="32" t="str">
        <f t="shared" si="852"/>
        <v/>
      </c>
      <c r="AW931" s="32" t="str">
        <f t="shared" si="852"/>
        <v/>
      </c>
      <c r="AX931" s="32" t="str">
        <f t="shared" si="852"/>
        <v/>
      </c>
      <c r="AY931" s="32" t="str">
        <f t="shared" si="852"/>
        <v/>
      </c>
      <c r="BA931" s="17" t="str">
        <f t="shared" si="853"/>
        <v/>
      </c>
      <c r="BB931" s="17" t="str">
        <f t="shared" si="853"/>
        <v/>
      </c>
      <c r="BC931" s="17" t="str">
        <f t="shared" si="853"/>
        <v/>
      </c>
      <c r="BD931" s="17" t="str">
        <f t="shared" si="853"/>
        <v/>
      </c>
      <c r="BE931" s="17" t="str">
        <f t="shared" si="853"/>
        <v/>
      </c>
      <c r="BF931" s="17" t="str">
        <f t="shared" si="853"/>
        <v/>
      </c>
      <c r="BG931" s="17" t="str">
        <f t="shared" si="853"/>
        <v/>
      </c>
      <c r="BH931" s="17" t="str">
        <f t="shared" si="853"/>
        <v/>
      </c>
      <c r="BI931" s="17" t="str">
        <f t="shared" si="853"/>
        <v/>
      </c>
      <c r="BJ931" s="17" t="str">
        <f t="shared" si="853"/>
        <v/>
      </c>
    </row>
    <row r="932" spans="1:62" s="13" customFormat="1" ht="23.25" customHeight="1">
      <c r="A932" s="1">
        <f ca="1">IF(COUNTIF($D932:$M932," ")=10,"",IF(VLOOKUP(MAX($A$1:A931),$A$1:C931,3,FALSE)=0,"",MAX($A$1:A931)+1))</f>
        <v>924</v>
      </c>
      <c r="B932" s="13" t="str">
        <f>$B928</f>
        <v/>
      </c>
      <c r="C932" s="2" t="str">
        <f>IF($B932="","",$S$5)</f>
        <v/>
      </c>
      <c r="D932" s="23" t="str">
        <f t="shared" ref="D932:K932" si="875">IF($B932&gt;"",IF(ISERROR(SEARCH($B932,T$5))," ",MID(T$5,FIND("%курс ",T$5,FIND($B932,T$5))+6,3)&amp;"
("&amp;MID(T$5,FIND("ауд.",T$5,FIND($B932,T$5))+4,FIND("№",T$5,FIND("ауд.",T$5,FIND($B932,T$5)))-(FIND("ауд.",T$5,FIND($B932,T$5))+4))&amp;")"),"")</f>
        <v/>
      </c>
      <c r="E932" s="23" t="str">
        <f t="shared" si="875"/>
        <v/>
      </c>
      <c r="F932" s="23" t="str">
        <f t="shared" si="875"/>
        <v/>
      </c>
      <c r="G932" s="23" t="str">
        <f t="shared" si="875"/>
        <v/>
      </c>
      <c r="H932" s="23" t="str">
        <f t="shared" si="875"/>
        <v/>
      </c>
      <c r="I932" s="23" t="str">
        <f t="shared" si="875"/>
        <v/>
      </c>
      <c r="J932" s="23" t="str">
        <f t="shared" si="875"/>
        <v/>
      </c>
      <c r="K932" s="23" t="str">
        <f t="shared" si="875"/>
        <v/>
      </c>
      <c r="L932" s="23"/>
      <c r="M932" s="23"/>
      <c r="P932" s="16"/>
      <c r="Q932" s="16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E932" s="31" t="str">
        <f t="shared" si="872"/>
        <v/>
      </c>
      <c r="AF932" s="31" t="str">
        <f t="shared" si="872"/>
        <v/>
      </c>
      <c r="AG932" s="31" t="str">
        <f t="shared" si="872"/>
        <v/>
      </c>
      <c r="AH932" s="31" t="str">
        <f t="shared" si="872"/>
        <v/>
      </c>
      <c r="AI932" s="31" t="str">
        <f t="shared" si="872"/>
        <v/>
      </c>
      <c r="AJ932" s="31" t="str">
        <f t="shared" si="872"/>
        <v/>
      </c>
      <c r="AK932" s="31" t="str">
        <f t="shared" si="872"/>
        <v/>
      </c>
      <c r="AL932" s="31" t="str">
        <f t="shared" si="872"/>
        <v/>
      </c>
      <c r="AM932" s="31" t="str">
        <f t="shared" si="872"/>
        <v/>
      </c>
      <c r="AN932" s="31" t="str">
        <f t="shared" si="872"/>
        <v/>
      </c>
      <c r="AO932" s="32" t="str">
        <f t="shared" si="870"/>
        <v/>
      </c>
      <c r="AP932" s="32" t="str">
        <f t="shared" si="852"/>
        <v/>
      </c>
      <c r="AQ932" s="32" t="str">
        <f t="shared" si="852"/>
        <v/>
      </c>
      <c r="AR932" s="32" t="str">
        <f t="shared" si="852"/>
        <v/>
      </c>
      <c r="AS932" s="32" t="str">
        <f t="shared" si="852"/>
        <v/>
      </c>
      <c r="AT932" s="32" t="str">
        <f t="shared" si="852"/>
        <v/>
      </c>
      <c r="AU932" s="32" t="str">
        <f t="shared" si="852"/>
        <v/>
      </c>
      <c r="AV932" s="32" t="str">
        <f t="shared" si="852"/>
        <v/>
      </c>
      <c r="AW932" s="32" t="str">
        <f t="shared" si="852"/>
        <v/>
      </c>
      <c r="AX932" s="32" t="str">
        <f t="shared" si="852"/>
        <v/>
      </c>
      <c r="AY932" s="32" t="str">
        <f t="shared" si="852"/>
        <v/>
      </c>
      <c r="BA932" s="17" t="str">
        <f t="shared" si="853"/>
        <v/>
      </c>
      <c r="BB932" s="17" t="str">
        <f t="shared" si="853"/>
        <v/>
      </c>
      <c r="BC932" s="17" t="str">
        <f t="shared" si="853"/>
        <v/>
      </c>
      <c r="BD932" s="17" t="str">
        <f t="shared" si="853"/>
        <v/>
      </c>
      <c r="BE932" s="17" t="str">
        <f t="shared" si="853"/>
        <v/>
      </c>
      <c r="BF932" s="17" t="str">
        <f t="shared" si="853"/>
        <v/>
      </c>
      <c r="BG932" s="17" t="str">
        <f t="shared" si="853"/>
        <v/>
      </c>
      <c r="BH932" s="17" t="str">
        <f t="shared" si="853"/>
        <v/>
      </c>
      <c r="BI932" s="17" t="str">
        <f t="shared" si="853"/>
        <v/>
      </c>
      <c r="BJ932" s="17" t="str">
        <f t="shared" si="853"/>
        <v/>
      </c>
    </row>
    <row r="933" spans="1:62" s="13" customFormat="1" ht="23.25" customHeight="1">
      <c r="A933" s="1">
        <f ca="1">IF(COUNTIF($D933:$M933," ")=10,"",IF(VLOOKUP(MAX($A$1:A932),$A$1:C932,3,FALSE)=0,"",MAX($A$1:A932)+1))</f>
        <v>925</v>
      </c>
      <c r="B933" s="13" t="str">
        <f>$B928</f>
        <v/>
      </c>
      <c r="C933" s="2" t="str">
        <f>IF($B933="","",$S$6)</f>
        <v/>
      </c>
      <c r="D933" s="23" t="str">
        <f t="shared" ref="D933:K933" si="876">IF($B933&gt;"",IF(ISERROR(SEARCH($B933,T$6))," ",MID(T$6,FIND("%курс ",T$6,FIND($B933,T$6))+6,3)&amp;"
("&amp;MID(T$6,FIND("ауд.",T$6,FIND($B933,T$6))+4,FIND("№",T$6,FIND("ауд.",T$6,FIND($B933,T$6)))-(FIND("ауд.",T$6,FIND($B933,T$6))+4))&amp;")"),"")</f>
        <v/>
      </c>
      <c r="E933" s="23" t="str">
        <f t="shared" si="876"/>
        <v/>
      </c>
      <c r="F933" s="23" t="str">
        <f>IF($B933&gt;"",IF(ISERROR(SEARCH($B933,V$6))," ",MID(V$6,FIND("%курс ",V$6,FIND($B933,V$6))+6,3)&amp;"
("&amp;MID(V$6,FIND("ауд.",V$6,FIND($B933,V$6))+4,FIND("№",V$6,FIND("ауд.",V$6,FIND($B933,V$6)))-(FIND("ауд.",V$6,FIND($B933,V$6))+4))&amp;")"),"")</f>
        <v/>
      </c>
      <c r="G933" s="23" t="str">
        <f>IF($B933&gt;"",IF(ISERROR(SEARCH($B933,W$6))," ",MID(W$6,FIND("%курс ",W$6,FIND($B933,W$6))+6,3)&amp;"
("&amp;MID(W$6,FIND("ауд.",W$6,FIND($B933,W$6))+4,FIND("№",W$6,FIND("ауд.",W$6,FIND($B933,W$6)))-(FIND("ауд.",W$6,FIND($B933,W$6))+4))&amp;")"),"")</f>
        <v/>
      </c>
      <c r="H933" s="23" t="str">
        <f t="shared" si="876"/>
        <v/>
      </c>
      <c r="I933" s="23" t="str">
        <f t="shared" si="876"/>
        <v/>
      </c>
      <c r="J933" s="23" t="str">
        <f t="shared" si="876"/>
        <v/>
      </c>
      <c r="K933" s="23" t="str">
        <f t="shared" si="876"/>
        <v/>
      </c>
      <c r="L933" s="23"/>
      <c r="M933" s="23"/>
      <c r="P933" s="16"/>
      <c r="Q933" s="16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E933" s="31" t="str">
        <f t="shared" si="872"/>
        <v/>
      </c>
      <c r="AF933" s="31" t="str">
        <f t="shared" si="872"/>
        <v/>
      </c>
      <c r="AG933" s="31" t="str">
        <f t="shared" si="872"/>
        <v/>
      </c>
      <c r="AH933" s="31" t="str">
        <f t="shared" si="872"/>
        <v/>
      </c>
      <c r="AI933" s="31" t="str">
        <f t="shared" si="872"/>
        <v/>
      </c>
      <c r="AJ933" s="31" t="str">
        <f t="shared" si="872"/>
        <v/>
      </c>
      <c r="AK933" s="31" t="str">
        <f t="shared" si="872"/>
        <v/>
      </c>
      <c r="AL933" s="31" t="str">
        <f t="shared" si="872"/>
        <v/>
      </c>
      <c r="AM933" s="31" t="str">
        <f t="shared" si="872"/>
        <v/>
      </c>
      <c r="AN933" s="31" t="str">
        <f t="shared" si="872"/>
        <v/>
      </c>
      <c r="AO933" s="32" t="str">
        <f t="shared" si="870"/>
        <v/>
      </c>
      <c r="AP933" s="32" t="str">
        <f t="shared" si="852"/>
        <v/>
      </c>
      <c r="AQ933" s="32" t="str">
        <f t="shared" si="852"/>
        <v/>
      </c>
      <c r="AR933" s="32" t="str">
        <f t="shared" si="852"/>
        <v/>
      </c>
      <c r="AS933" s="32" t="str">
        <f t="shared" si="852"/>
        <v/>
      </c>
      <c r="AT933" s="32" t="str">
        <f t="shared" si="852"/>
        <v/>
      </c>
      <c r="AU933" s="32" t="str">
        <f t="shared" si="852"/>
        <v/>
      </c>
      <c r="AV933" s="32" t="str">
        <f t="shared" si="852"/>
        <v/>
      </c>
      <c r="AW933" s="32" t="str">
        <f t="shared" si="852"/>
        <v/>
      </c>
      <c r="AX933" s="32" t="str">
        <f t="shared" si="852"/>
        <v/>
      </c>
      <c r="AY933" s="32" t="str">
        <f t="shared" si="852"/>
        <v/>
      </c>
      <c r="BA933" s="17" t="str">
        <f t="shared" si="853"/>
        <v/>
      </c>
      <c r="BB933" s="17" t="str">
        <f t="shared" si="853"/>
        <v/>
      </c>
      <c r="BC933" s="17" t="str">
        <f t="shared" si="853"/>
        <v/>
      </c>
      <c r="BD933" s="17" t="str">
        <f t="shared" si="853"/>
        <v/>
      </c>
      <c r="BE933" s="17" t="str">
        <f t="shared" si="853"/>
        <v/>
      </c>
      <c r="BF933" s="17" t="str">
        <f t="shared" si="853"/>
        <v/>
      </c>
      <c r="BG933" s="17" t="str">
        <f t="shared" si="853"/>
        <v/>
      </c>
      <c r="BH933" s="17" t="str">
        <f t="shared" si="853"/>
        <v/>
      </c>
      <c r="BI933" s="17" t="str">
        <f t="shared" si="853"/>
        <v/>
      </c>
      <c r="BJ933" s="17" t="str">
        <f t="shared" si="853"/>
        <v/>
      </c>
    </row>
    <row r="934" spans="1:62" s="13" customFormat="1" ht="23.25" customHeight="1">
      <c r="A934" s="1">
        <f ca="1">IF(COUNTIF($D934:$M934," ")=10,"",IF(VLOOKUP(MAX($A$1:A933),$A$1:C933,3,FALSE)=0,"",MAX($A$1:A933)+1))</f>
        <v>926</v>
      </c>
      <c r="B934" s="13" t="str">
        <f>$B928</f>
        <v/>
      </c>
      <c r="C934" s="2" t="str">
        <f>IF($B934="","",$S$7)</f>
        <v/>
      </c>
      <c r="D934" s="23" t="str">
        <f t="shared" ref="D934:K934" si="877">IF($B934&gt;"",IF(ISERROR(SEARCH($B934,T$7))," ",MID(T$7,FIND("%курс ",T$7,FIND($B934,T$7))+6,3)&amp;"
("&amp;MID(T$7,FIND("ауд.",T$7,FIND($B934,T$7))+4,FIND("№",T$7,FIND("ауд.",T$7,FIND($B934,T$7)))-(FIND("ауд.",T$7,FIND($B934,T$7))+4))&amp;")"),"")</f>
        <v/>
      </c>
      <c r="E934" s="23" t="str">
        <f t="shared" si="877"/>
        <v/>
      </c>
      <c r="F934" s="23" t="str">
        <f t="shared" si="877"/>
        <v/>
      </c>
      <c r="G934" s="23" t="str">
        <f t="shared" si="877"/>
        <v/>
      </c>
      <c r="H934" s="23" t="str">
        <f t="shared" si="877"/>
        <v/>
      </c>
      <c r="I934" s="23" t="str">
        <f t="shared" si="877"/>
        <v/>
      </c>
      <c r="J934" s="23" t="str">
        <f t="shared" si="877"/>
        <v/>
      </c>
      <c r="K934" s="23" t="str">
        <f t="shared" si="877"/>
        <v/>
      </c>
      <c r="L934" s="23"/>
      <c r="M934" s="23"/>
      <c r="P934" s="16"/>
      <c r="Q934" s="16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E934" s="31" t="str">
        <f t="shared" si="872"/>
        <v/>
      </c>
      <c r="AF934" s="31" t="str">
        <f t="shared" si="872"/>
        <v/>
      </c>
      <c r="AG934" s="31" t="str">
        <f t="shared" si="872"/>
        <v/>
      </c>
      <c r="AH934" s="31" t="str">
        <f t="shared" si="872"/>
        <v/>
      </c>
      <c r="AI934" s="31" t="str">
        <f t="shared" si="872"/>
        <v/>
      </c>
      <c r="AJ934" s="31" t="str">
        <f t="shared" si="872"/>
        <v/>
      </c>
      <c r="AK934" s="31" t="str">
        <f t="shared" si="872"/>
        <v/>
      </c>
      <c r="AL934" s="31" t="str">
        <f t="shared" si="872"/>
        <v/>
      </c>
      <c r="AM934" s="31" t="str">
        <f t="shared" si="872"/>
        <v/>
      </c>
      <c r="AN934" s="31" t="str">
        <f t="shared" si="872"/>
        <v/>
      </c>
      <c r="AO934" s="32" t="str">
        <f t="shared" si="870"/>
        <v/>
      </c>
      <c r="AP934" s="32" t="str">
        <f t="shared" si="852"/>
        <v/>
      </c>
      <c r="AQ934" s="32" t="str">
        <f t="shared" si="852"/>
        <v/>
      </c>
      <c r="AR934" s="32" t="str">
        <f t="shared" si="852"/>
        <v/>
      </c>
      <c r="AS934" s="32" t="str">
        <f t="shared" si="852"/>
        <v/>
      </c>
      <c r="AT934" s="32" t="str">
        <f t="shared" si="852"/>
        <v/>
      </c>
      <c r="AU934" s="32" t="str">
        <f t="shared" si="852"/>
        <v/>
      </c>
      <c r="AV934" s="32" t="str">
        <f t="shared" si="852"/>
        <v/>
      </c>
      <c r="AW934" s="32" t="str">
        <f t="shared" si="852"/>
        <v/>
      </c>
      <c r="AX934" s="32" t="str">
        <f t="shared" si="852"/>
        <v/>
      </c>
      <c r="AY934" s="32" t="str">
        <f t="shared" si="852"/>
        <v/>
      </c>
      <c r="BA934" s="17" t="str">
        <f t="shared" si="853"/>
        <v/>
      </c>
      <c r="BB934" s="17" t="str">
        <f t="shared" si="853"/>
        <v/>
      </c>
      <c r="BC934" s="17" t="str">
        <f t="shared" si="853"/>
        <v/>
      </c>
      <c r="BD934" s="17" t="str">
        <f t="shared" si="853"/>
        <v/>
      </c>
      <c r="BE934" s="17" t="str">
        <f t="shared" si="853"/>
        <v/>
      </c>
      <c r="BF934" s="17" t="str">
        <f t="shared" si="853"/>
        <v/>
      </c>
      <c r="BG934" s="17" t="str">
        <f t="shared" si="853"/>
        <v/>
      </c>
      <c r="BH934" s="17" t="str">
        <f t="shared" si="853"/>
        <v/>
      </c>
      <c r="BI934" s="17" t="str">
        <f t="shared" si="853"/>
        <v/>
      </c>
      <c r="BJ934" s="17" t="str">
        <f t="shared" si="853"/>
        <v/>
      </c>
    </row>
    <row r="935" spans="1:62" s="13" customFormat="1" ht="23.25" customHeight="1">
      <c r="A935" s="1">
        <f ca="1">IF(COUNTIF($D935:$M935," ")=10,"",IF(VLOOKUP(MAX($A$1:A934),$A$1:C934,3,FALSE)=0,"",MAX($A$1:A934)+1))</f>
        <v>927</v>
      </c>
      <c r="B935" s="13" t="str">
        <f>$B928</f>
        <v/>
      </c>
      <c r="C935" s="2" t="str">
        <f>IF($B935="","",$S$8)</f>
        <v/>
      </c>
      <c r="D935" s="23" t="str">
        <f t="shared" ref="D935:K935" si="878">IF($B935&gt;"",IF(ISERROR(SEARCH($B935,T$8))," ",MID(T$8,FIND("%курс ",T$8,FIND($B935,T$8))+6,3)&amp;"
("&amp;MID(T$8,FIND("ауд.",T$8,FIND($B935,T$8))+4,FIND("№",T$8,FIND("ауд.",T$8,FIND($B935,T$8)))-(FIND("ауд.",T$8,FIND($B935,T$8))+4))&amp;")"),"")</f>
        <v/>
      </c>
      <c r="E935" s="23" t="str">
        <f t="shared" si="878"/>
        <v/>
      </c>
      <c r="F935" s="23" t="str">
        <f t="shared" si="878"/>
        <v/>
      </c>
      <c r="G935" s="23" t="str">
        <f t="shared" si="878"/>
        <v/>
      </c>
      <c r="H935" s="23" t="str">
        <f t="shared" si="878"/>
        <v/>
      </c>
      <c r="I935" s="23" t="str">
        <f t="shared" si="878"/>
        <v/>
      </c>
      <c r="J935" s="23" t="str">
        <f t="shared" si="878"/>
        <v/>
      </c>
      <c r="K935" s="23" t="str">
        <f t="shared" si="878"/>
        <v/>
      </c>
      <c r="L935" s="23"/>
      <c r="M935" s="23"/>
      <c r="P935" s="16"/>
      <c r="Q935" s="16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E935" s="31" t="str">
        <f t="shared" si="872"/>
        <v/>
      </c>
      <c r="AF935" s="31" t="str">
        <f t="shared" si="872"/>
        <v/>
      </c>
      <c r="AG935" s="31" t="str">
        <f t="shared" si="872"/>
        <v/>
      </c>
      <c r="AH935" s="31" t="str">
        <f t="shared" si="872"/>
        <v/>
      </c>
      <c r="AI935" s="31" t="str">
        <f t="shared" si="872"/>
        <v/>
      </c>
      <c r="AJ935" s="31" t="str">
        <f t="shared" si="872"/>
        <v/>
      </c>
      <c r="AK935" s="31" t="str">
        <f t="shared" si="872"/>
        <v/>
      </c>
      <c r="AL935" s="31" t="str">
        <f t="shared" si="872"/>
        <v/>
      </c>
      <c r="AM935" s="31" t="str">
        <f t="shared" si="872"/>
        <v/>
      </c>
      <c r="AN935" s="31" t="str">
        <f t="shared" si="872"/>
        <v/>
      </c>
      <c r="AO935" s="32" t="str">
        <f t="shared" si="870"/>
        <v/>
      </c>
      <c r="AP935" s="32" t="str">
        <f t="shared" si="852"/>
        <v/>
      </c>
      <c r="AQ935" s="32" t="str">
        <f t="shared" si="852"/>
        <v/>
      </c>
      <c r="AR935" s="32" t="str">
        <f t="shared" si="852"/>
        <v/>
      </c>
      <c r="AS935" s="32" t="str">
        <f t="shared" si="852"/>
        <v/>
      </c>
      <c r="AT935" s="32" t="str">
        <f t="shared" si="852"/>
        <v/>
      </c>
      <c r="AU935" s="32" t="str">
        <f t="shared" si="852"/>
        <v/>
      </c>
      <c r="AV935" s="32" t="str">
        <f t="shared" si="852"/>
        <v/>
      </c>
      <c r="AW935" s="32" t="str">
        <f t="shared" si="852"/>
        <v/>
      </c>
      <c r="AX935" s="32" t="str">
        <f t="shared" si="852"/>
        <v/>
      </c>
      <c r="AY935" s="32" t="str">
        <f t="shared" si="852"/>
        <v/>
      </c>
      <c r="BA935" s="17" t="str">
        <f t="shared" si="853"/>
        <v/>
      </c>
      <c r="BB935" s="17" t="str">
        <f t="shared" si="853"/>
        <v/>
      </c>
      <c r="BC935" s="17" t="str">
        <f t="shared" si="853"/>
        <v/>
      </c>
      <c r="BD935" s="17" t="str">
        <f t="shared" si="853"/>
        <v/>
      </c>
      <c r="BE935" s="17" t="str">
        <f t="shared" si="853"/>
        <v/>
      </c>
      <c r="BF935" s="17" t="str">
        <f t="shared" si="853"/>
        <v/>
      </c>
      <c r="BG935" s="17" t="str">
        <f t="shared" si="853"/>
        <v/>
      </c>
      <c r="BH935" s="17" t="str">
        <f t="shared" si="853"/>
        <v/>
      </c>
      <c r="BI935" s="17" t="str">
        <f t="shared" si="853"/>
        <v/>
      </c>
      <c r="BJ935" s="17" t="str">
        <f t="shared" si="853"/>
        <v/>
      </c>
    </row>
    <row r="936" spans="1:62" s="13" customFormat="1" ht="23.25" customHeight="1">
      <c r="C936" s="2" t="str">
        <f>IF($B936="","",$S$2)</f>
        <v/>
      </c>
      <c r="D936" s="14" t="str">
        <f t="shared" ref="D936:K936" si="879">IF($B936&gt;"",IF(ISERROR(SEARCH($B936,T$2))," ",MID(T$2,FIND("%курс ",T$2,FIND($B936,T$2))+6,3)&amp;"
("&amp;MID(T$2,FIND("ауд.",T$2,FIND($B936,T$2))+4,FIND("№",T$2,FIND("ауд.",T$2,FIND($B936,T$2)))-(FIND("ауд.",T$2,FIND($B936,T$2))+4))&amp;")"),"")</f>
        <v/>
      </c>
      <c r="E936" s="14" t="str">
        <f t="shared" si="879"/>
        <v/>
      </c>
      <c r="F936" s="14" t="str">
        <f t="shared" si="879"/>
        <v/>
      </c>
      <c r="G936" s="14" t="str">
        <f t="shared" si="879"/>
        <v/>
      </c>
      <c r="H936" s="14" t="str">
        <f t="shared" si="879"/>
        <v/>
      </c>
      <c r="I936" s="14" t="str">
        <f t="shared" si="879"/>
        <v/>
      </c>
      <c r="J936" s="14" t="str">
        <f t="shared" si="879"/>
        <v/>
      </c>
      <c r="K936" s="14" t="str">
        <f t="shared" si="879"/>
        <v/>
      </c>
      <c r="L936" s="14"/>
      <c r="M936" s="14"/>
      <c r="P936" s="16"/>
      <c r="Q936" s="16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2" t="str">
        <f t="shared" si="852"/>
        <v/>
      </c>
      <c r="AQ936" s="32" t="str">
        <f t="shared" si="852"/>
        <v/>
      </c>
      <c r="AR936" s="32" t="str">
        <f t="shared" si="852"/>
        <v/>
      </c>
      <c r="AS936" s="32" t="str">
        <f t="shared" si="852"/>
        <v/>
      </c>
      <c r="AT936" s="32" t="str">
        <f t="shared" si="852"/>
        <v/>
      </c>
      <c r="AU936" s="32" t="str">
        <f t="shared" si="852"/>
        <v/>
      </c>
      <c r="AV936" s="32" t="str">
        <f t="shared" si="852"/>
        <v/>
      </c>
      <c r="AW936" s="32" t="str">
        <f t="shared" si="852"/>
        <v/>
      </c>
      <c r="AX936" s="32" t="str">
        <f t="shared" si="852"/>
        <v/>
      </c>
      <c r="AY936" s="32" t="str">
        <f t="shared" si="852"/>
        <v/>
      </c>
      <c r="BA936" s="17" t="str">
        <f t="shared" si="853"/>
        <v/>
      </c>
      <c r="BB936" s="17" t="str">
        <f t="shared" si="853"/>
        <v/>
      </c>
      <c r="BC936" s="17" t="str">
        <f t="shared" si="853"/>
        <v/>
      </c>
      <c r="BD936" s="17" t="str">
        <f t="shared" si="853"/>
        <v/>
      </c>
      <c r="BE936" s="17" t="str">
        <f t="shared" si="853"/>
        <v/>
      </c>
      <c r="BF936" s="17" t="str">
        <f t="shared" si="853"/>
        <v/>
      </c>
      <c r="BG936" s="17" t="str">
        <f t="shared" si="853"/>
        <v/>
      </c>
      <c r="BH936" s="17" t="str">
        <f t="shared" si="853"/>
        <v/>
      </c>
      <c r="BI936" s="17" t="str">
        <f t="shared" si="853"/>
        <v/>
      </c>
      <c r="BJ936" s="17" t="str">
        <f t="shared" si="853"/>
        <v/>
      </c>
    </row>
    <row r="937" spans="1:62" s="13" customFormat="1" ht="23.25" customHeight="1">
      <c r="A937" s="1">
        <f ca="1">IF(COUNTIF($D938:$M944," ")=70,"",MAX($A$1:A936)+1)</f>
        <v>928</v>
      </c>
      <c r="B937" s="2" t="str">
        <f>IF($C937="","",$C937)</f>
        <v/>
      </c>
      <c r="C937" s="3" t="str">
        <f>IF(ISERROR(VLOOKUP((ROW()-1)/9+1,'[1]Преподавательский состав'!$A$2:$B$180,2,FALSE)),"",VLOOKUP((ROW()-1)/9+1,'[1]Преподавательский состав'!$A$2:$B$180,2,FALSE))</f>
        <v/>
      </c>
      <c r="D937" s="3" t="str">
        <f>IF($C937="","",T(" 8.00"))</f>
        <v/>
      </c>
      <c r="E937" s="3" t="str">
        <f>IF($C937="","",T(" 9.40"))</f>
        <v/>
      </c>
      <c r="F937" s="3" t="str">
        <f>IF($C937="","",T("11.20"))</f>
        <v/>
      </c>
      <c r="G937" s="3" t="str">
        <f>IF($C937="","",T("13.00"))</f>
        <v/>
      </c>
      <c r="H937" s="3" t="str">
        <f>IF($C937="","",T("13.30"))</f>
        <v/>
      </c>
      <c r="I937" s="3" t="str">
        <f>IF($C937="","",T("15.10"))</f>
        <v/>
      </c>
      <c r="J937" s="3" t="str">
        <f>IF($C937="","",T("16.50"))</f>
        <v/>
      </c>
      <c r="K937" s="3" t="str">
        <f>IF($C937="","",T("16.50"))</f>
        <v/>
      </c>
      <c r="L937" s="3"/>
      <c r="M937" s="3"/>
      <c r="P937" s="16"/>
      <c r="Q937" s="16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 t="str">
        <f t="shared" ref="AO937:AO944" si="880">IF(COUNTBLANK(AE937:AN937)=10,"",MID($B937,1,FIND(" ",$B937)-1))</f>
        <v/>
      </c>
      <c r="AP937" s="32" t="str">
        <f t="shared" si="852"/>
        <v/>
      </c>
      <c r="AQ937" s="32" t="str">
        <f t="shared" si="852"/>
        <v/>
      </c>
      <c r="AR937" s="32" t="str">
        <f t="shared" si="852"/>
        <v/>
      </c>
      <c r="AS937" s="32" t="str">
        <f t="shared" si="852"/>
        <v/>
      </c>
      <c r="AT937" s="32" t="str">
        <f t="shared" si="852"/>
        <v/>
      </c>
      <c r="AU937" s="32" t="str">
        <f t="shared" ref="AU937:AY998" si="881">IF(AJ937="","",CONCATENATE(AJ937," ",$AO937))</f>
        <v/>
      </c>
      <c r="AV937" s="32" t="str">
        <f t="shared" si="881"/>
        <v/>
      </c>
      <c r="AW937" s="32" t="str">
        <f t="shared" si="881"/>
        <v/>
      </c>
      <c r="AX937" s="32" t="str">
        <f t="shared" si="881"/>
        <v/>
      </c>
      <c r="AY937" s="32" t="str">
        <f t="shared" si="881"/>
        <v/>
      </c>
      <c r="BA937" s="17" t="str">
        <f t="shared" si="853"/>
        <v/>
      </c>
      <c r="BB937" s="17" t="str">
        <f t="shared" si="853"/>
        <v/>
      </c>
      <c r="BC937" s="17" t="str">
        <f t="shared" si="853"/>
        <v/>
      </c>
      <c r="BD937" s="17" t="str">
        <f t="shared" si="853"/>
        <v/>
      </c>
      <c r="BE937" s="17" t="str">
        <f t="shared" si="853"/>
        <v/>
      </c>
      <c r="BF937" s="17" t="str">
        <f t="shared" ref="BF937:BJ998" si="882">IF(AJ937="","",ROW())</f>
        <v/>
      </c>
      <c r="BG937" s="17" t="str">
        <f t="shared" si="882"/>
        <v/>
      </c>
      <c r="BH937" s="17" t="str">
        <f t="shared" si="882"/>
        <v/>
      </c>
      <c r="BI937" s="17" t="str">
        <f t="shared" si="882"/>
        <v/>
      </c>
      <c r="BJ937" s="17" t="str">
        <f t="shared" si="882"/>
        <v/>
      </c>
    </row>
    <row r="938" spans="1:62" s="13" customFormat="1" ht="23.25" customHeight="1">
      <c r="A938" s="1">
        <f ca="1">IF(COUNTIF($D938:$M938," ")=10,"",IF(VLOOKUP(MAX($A$1:A937),$A$1:C937,3,FALSE)=0,"",MAX($A$1:A937)+1))</f>
        <v>929</v>
      </c>
      <c r="B938" s="13" t="str">
        <f>$B937</f>
        <v/>
      </c>
      <c r="C938" s="2" t="str">
        <f>IF($B938="","",$S$2)</f>
        <v/>
      </c>
      <c r="D938" s="14" t="str">
        <f t="shared" ref="D938:K938" si="883">IF($B938&gt;"",IF(ISERROR(SEARCH($B938,T$2))," ",MID(T$2,FIND("%курс ",T$2,FIND($B938,T$2))+6,3)&amp;"
("&amp;MID(T$2,FIND("ауд.",T$2,FIND($B938,T$2))+4,FIND("№",T$2,FIND("ауд.",T$2,FIND($B938,T$2)))-(FIND("ауд.",T$2,FIND($B938,T$2))+4))&amp;")"),"")</f>
        <v/>
      </c>
      <c r="E938" s="14" t="str">
        <f t="shared" si="883"/>
        <v/>
      </c>
      <c r="F938" s="14" t="str">
        <f t="shared" si="883"/>
        <v/>
      </c>
      <c r="G938" s="14" t="str">
        <f t="shared" si="883"/>
        <v/>
      </c>
      <c r="H938" s="14" t="str">
        <f t="shared" si="883"/>
        <v/>
      </c>
      <c r="I938" s="14" t="str">
        <f t="shared" si="883"/>
        <v/>
      </c>
      <c r="J938" s="14" t="str">
        <f t="shared" si="883"/>
        <v/>
      </c>
      <c r="K938" s="14" t="str">
        <f t="shared" si="883"/>
        <v/>
      </c>
      <c r="L938" s="14"/>
      <c r="M938" s="14"/>
      <c r="P938" s="16"/>
      <c r="Q938" s="16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E938" s="31" t="str">
        <f t="shared" ref="AE938:AN944" si="884">IF(D938=" ","",IF(D938="","",CONCATENATE($C938," ",D$1," ",MID(D938,6,3))))</f>
        <v/>
      </c>
      <c r="AF938" s="31" t="str">
        <f t="shared" si="884"/>
        <v/>
      </c>
      <c r="AG938" s="31" t="str">
        <f t="shared" si="884"/>
        <v/>
      </c>
      <c r="AH938" s="31" t="str">
        <f t="shared" si="884"/>
        <v/>
      </c>
      <c r="AI938" s="31" t="str">
        <f t="shared" si="884"/>
        <v/>
      </c>
      <c r="AJ938" s="31" t="str">
        <f t="shared" si="884"/>
        <v/>
      </c>
      <c r="AK938" s="31" t="str">
        <f t="shared" si="884"/>
        <v/>
      </c>
      <c r="AL938" s="31" t="str">
        <f t="shared" si="884"/>
        <v/>
      </c>
      <c r="AM938" s="31" t="str">
        <f t="shared" si="884"/>
        <v/>
      </c>
      <c r="AN938" s="31" t="str">
        <f t="shared" si="884"/>
        <v/>
      </c>
      <c r="AO938" s="32" t="str">
        <f t="shared" si="880"/>
        <v/>
      </c>
      <c r="AP938" s="32" t="str">
        <f t="shared" ref="AP938:AY999" si="885">IF(AE938="","",CONCATENATE(AE938," ",$AO938))</f>
        <v/>
      </c>
      <c r="AQ938" s="32" t="str">
        <f t="shared" si="885"/>
        <v/>
      </c>
      <c r="AR938" s="32" t="str">
        <f t="shared" si="885"/>
        <v/>
      </c>
      <c r="AS938" s="32" t="str">
        <f t="shared" si="885"/>
        <v/>
      </c>
      <c r="AT938" s="32" t="str">
        <f t="shared" si="885"/>
        <v/>
      </c>
      <c r="AU938" s="32" t="str">
        <f t="shared" si="881"/>
        <v/>
      </c>
      <c r="AV938" s="32" t="str">
        <f t="shared" si="881"/>
        <v/>
      </c>
      <c r="AW938" s="32" t="str">
        <f t="shared" si="881"/>
        <v/>
      </c>
      <c r="AX938" s="32" t="str">
        <f t="shared" si="881"/>
        <v/>
      </c>
      <c r="AY938" s="32" t="str">
        <f t="shared" si="881"/>
        <v/>
      </c>
      <c r="BA938" s="17" t="str">
        <f t="shared" ref="BA938:BJ999" si="886">IF(AE938="","",ROW())</f>
        <v/>
      </c>
      <c r="BB938" s="17" t="str">
        <f t="shared" si="886"/>
        <v/>
      </c>
      <c r="BC938" s="17" t="str">
        <f t="shared" si="886"/>
        <v/>
      </c>
      <c r="BD938" s="17" t="str">
        <f t="shared" si="886"/>
        <v/>
      </c>
      <c r="BE938" s="17" t="str">
        <f t="shared" si="886"/>
        <v/>
      </c>
      <c r="BF938" s="17" t="str">
        <f t="shared" si="882"/>
        <v/>
      </c>
      <c r="BG938" s="17" t="str">
        <f t="shared" si="882"/>
        <v/>
      </c>
      <c r="BH938" s="17" t="str">
        <f t="shared" si="882"/>
        <v/>
      </c>
      <c r="BI938" s="17" t="str">
        <f t="shared" si="882"/>
        <v/>
      </c>
      <c r="BJ938" s="17" t="str">
        <f t="shared" si="882"/>
        <v/>
      </c>
    </row>
    <row r="939" spans="1:62" s="13" customFormat="1" ht="23.25" customHeight="1">
      <c r="A939" s="1">
        <f ca="1">IF(COUNTIF($D939:$M939," ")=10,"",IF(VLOOKUP(MAX($A$1:A938),$A$1:C938,3,FALSE)=0,"",MAX($A$1:A938)+1))</f>
        <v>930</v>
      </c>
      <c r="B939" s="13" t="str">
        <f>$B937</f>
        <v/>
      </c>
      <c r="C939" s="2" t="str">
        <f>IF($B939="","",$S$3)</f>
        <v/>
      </c>
      <c r="D939" s="14" t="str">
        <f t="shared" ref="D939:K939" si="887">IF($B939&gt;"",IF(ISERROR(SEARCH($B939,T$3))," ",MID(T$3,FIND("%курс ",T$3,FIND($B939,T$3))+6,3)&amp;"
("&amp;MID(T$3,FIND("ауд.",T$3,FIND($B939,T$3))+4,FIND("№",T$3,FIND("ауд.",T$3,FIND($B939,T$3)))-(FIND("ауд.",T$3,FIND($B939,T$3))+4))&amp;")"),"")</f>
        <v/>
      </c>
      <c r="E939" s="14" t="str">
        <f t="shared" si="887"/>
        <v/>
      </c>
      <c r="F939" s="14" t="str">
        <f t="shared" si="887"/>
        <v/>
      </c>
      <c r="G939" s="14" t="str">
        <f t="shared" si="887"/>
        <v/>
      </c>
      <c r="H939" s="14" t="str">
        <f t="shared" si="887"/>
        <v/>
      </c>
      <c r="I939" s="14" t="str">
        <f t="shared" si="887"/>
        <v/>
      </c>
      <c r="J939" s="14" t="str">
        <f t="shared" si="887"/>
        <v/>
      </c>
      <c r="K939" s="14" t="str">
        <f t="shared" si="887"/>
        <v/>
      </c>
      <c r="L939" s="14"/>
      <c r="M939" s="14"/>
      <c r="P939" s="16"/>
      <c r="Q939" s="16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E939" s="31" t="str">
        <f t="shared" si="884"/>
        <v/>
      </c>
      <c r="AF939" s="31" t="str">
        <f t="shared" si="884"/>
        <v/>
      </c>
      <c r="AG939" s="31" t="str">
        <f t="shared" si="884"/>
        <v/>
      </c>
      <c r="AH939" s="31" t="str">
        <f t="shared" si="884"/>
        <v/>
      </c>
      <c r="AI939" s="31" t="str">
        <f t="shared" si="884"/>
        <v/>
      </c>
      <c r="AJ939" s="31" t="str">
        <f t="shared" si="884"/>
        <v/>
      </c>
      <c r="AK939" s="31" t="str">
        <f t="shared" si="884"/>
        <v/>
      </c>
      <c r="AL939" s="31" t="str">
        <f t="shared" si="884"/>
        <v/>
      </c>
      <c r="AM939" s="31" t="str">
        <f t="shared" si="884"/>
        <v/>
      </c>
      <c r="AN939" s="31" t="str">
        <f t="shared" si="884"/>
        <v/>
      </c>
      <c r="AO939" s="32" t="str">
        <f t="shared" si="880"/>
        <v/>
      </c>
      <c r="AP939" s="32" t="str">
        <f t="shared" si="885"/>
        <v/>
      </c>
      <c r="AQ939" s="32" t="str">
        <f t="shared" si="885"/>
        <v/>
      </c>
      <c r="AR939" s="32" t="str">
        <f t="shared" si="885"/>
        <v/>
      </c>
      <c r="AS939" s="32" t="str">
        <f t="shared" si="885"/>
        <v/>
      </c>
      <c r="AT939" s="32" t="str">
        <f t="shared" si="885"/>
        <v/>
      </c>
      <c r="AU939" s="32" t="str">
        <f t="shared" si="881"/>
        <v/>
      </c>
      <c r="AV939" s="32" t="str">
        <f t="shared" si="881"/>
        <v/>
      </c>
      <c r="AW939" s="32" t="str">
        <f t="shared" si="881"/>
        <v/>
      </c>
      <c r="AX939" s="32" t="str">
        <f t="shared" si="881"/>
        <v/>
      </c>
      <c r="AY939" s="32" t="str">
        <f t="shared" si="881"/>
        <v/>
      </c>
      <c r="BA939" s="17" t="str">
        <f t="shared" si="886"/>
        <v/>
      </c>
      <c r="BB939" s="17" t="str">
        <f t="shared" si="886"/>
        <v/>
      </c>
      <c r="BC939" s="17" t="str">
        <f t="shared" si="886"/>
        <v/>
      </c>
      <c r="BD939" s="17" t="str">
        <f t="shared" si="886"/>
        <v/>
      </c>
      <c r="BE939" s="17" t="str">
        <f t="shared" si="886"/>
        <v/>
      </c>
      <c r="BF939" s="17" t="str">
        <f t="shared" si="882"/>
        <v/>
      </c>
      <c r="BG939" s="17" t="str">
        <f t="shared" si="882"/>
        <v/>
      </c>
      <c r="BH939" s="17" t="str">
        <f t="shared" si="882"/>
        <v/>
      </c>
      <c r="BI939" s="17" t="str">
        <f t="shared" si="882"/>
        <v/>
      </c>
      <c r="BJ939" s="17" t="str">
        <f t="shared" si="882"/>
        <v/>
      </c>
    </row>
    <row r="940" spans="1:62" s="13" customFormat="1" ht="23.25" customHeight="1">
      <c r="A940" s="1">
        <f ca="1">IF(COUNTIF($D940:$M940," ")=10,"",IF(VLOOKUP(MAX($A$1:A939),$A$1:C939,3,FALSE)=0,"",MAX($A$1:A939)+1))</f>
        <v>931</v>
      </c>
      <c r="B940" s="13" t="str">
        <f>$B937</f>
        <v/>
      </c>
      <c r="C940" s="2" t="str">
        <f>IF($B940="","",$S$4)</f>
        <v/>
      </c>
      <c r="D940" s="14" t="str">
        <f t="shared" ref="D940:K940" si="888">IF($B940&gt;"",IF(ISERROR(SEARCH($B940,T$4))," ",MID(T$4,FIND("%курс ",T$4,FIND($B940,T$4))+6,3)&amp;"
("&amp;MID(T$4,FIND("ауд.",T$4,FIND($B940,T$4))+4,FIND("№",T$4,FIND("ауд.",T$4,FIND($B940,T$4)))-(FIND("ауд.",T$4,FIND($B940,T$4))+4))&amp;")"),"")</f>
        <v/>
      </c>
      <c r="E940" s="14" t="str">
        <f t="shared" si="888"/>
        <v/>
      </c>
      <c r="F940" s="14" t="str">
        <f t="shared" si="888"/>
        <v/>
      </c>
      <c r="G940" s="14" t="str">
        <f t="shared" si="888"/>
        <v/>
      </c>
      <c r="H940" s="14" t="str">
        <f t="shared" si="888"/>
        <v/>
      </c>
      <c r="I940" s="14" t="str">
        <f t="shared" si="888"/>
        <v/>
      </c>
      <c r="J940" s="14" t="str">
        <f t="shared" si="888"/>
        <v/>
      </c>
      <c r="K940" s="14" t="str">
        <f t="shared" si="888"/>
        <v/>
      </c>
      <c r="L940" s="14"/>
      <c r="M940" s="14"/>
      <c r="P940" s="16"/>
      <c r="Q940" s="16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E940" s="31" t="str">
        <f t="shared" si="884"/>
        <v/>
      </c>
      <c r="AF940" s="31" t="str">
        <f t="shared" si="884"/>
        <v/>
      </c>
      <c r="AG940" s="31" t="str">
        <f t="shared" si="884"/>
        <v/>
      </c>
      <c r="AH940" s="31" t="str">
        <f t="shared" si="884"/>
        <v/>
      </c>
      <c r="AI940" s="31" t="str">
        <f t="shared" si="884"/>
        <v/>
      </c>
      <c r="AJ940" s="31" t="str">
        <f t="shared" si="884"/>
        <v/>
      </c>
      <c r="AK940" s="31" t="str">
        <f t="shared" si="884"/>
        <v/>
      </c>
      <c r="AL940" s="31" t="str">
        <f t="shared" si="884"/>
        <v/>
      </c>
      <c r="AM940" s="31" t="str">
        <f t="shared" si="884"/>
        <v/>
      </c>
      <c r="AN940" s="31" t="str">
        <f t="shared" si="884"/>
        <v/>
      </c>
      <c r="AO940" s="32" t="str">
        <f t="shared" si="880"/>
        <v/>
      </c>
      <c r="AP940" s="32" t="str">
        <f t="shared" si="885"/>
        <v/>
      </c>
      <c r="AQ940" s="32" t="str">
        <f t="shared" si="885"/>
        <v/>
      </c>
      <c r="AR940" s="32" t="str">
        <f t="shared" si="885"/>
        <v/>
      </c>
      <c r="AS940" s="32" t="str">
        <f t="shared" si="885"/>
        <v/>
      </c>
      <c r="AT940" s="32" t="str">
        <f t="shared" si="885"/>
        <v/>
      </c>
      <c r="AU940" s="32" t="str">
        <f t="shared" si="881"/>
        <v/>
      </c>
      <c r="AV940" s="32" t="str">
        <f t="shared" si="881"/>
        <v/>
      </c>
      <c r="AW940" s="32" t="str">
        <f t="shared" si="881"/>
        <v/>
      </c>
      <c r="AX940" s="32" t="str">
        <f t="shared" si="881"/>
        <v/>
      </c>
      <c r="AY940" s="32" t="str">
        <f t="shared" si="881"/>
        <v/>
      </c>
      <c r="BA940" s="17" t="str">
        <f t="shared" si="886"/>
        <v/>
      </c>
      <c r="BB940" s="17" t="str">
        <f t="shared" si="886"/>
        <v/>
      </c>
      <c r="BC940" s="17" t="str">
        <f t="shared" si="886"/>
        <v/>
      </c>
      <c r="BD940" s="17" t="str">
        <f t="shared" si="886"/>
        <v/>
      </c>
      <c r="BE940" s="17" t="str">
        <f t="shared" si="886"/>
        <v/>
      </c>
      <c r="BF940" s="17" t="str">
        <f t="shared" si="882"/>
        <v/>
      </c>
      <c r="BG940" s="17" t="str">
        <f t="shared" si="882"/>
        <v/>
      </c>
      <c r="BH940" s="17" t="str">
        <f t="shared" si="882"/>
        <v/>
      </c>
      <c r="BI940" s="17" t="str">
        <f t="shared" si="882"/>
        <v/>
      </c>
      <c r="BJ940" s="17" t="str">
        <f t="shared" si="882"/>
        <v/>
      </c>
    </row>
    <row r="941" spans="1:62" s="13" customFormat="1" ht="23.25" customHeight="1">
      <c r="A941" s="1">
        <f ca="1">IF(COUNTIF($D941:$M941," ")=10,"",IF(VLOOKUP(MAX($A$1:A940),$A$1:C940,3,FALSE)=0,"",MAX($A$1:A940)+1))</f>
        <v>932</v>
      </c>
      <c r="B941" s="13" t="str">
        <f>$B937</f>
        <v/>
      </c>
      <c r="C941" s="2" t="str">
        <f>IF($B941="","",$S$5)</f>
        <v/>
      </c>
      <c r="D941" s="23" t="str">
        <f t="shared" ref="D941:K941" si="889">IF($B941&gt;"",IF(ISERROR(SEARCH($B941,T$5))," ",MID(T$5,FIND("%курс ",T$5,FIND($B941,T$5))+6,3)&amp;"
("&amp;MID(T$5,FIND("ауд.",T$5,FIND($B941,T$5))+4,FIND("№",T$5,FIND("ауд.",T$5,FIND($B941,T$5)))-(FIND("ауд.",T$5,FIND($B941,T$5))+4))&amp;")"),"")</f>
        <v/>
      </c>
      <c r="E941" s="23" t="str">
        <f t="shared" si="889"/>
        <v/>
      </c>
      <c r="F941" s="23" t="str">
        <f t="shared" si="889"/>
        <v/>
      </c>
      <c r="G941" s="23" t="str">
        <f t="shared" si="889"/>
        <v/>
      </c>
      <c r="H941" s="23" t="str">
        <f t="shared" si="889"/>
        <v/>
      </c>
      <c r="I941" s="23" t="str">
        <f t="shared" si="889"/>
        <v/>
      </c>
      <c r="J941" s="23" t="str">
        <f t="shared" si="889"/>
        <v/>
      </c>
      <c r="K941" s="23" t="str">
        <f t="shared" si="889"/>
        <v/>
      </c>
      <c r="L941" s="23"/>
      <c r="M941" s="23"/>
      <c r="P941" s="16"/>
      <c r="Q941" s="16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E941" s="31" t="str">
        <f t="shared" si="884"/>
        <v/>
      </c>
      <c r="AF941" s="31" t="str">
        <f t="shared" si="884"/>
        <v/>
      </c>
      <c r="AG941" s="31" t="str">
        <f t="shared" si="884"/>
        <v/>
      </c>
      <c r="AH941" s="31" t="str">
        <f t="shared" si="884"/>
        <v/>
      </c>
      <c r="AI941" s="31" t="str">
        <f t="shared" si="884"/>
        <v/>
      </c>
      <c r="AJ941" s="31" t="str">
        <f t="shared" si="884"/>
        <v/>
      </c>
      <c r="AK941" s="31" t="str">
        <f t="shared" si="884"/>
        <v/>
      </c>
      <c r="AL941" s="31" t="str">
        <f t="shared" si="884"/>
        <v/>
      </c>
      <c r="AM941" s="31" t="str">
        <f t="shared" si="884"/>
        <v/>
      </c>
      <c r="AN941" s="31" t="str">
        <f t="shared" si="884"/>
        <v/>
      </c>
      <c r="AO941" s="32" t="str">
        <f t="shared" si="880"/>
        <v/>
      </c>
      <c r="AP941" s="32" t="str">
        <f t="shared" si="885"/>
        <v/>
      </c>
      <c r="AQ941" s="32" t="str">
        <f t="shared" si="885"/>
        <v/>
      </c>
      <c r="AR941" s="32" t="str">
        <f t="shared" si="885"/>
        <v/>
      </c>
      <c r="AS941" s="32" t="str">
        <f t="shared" si="885"/>
        <v/>
      </c>
      <c r="AT941" s="32" t="str">
        <f t="shared" si="885"/>
        <v/>
      </c>
      <c r="AU941" s="32" t="str">
        <f t="shared" si="881"/>
        <v/>
      </c>
      <c r="AV941" s="32" t="str">
        <f t="shared" si="881"/>
        <v/>
      </c>
      <c r="AW941" s="32" t="str">
        <f t="shared" si="881"/>
        <v/>
      </c>
      <c r="AX941" s="32" t="str">
        <f t="shared" si="881"/>
        <v/>
      </c>
      <c r="AY941" s="32" t="str">
        <f t="shared" si="881"/>
        <v/>
      </c>
      <c r="BA941" s="17" t="str">
        <f t="shared" si="886"/>
        <v/>
      </c>
      <c r="BB941" s="17" t="str">
        <f t="shared" si="886"/>
        <v/>
      </c>
      <c r="BC941" s="17" t="str">
        <f t="shared" si="886"/>
        <v/>
      </c>
      <c r="BD941" s="17" t="str">
        <f t="shared" si="886"/>
        <v/>
      </c>
      <c r="BE941" s="17" t="str">
        <f t="shared" si="886"/>
        <v/>
      </c>
      <c r="BF941" s="17" t="str">
        <f t="shared" si="882"/>
        <v/>
      </c>
      <c r="BG941" s="17" t="str">
        <f t="shared" si="882"/>
        <v/>
      </c>
      <c r="BH941" s="17" t="str">
        <f t="shared" si="882"/>
        <v/>
      </c>
      <c r="BI941" s="17" t="str">
        <f t="shared" si="882"/>
        <v/>
      </c>
      <c r="BJ941" s="17" t="str">
        <f t="shared" si="882"/>
        <v/>
      </c>
    </row>
    <row r="942" spans="1:62" s="13" customFormat="1" ht="23.25" customHeight="1">
      <c r="A942" s="1">
        <f ca="1">IF(COUNTIF($D942:$M942," ")=10,"",IF(VLOOKUP(MAX($A$1:A941),$A$1:C941,3,FALSE)=0,"",MAX($A$1:A941)+1))</f>
        <v>933</v>
      </c>
      <c r="B942" s="13" t="str">
        <f>$B937</f>
        <v/>
      </c>
      <c r="C942" s="2" t="str">
        <f>IF($B942="","",$S$6)</f>
        <v/>
      </c>
      <c r="D942" s="23" t="str">
        <f t="shared" ref="D942:K942" si="890">IF($B942&gt;"",IF(ISERROR(SEARCH($B942,T$6))," ",MID(T$6,FIND("%курс ",T$6,FIND($B942,T$6))+6,3)&amp;"
("&amp;MID(T$6,FIND("ауд.",T$6,FIND($B942,T$6))+4,FIND("№",T$6,FIND("ауд.",T$6,FIND($B942,T$6)))-(FIND("ауд.",T$6,FIND($B942,T$6))+4))&amp;")"),"")</f>
        <v/>
      </c>
      <c r="E942" s="23" t="str">
        <f t="shared" si="890"/>
        <v/>
      </c>
      <c r="F942" s="23" t="str">
        <f t="shared" si="890"/>
        <v/>
      </c>
      <c r="G942" s="23" t="str">
        <f t="shared" si="890"/>
        <v/>
      </c>
      <c r="H942" s="23" t="str">
        <f t="shared" si="890"/>
        <v/>
      </c>
      <c r="I942" s="23" t="str">
        <f t="shared" si="890"/>
        <v/>
      </c>
      <c r="J942" s="23" t="str">
        <f t="shared" si="890"/>
        <v/>
      </c>
      <c r="K942" s="23" t="str">
        <f t="shared" si="890"/>
        <v/>
      </c>
      <c r="L942" s="23"/>
      <c r="M942" s="23"/>
      <c r="P942" s="16"/>
      <c r="Q942" s="16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E942" s="31" t="str">
        <f t="shared" si="884"/>
        <v/>
      </c>
      <c r="AF942" s="31" t="str">
        <f t="shared" si="884"/>
        <v/>
      </c>
      <c r="AG942" s="31" t="str">
        <f t="shared" si="884"/>
        <v/>
      </c>
      <c r="AH942" s="31" t="str">
        <f t="shared" si="884"/>
        <v/>
      </c>
      <c r="AI942" s="31" t="str">
        <f t="shared" si="884"/>
        <v/>
      </c>
      <c r="AJ942" s="31" t="str">
        <f t="shared" si="884"/>
        <v/>
      </c>
      <c r="AK942" s="31" t="str">
        <f t="shared" si="884"/>
        <v/>
      </c>
      <c r="AL942" s="31" t="str">
        <f t="shared" si="884"/>
        <v/>
      </c>
      <c r="AM942" s="31" t="str">
        <f t="shared" si="884"/>
        <v/>
      </c>
      <c r="AN942" s="31" t="str">
        <f t="shared" si="884"/>
        <v/>
      </c>
      <c r="AO942" s="32" t="str">
        <f t="shared" si="880"/>
        <v/>
      </c>
      <c r="AP942" s="32" t="str">
        <f t="shared" si="885"/>
        <v/>
      </c>
      <c r="AQ942" s="32" t="str">
        <f t="shared" si="885"/>
        <v/>
      </c>
      <c r="AR942" s="32" t="str">
        <f t="shared" si="885"/>
        <v/>
      </c>
      <c r="AS942" s="32" t="str">
        <f t="shared" si="885"/>
        <v/>
      </c>
      <c r="AT942" s="32" t="str">
        <f t="shared" si="885"/>
        <v/>
      </c>
      <c r="AU942" s="32" t="str">
        <f t="shared" si="881"/>
        <v/>
      </c>
      <c r="AV942" s="32" t="str">
        <f t="shared" si="881"/>
        <v/>
      </c>
      <c r="AW942" s="32" t="str">
        <f t="shared" si="881"/>
        <v/>
      </c>
      <c r="AX942" s="32" t="str">
        <f t="shared" si="881"/>
        <v/>
      </c>
      <c r="AY942" s="32" t="str">
        <f t="shared" si="881"/>
        <v/>
      </c>
      <c r="BA942" s="17" t="str">
        <f t="shared" si="886"/>
        <v/>
      </c>
      <c r="BB942" s="17" t="str">
        <f t="shared" si="886"/>
        <v/>
      </c>
      <c r="BC942" s="17" t="str">
        <f t="shared" si="886"/>
        <v/>
      </c>
      <c r="BD942" s="17" t="str">
        <f t="shared" si="886"/>
        <v/>
      </c>
      <c r="BE942" s="17" t="str">
        <f t="shared" si="886"/>
        <v/>
      </c>
      <c r="BF942" s="17" t="str">
        <f t="shared" si="882"/>
        <v/>
      </c>
      <c r="BG942" s="17" t="str">
        <f t="shared" si="882"/>
        <v/>
      </c>
      <c r="BH942" s="17" t="str">
        <f t="shared" si="882"/>
        <v/>
      </c>
      <c r="BI942" s="17" t="str">
        <f t="shared" si="882"/>
        <v/>
      </c>
      <c r="BJ942" s="17" t="str">
        <f t="shared" si="882"/>
        <v/>
      </c>
    </row>
    <row r="943" spans="1:62" s="13" customFormat="1" ht="23.25" customHeight="1">
      <c r="A943" s="1">
        <f ca="1">IF(COUNTIF($D943:$M943," ")=10,"",IF(VLOOKUP(MAX($A$1:A942),$A$1:C942,3,FALSE)=0,"",MAX($A$1:A942)+1))</f>
        <v>934</v>
      </c>
      <c r="B943" s="13" t="str">
        <f>$B937</f>
        <v/>
      </c>
      <c r="C943" s="2" t="str">
        <f>IF($B943="","",$S$7)</f>
        <v/>
      </c>
      <c r="D943" s="23" t="str">
        <f t="shared" ref="D943:K943" si="891">IF($B943&gt;"",IF(ISERROR(SEARCH($B943,T$7))," ",MID(T$7,FIND("%курс ",T$7,FIND($B943,T$7))+6,3)&amp;"
("&amp;MID(T$7,FIND("ауд.",T$7,FIND($B943,T$7))+4,FIND("№",T$7,FIND("ауд.",T$7,FIND($B943,T$7)))-(FIND("ауд.",T$7,FIND($B943,T$7))+4))&amp;")"),"")</f>
        <v/>
      </c>
      <c r="E943" s="23" t="str">
        <f t="shared" si="891"/>
        <v/>
      </c>
      <c r="F943" s="23" t="str">
        <f t="shared" si="891"/>
        <v/>
      </c>
      <c r="G943" s="23" t="str">
        <f t="shared" si="891"/>
        <v/>
      </c>
      <c r="H943" s="23" t="str">
        <f t="shared" si="891"/>
        <v/>
      </c>
      <c r="I943" s="23" t="str">
        <f t="shared" si="891"/>
        <v/>
      </c>
      <c r="J943" s="23" t="str">
        <f t="shared" si="891"/>
        <v/>
      </c>
      <c r="K943" s="23" t="str">
        <f t="shared" si="891"/>
        <v/>
      </c>
      <c r="L943" s="23"/>
      <c r="M943" s="23"/>
      <c r="P943" s="16"/>
      <c r="Q943" s="16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E943" s="31" t="str">
        <f t="shared" si="884"/>
        <v/>
      </c>
      <c r="AF943" s="31" t="str">
        <f t="shared" si="884"/>
        <v/>
      </c>
      <c r="AG943" s="31" t="str">
        <f t="shared" si="884"/>
        <v/>
      </c>
      <c r="AH943" s="31" t="str">
        <f t="shared" si="884"/>
        <v/>
      </c>
      <c r="AI943" s="31" t="str">
        <f t="shared" si="884"/>
        <v/>
      </c>
      <c r="AJ943" s="31" t="str">
        <f t="shared" si="884"/>
        <v/>
      </c>
      <c r="AK943" s="31" t="str">
        <f t="shared" si="884"/>
        <v/>
      </c>
      <c r="AL943" s="31" t="str">
        <f t="shared" si="884"/>
        <v/>
      </c>
      <c r="AM943" s="31" t="str">
        <f t="shared" si="884"/>
        <v/>
      </c>
      <c r="AN943" s="31" t="str">
        <f t="shared" si="884"/>
        <v/>
      </c>
      <c r="AO943" s="32" t="str">
        <f t="shared" si="880"/>
        <v/>
      </c>
      <c r="AP943" s="32" t="str">
        <f t="shared" si="885"/>
        <v/>
      </c>
      <c r="AQ943" s="32" t="str">
        <f t="shared" si="885"/>
        <v/>
      </c>
      <c r="AR943" s="32" t="str">
        <f t="shared" si="885"/>
        <v/>
      </c>
      <c r="AS943" s="32" t="str">
        <f t="shared" si="885"/>
        <v/>
      </c>
      <c r="AT943" s="32" t="str">
        <f t="shared" si="885"/>
        <v/>
      </c>
      <c r="AU943" s="32" t="str">
        <f t="shared" si="881"/>
        <v/>
      </c>
      <c r="AV943" s="32" t="str">
        <f t="shared" si="881"/>
        <v/>
      </c>
      <c r="AW943" s="32" t="str">
        <f t="shared" si="881"/>
        <v/>
      </c>
      <c r="AX943" s="32" t="str">
        <f t="shared" si="881"/>
        <v/>
      </c>
      <c r="AY943" s="32" t="str">
        <f t="shared" si="881"/>
        <v/>
      </c>
      <c r="BA943" s="17" t="str">
        <f t="shared" si="886"/>
        <v/>
      </c>
      <c r="BB943" s="17" t="str">
        <f t="shared" si="886"/>
        <v/>
      </c>
      <c r="BC943" s="17" t="str">
        <f t="shared" si="886"/>
        <v/>
      </c>
      <c r="BD943" s="17" t="str">
        <f t="shared" si="886"/>
        <v/>
      </c>
      <c r="BE943" s="17" t="str">
        <f t="shared" si="886"/>
        <v/>
      </c>
      <c r="BF943" s="17" t="str">
        <f t="shared" si="882"/>
        <v/>
      </c>
      <c r="BG943" s="17" t="str">
        <f t="shared" si="882"/>
        <v/>
      </c>
      <c r="BH943" s="17" t="str">
        <f t="shared" si="882"/>
        <v/>
      </c>
      <c r="BI943" s="17" t="str">
        <f t="shared" si="882"/>
        <v/>
      </c>
      <c r="BJ943" s="17" t="str">
        <f t="shared" si="882"/>
        <v/>
      </c>
    </row>
    <row r="944" spans="1:62" s="13" customFormat="1" ht="23.25" customHeight="1">
      <c r="A944" s="1">
        <f ca="1">IF(COUNTIF($D944:$M944," ")=10,"",IF(VLOOKUP(MAX($A$1:A943),$A$1:C943,3,FALSE)=0,"",MAX($A$1:A943)+1))</f>
        <v>935</v>
      </c>
      <c r="B944" s="13" t="str">
        <f>$B937</f>
        <v/>
      </c>
      <c r="C944" s="2" t="str">
        <f>IF($B944="","",$S$8)</f>
        <v/>
      </c>
      <c r="D944" s="23" t="str">
        <f t="shared" ref="D944:K944" si="892">IF($B944&gt;"",IF(ISERROR(SEARCH($B944,T$8))," ",MID(T$8,FIND("%курс ",T$8,FIND($B944,T$8))+6,3)&amp;"
("&amp;MID(T$8,FIND("ауд.",T$8,FIND($B944,T$8))+4,FIND("№",T$8,FIND("ауд.",T$8,FIND($B944,T$8)))-(FIND("ауд.",T$8,FIND($B944,T$8))+4))&amp;")"),"")</f>
        <v/>
      </c>
      <c r="E944" s="23" t="str">
        <f t="shared" si="892"/>
        <v/>
      </c>
      <c r="F944" s="23" t="str">
        <f t="shared" si="892"/>
        <v/>
      </c>
      <c r="G944" s="23" t="str">
        <f t="shared" si="892"/>
        <v/>
      </c>
      <c r="H944" s="23" t="str">
        <f t="shared" si="892"/>
        <v/>
      </c>
      <c r="I944" s="23" t="str">
        <f t="shared" si="892"/>
        <v/>
      </c>
      <c r="J944" s="23" t="str">
        <f t="shared" si="892"/>
        <v/>
      </c>
      <c r="K944" s="23" t="str">
        <f t="shared" si="892"/>
        <v/>
      </c>
      <c r="L944" s="23"/>
      <c r="M944" s="23"/>
      <c r="P944" s="16"/>
      <c r="Q944" s="16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E944" s="31" t="str">
        <f t="shared" si="884"/>
        <v/>
      </c>
      <c r="AF944" s="31" t="str">
        <f t="shared" si="884"/>
        <v/>
      </c>
      <c r="AG944" s="31" t="str">
        <f t="shared" si="884"/>
        <v/>
      </c>
      <c r="AH944" s="31" t="str">
        <f t="shared" si="884"/>
        <v/>
      </c>
      <c r="AI944" s="31" t="str">
        <f t="shared" si="884"/>
        <v/>
      </c>
      <c r="AJ944" s="31" t="str">
        <f t="shared" si="884"/>
        <v/>
      </c>
      <c r="AK944" s="31" t="str">
        <f t="shared" si="884"/>
        <v/>
      </c>
      <c r="AL944" s="31" t="str">
        <f t="shared" si="884"/>
        <v/>
      </c>
      <c r="AM944" s="31" t="str">
        <f t="shared" si="884"/>
        <v/>
      </c>
      <c r="AN944" s="31" t="str">
        <f t="shared" si="884"/>
        <v/>
      </c>
      <c r="AO944" s="32" t="str">
        <f t="shared" si="880"/>
        <v/>
      </c>
      <c r="AP944" s="32" t="str">
        <f t="shared" si="885"/>
        <v/>
      </c>
      <c r="AQ944" s="32" t="str">
        <f t="shared" si="885"/>
        <v/>
      </c>
      <c r="AR944" s="32" t="str">
        <f t="shared" si="885"/>
        <v/>
      </c>
      <c r="AS944" s="32" t="str">
        <f t="shared" si="885"/>
        <v/>
      </c>
      <c r="AT944" s="32" t="str">
        <f t="shared" si="885"/>
        <v/>
      </c>
      <c r="AU944" s="32" t="str">
        <f t="shared" si="881"/>
        <v/>
      </c>
      <c r="AV944" s="32" t="str">
        <f t="shared" si="881"/>
        <v/>
      </c>
      <c r="AW944" s="32" t="str">
        <f t="shared" si="881"/>
        <v/>
      </c>
      <c r="AX944" s="32" t="str">
        <f t="shared" si="881"/>
        <v/>
      </c>
      <c r="AY944" s="32" t="str">
        <f t="shared" si="881"/>
        <v/>
      </c>
      <c r="BA944" s="17" t="str">
        <f t="shared" si="886"/>
        <v/>
      </c>
      <c r="BB944" s="17" t="str">
        <f t="shared" si="886"/>
        <v/>
      </c>
      <c r="BC944" s="17" t="str">
        <f t="shared" si="886"/>
        <v/>
      </c>
      <c r="BD944" s="17" t="str">
        <f t="shared" si="886"/>
        <v/>
      </c>
      <c r="BE944" s="17" t="str">
        <f t="shared" si="886"/>
        <v/>
      </c>
      <c r="BF944" s="17" t="str">
        <f t="shared" si="882"/>
        <v/>
      </c>
      <c r="BG944" s="17" t="str">
        <f t="shared" si="882"/>
        <v/>
      </c>
      <c r="BH944" s="17" t="str">
        <f t="shared" si="882"/>
        <v/>
      </c>
      <c r="BI944" s="17" t="str">
        <f t="shared" si="882"/>
        <v/>
      </c>
      <c r="BJ944" s="17" t="str">
        <f t="shared" si="882"/>
        <v/>
      </c>
    </row>
    <row r="945" spans="1:62" s="13" customFormat="1" ht="23.25" customHeight="1">
      <c r="C945" s="2" t="str">
        <f>IF($B945="","",$S$4)</f>
        <v/>
      </c>
      <c r="D945" s="14" t="str">
        <f t="shared" ref="D945:K945" si="893">IF($B945&gt;"",IF(ISERROR(SEARCH($B945,T$4))," ",MID(T$4,FIND("%курс ",T$4,FIND($B945,T$4))+6,3)&amp;"
("&amp;MID(T$4,FIND("ауд.",T$4,FIND($B945,T$4))+4,FIND("№",T$4,FIND("ауд.",T$4,FIND($B945,T$4)))-(FIND("ауд.",T$4,FIND($B945,T$4))+4))&amp;")"),"")</f>
        <v/>
      </c>
      <c r="E945" s="14" t="str">
        <f t="shared" si="893"/>
        <v/>
      </c>
      <c r="F945" s="14" t="str">
        <f t="shared" si="893"/>
        <v/>
      </c>
      <c r="G945" s="14" t="str">
        <f t="shared" si="893"/>
        <v/>
      </c>
      <c r="H945" s="14" t="str">
        <f t="shared" si="893"/>
        <v/>
      </c>
      <c r="I945" s="14" t="str">
        <f t="shared" si="893"/>
        <v/>
      </c>
      <c r="J945" s="14" t="str">
        <f t="shared" si="893"/>
        <v/>
      </c>
      <c r="K945" s="14" t="str">
        <f t="shared" si="893"/>
        <v/>
      </c>
      <c r="L945" s="14"/>
      <c r="M945" s="14"/>
      <c r="P945" s="16"/>
      <c r="Q945" s="16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2" t="str">
        <f t="shared" si="885"/>
        <v/>
      </c>
      <c r="AQ945" s="32" t="str">
        <f t="shared" si="885"/>
        <v/>
      </c>
      <c r="AR945" s="32" t="str">
        <f t="shared" si="885"/>
        <v/>
      </c>
      <c r="AS945" s="32" t="str">
        <f t="shared" si="885"/>
        <v/>
      </c>
      <c r="AT945" s="32" t="str">
        <f t="shared" si="885"/>
        <v/>
      </c>
      <c r="AU945" s="32" t="str">
        <f t="shared" si="881"/>
        <v/>
      </c>
      <c r="AV945" s="32" t="str">
        <f t="shared" si="881"/>
        <v/>
      </c>
      <c r="AW945" s="32" t="str">
        <f t="shared" si="881"/>
        <v/>
      </c>
      <c r="AX945" s="32" t="str">
        <f t="shared" si="881"/>
        <v/>
      </c>
      <c r="AY945" s="32" t="str">
        <f t="shared" si="881"/>
        <v/>
      </c>
      <c r="BA945" s="17" t="str">
        <f t="shared" si="886"/>
        <v/>
      </c>
      <c r="BB945" s="17" t="str">
        <f t="shared" si="886"/>
        <v/>
      </c>
      <c r="BC945" s="17" t="str">
        <f t="shared" si="886"/>
        <v/>
      </c>
      <c r="BD945" s="17" t="str">
        <f t="shared" si="886"/>
        <v/>
      </c>
      <c r="BE945" s="17" t="str">
        <f t="shared" si="886"/>
        <v/>
      </c>
      <c r="BF945" s="17" t="str">
        <f t="shared" si="882"/>
        <v/>
      </c>
      <c r="BG945" s="17" t="str">
        <f t="shared" si="882"/>
        <v/>
      </c>
      <c r="BH945" s="17" t="str">
        <f t="shared" si="882"/>
        <v/>
      </c>
      <c r="BI945" s="17" t="str">
        <f t="shared" si="882"/>
        <v/>
      </c>
      <c r="BJ945" s="17" t="str">
        <f t="shared" si="882"/>
        <v/>
      </c>
    </row>
    <row r="946" spans="1:62" s="13" customFormat="1" ht="23.25" customHeight="1">
      <c r="A946" s="1">
        <f ca="1">IF(COUNTIF($D947:$M953," ")=70,"",MAX($A$1:A945)+1)</f>
        <v>936</v>
      </c>
      <c r="B946" s="2" t="str">
        <f>IF($C946="","",$C946)</f>
        <v/>
      </c>
      <c r="C946" s="3" t="str">
        <f>IF(ISERROR(VLOOKUP((ROW()-1)/9+1,'[1]Преподавательский состав'!$A$2:$B$180,2,FALSE)),"",VLOOKUP((ROW()-1)/9+1,'[1]Преподавательский состав'!$A$2:$B$180,2,FALSE))</f>
        <v/>
      </c>
      <c r="D946" s="3" t="str">
        <f>IF($C946="","",T(" 8.00"))</f>
        <v/>
      </c>
      <c r="E946" s="3" t="str">
        <f>IF($C946="","",T(" 9.40"))</f>
        <v/>
      </c>
      <c r="F946" s="3" t="str">
        <f>IF($C946="","",T("11.20"))</f>
        <v/>
      </c>
      <c r="G946" s="3" t="str">
        <f>IF($C946="","",T("13.00"))</f>
        <v/>
      </c>
      <c r="H946" s="3" t="str">
        <f>IF($C946="","",T("13.30"))</f>
        <v/>
      </c>
      <c r="I946" s="3" t="str">
        <f>IF($C946="","",T("15.10"))</f>
        <v/>
      </c>
      <c r="J946" s="3" t="str">
        <f>IF($C946="","",T("16.50"))</f>
        <v/>
      </c>
      <c r="K946" s="3" t="str">
        <f>IF($C946="","",T("16.50"))</f>
        <v/>
      </c>
      <c r="L946" s="3"/>
      <c r="M946" s="3"/>
      <c r="P946" s="16"/>
      <c r="Q946" s="16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 t="str">
        <f t="shared" ref="AO946:AO953" si="894">IF(COUNTBLANK(AE946:AN946)=10,"",MID($B946,1,FIND(" ",$B946)-1))</f>
        <v/>
      </c>
      <c r="AP946" s="32" t="str">
        <f t="shared" si="885"/>
        <v/>
      </c>
      <c r="AQ946" s="32" t="str">
        <f t="shared" si="885"/>
        <v/>
      </c>
      <c r="AR946" s="32" t="str">
        <f t="shared" si="885"/>
        <v/>
      </c>
      <c r="AS946" s="32" t="str">
        <f t="shared" si="885"/>
        <v/>
      </c>
      <c r="AT946" s="32" t="str">
        <f t="shared" si="885"/>
        <v/>
      </c>
      <c r="AU946" s="32" t="str">
        <f t="shared" si="881"/>
        <v/>
      </c>
      <c r="AV946" s="32" t="str">
        <f t="shared" si="881"/>
        <v/>
      </c>
      <c r="AW946" s="32" t="str">
        <f t="shared" si="881"/>
        <v/>
      </c>
      <c r="AX946" s="32" t="str">
        <f t="shared" si="881"/>
        <v/>
      </c>
      <c r="AY946" s="32" t="str">
        <f t="shared" si="881"/>
        <v/>
      </c>
      <c r="BA946" s="17" t="str">
        <f t="shared" si="886"/>
        <v/>
      </c>
      <c r="BB946" s="17" t="str">
        <f t="shared" si="886"/>
        <v/>
      </c>
      <c r="BC946" s="17" t="str">
        <f t="shared" si="886"/>
        <v/>
      </c>
      <c r="BD946" s="17" t="str">
        <f t="shared" si="886"/>
        <v/>
      </c>
      <c r="BE946" s="17" t="str">
        <f t="shared" si="886"/>
        <v/>
      </c>
      <c r="BF946" s="17" t="str">
        <f t="shared" si="882"/>
        <v/>
      </c>
      <c r="BG946" s="17" t="str">
        <f t="shared" si="882"/>
        <v/>
      </c>
      <c r="BH946" s="17" t="str">
        <f t="shared" si="882"/>
        <v/>
      </c>
      <c r="BI946" s="17" t="str">
        <f t="shared" si="882"/>
        <v/>
      </c>
      <c r="BJ946" s="17" t="str">
        <f t="shared" si="882"/>
        <v/>
      </c>
    </row>
    <row r="947" spans="1:62" s="13" customFormat="1" ht="23.25" customHeight="1">
      <c r="A947" s="1">
        <f ca="1">IF(COUNTIF($D947:$M947," ")=10,"",IF(VLOOKUP(MAX($A$1:A946),$A$1:C946,3,FALSE)=0,"",MAX($A$1:A946)+1))</f>
        <v>937</v>
      </c>
      <c r="B947" s="13" t="str">
        <f>$B946</f>
        <v/>
      </c>
      <c r="C947" s="2" t="str">
        <f>IF($B947="","",$S$2)</f>
        <v/>
      </c>
      <c r="D947" s="14" t="str">
        <f t="shared" ref="D947:K947" si="895">IF($B947&gt;"",IF(ISERROR(SEARCH($B947,T$2))," ",MID(T$2,FIND("%курс ",T$2,FIND($B947,T$2))+6,3)&amp;"
("&amp;MID(T$2,FIND("ауд.",T$2,FIND($B947,T$2))+4,FIND("№",T$2,FIND("ауд.",T$2,FIND($B947,T$2)))-(FIND("ауд.",T$2,FIND($B947,T$2))+4))&amp;")"),"")</f>
        <v/>
      </c>
      <c r="E947" s="14" t="str">
        <f t="shared" si="895"/>
        <v/>
      </c>
      <c r="F947" s="14" t="str">
        <f t="shared" si="895"/>
        <v/>
      </c>
      <c r="G947" s="14" t="str">
        <f t="shared" si="895"/>
        <v/>
      </c>
      <c r="H947" s="14" t="str">
        <f t="shared" si="895"/>
        <v/>
      </c>
      <c r="I947" s="14" t="str">
        <f t="shared" si="895"/>
        <v/>
      </c>
      <c r="J947" s="14" t="str">
        <f t="shared" si="895"/>
        <v/>
      </c>
      <c r="K947" s="14" t="str">
        <f t="shared" si="895"/>
        <v/>
      </c>
      <c r="L947" s="14"/>
      <c r="M947" s="14"/>
      <c r="P947" s="16"/>
      <c r="Q947" s="16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E947" s="31" t="str">
        <f t="shared" ref="AE947:AN953" si="896">IF(D947=" ","",IF(D947="","",CONCATENATE($C947," ",D$1," ",MID(D947,6,3))))</f>
        <v/>
      </c>
      <c r="AF947" s="31" t="str">
        <f t="shared" si="896"/>
        <v/>
      </c>
      <c r="AG947" s="31" t="str">
        <f t="shared" si="896"/>
        <v/>
      </c>
      <c r="AH947" s="31" t="str">
        <f t="shared" si="896"/>
        <v/>
      </c>
      <c r="AI947" s="31" t="str">
        <f t="shared" si="896"/>
        <v/>
      </c>
      <c r="AJ947" s="31" t="str">
        <f t="shared" si="896"/>
        <v/>
      </c>
      <c r="AK947" s="31" t="str">
        <f t="shared" si="896"/>
        <v/>
      </c>
      <c r="AL947" s="31" t="str">
        <f t="shared" si="896"/>
        <v/>
      </c>
      <c r="AM947" s="31" t="str">
        <f t="shared" si="896"/>
        <v/>
      </c>
      <c r="AN947" s="31" t="str">
        <f t="shared" si="896"/>
        <v/>
      </c>
      <c r="AO947" s="32" t="str">
        <f t="shared" si="894"/>
        <v/>
      </c>
      <c r="AP947" s="32" t="str">
        <f t="shared" si="885"/>
        <v/>
      </c>
      <c r="AQ947" s="32" t="str">
        <f t="shared" si="885"/>
        <v/>
      </c>
      <c r="AR947" s="32" t="str">
        <f t="shared" si="885"/>
        <v/>
      </c>
      <c r="AS947" s="32" t="str">
        <f t="shared" si="885"/>
        <v/>
      </c>
      <c r="AT947" s="32" t="str">
        <f t="shared" si="885"/>
        <v/>
      </c>
      <c r="AU947" s="32" t="str">
        <f t="shared" si="881"/>
        <v/>
      </c>
      <c r="AV947" s="32" t="str">
        <f t="shared" si="881"/>
        <v/>
      </c>
      <c r="AW947" s="32" t="str">
        <f t="shared" si="881"/>
        <v/>
      </c>
      <c r="AX947" s="32" t="str">
        <f t="shared" si="881"/>
        <v/>
      </c>
      <c r="AY947" s="32" t="str">
        <f t="shared" si="881"/>
        <v/>
      </c>
      <c r="BA947" s="17" t="str">
        <f t="shared" si="886"/>
        <v/>
      </c>
      <c r="BB947" s="17" t="str">
        <f t="shared" si="886"/>
        <v/>
      </c>
      <c r="BC947" s="17" t="str">
        <f t="shared" si="886"/>
        <v/>
      </c>
      <c r="BD947" s="17" t="str">
        <f t="shared" si="886"/>
        <v/>
      </c>
      <c r="BE947" s="17" t="str">
        <f t="shared" si="886"/>
        <v/>
      </c>
      <c r="BF947" s="17" t="str">
        <f t="shared" si="882"/>
        <v/>
      </c>
      <c r="BG947" s="17" t="str">
        <f t="shared" si="882"/>
        <v/>
      </c>
      <c r="BH947" s="17" t="str">
        <f t="shared" si="882"/>
        <v/>
      </c>
      <c r="BI947" s="17" t="str">
        <f t="shared" si="882"/>
        <v/>
      </c>
      <c r="BJ947" s="17" t="str">
        <f t="shared" si="882"/>
        <v/>
      </c>
    </row>
    <row r="948" spans="1:62" s="13" customFormat="1" ht="23.25" customHeight="1">
      <c r="A948" s="1">
        <f ca="1">IF(COUNTIF($D948:$M948," ")=10,"",IF(VLOOKUP(MAX($A$1:A947),$A$1:C947,3,FALSE)=0,"",MAX($A$1:A947)+1))</f>
        <v>938</v>
      </c>
      <c r="B948" s="13" t="str">
        <f>$B946</f>
        <v/>
      </c>
      <c r="C948" s="2" t="str">
        <f>IF($B948="","",$S$3)</f>
        <v/>
      </c>
      <c r="D948" s="14" t="str">
        <f t="shared" ref="D948:K948" si="897">IF($B948&gt;"",IF(ISERROR(SEARCH($B948,T$3))," ",MID(T$3,FIND("%курс ",T$3,FIND($B948,T$3))+6,3)&amp;"
("&amp;MID(T$3,FIND("ауд.",T$3,FIND($B948,T$3))+4,FIND("№",T$3,FIND("ауд.",T$3,FIND($B948,T$3)))-(FIND("ауд.",T$3,FIND($B948,T$3))+4))&amp;")"),"")</f>
        <v/>
      </c>
      <c r="E948" s="14" t="str">
        <f t="shared" si="897"/>
        <v/>
      </c>
      <c r="F948" s="14" t="str">
        <f t="shared" si="897"/>
        <v/>
      </c>
      <c r="G948" s="14" t="str">
        <f t="shared" si="897"/>
        <v/>
      </c>
      <c r="H948" s="14" t="str">
        <f t="shared" si="897"/>
        <v/>
      </c>
      <c r="I948" s="14" t="str">
        <f t="shared" si="897"/>
        <v/>
      </c>
      <c r="J948" s="14" t="str">
        <f t="shared" si="897"/>
        <v/>
      </c>
      <c r="K948" s="14" t="str">
        <f t="shared" si="897"/>
        <v/>
      </c>
      <c r="L948" s="14"/>
      <c r="M948" s="14"/>
      <c r="P948" s="16"/>
      <c r="Q948" s="16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E948" s="31" t="str">
        <f t="shared" si="896"/>
        <v/>
      </c>
      <c r="AF948" s="31" t="str">
        <f t="shared" si="896"/>
        <v/>
      </c>
      <c r="AG948" s="31" t="str">
        <f t="shared" si="896"/>
        <v/>
      </c>
      <c r="AH948" s="31" t="str">
        <f t="shared" si="896"/>
        <v/>
      </c>
      <c r="AI948" s="31" t="str">
        <f t="shared" si="896"/>
        <v/>
      </c>
      <c r="AJ948" s="31" t="str">
        <f t="shared" si="896"/>
        <v/>
      </c>
      <c r="AK948" s="31" t="str">
        <f t="shared" si="896"/>
        <v/>
      </c>
      <c r="AL948" s="31" t="str">
        <f t="shared" si="896"/>
        <v/>
      </c>
      <c r="AM948" s="31" t="str">
        <f t="shared" si="896"/>
        <v/>
      </c>
      <c r="AN948" s="31" t="str">
        <f t="shared" si="896"/>
        <v/>
      </c>
      <c r="AO948" s="32" t="str">
        <f t="shared" si="894"/>
        <v/>
      </c>
      <c r="AP948" s="32" t="str">
        <f t="shared" si="885"/>
        <v/>
      </c>
      <c r="AQ948" s="32" t="str">
        <f t="shared" si="885"/>
        <v/>
      </c>
      <c r="AR948" s="32" t="str">
        <f t="shared" si="885"/>
        <v/>
      </c>
      <c r="AS948" s="32" t="str">
        <f t="shared" si="885"/>
        <v/>
      </c>
      <c r="AT948" s="32" t="str">
        <f t="shared" si="885"/>
        <v/>
      </c>
      <c r="AU948" s="32" t="str">
        <f t="shared" si="881"/>
        <v/>
      </c>
      <c r="AV948" s="32" t="str">
        <f t="shared" si="881"/>
        <v/>
      </c>
      <c r="AW948" s="32" t="str">
        <f t="shared" si="881"/>
        <v/>
      </c>
      <c r="AX948" s="32" t="str">
        <f t="shared" si="881"/>
        <v/>
      </c>
      <c r="AY948" s="32" t="str">
        <f t="shared" si="881"/>
        <v/>
      </c>
      <c r="BA948" s="17" t="str">
        <f t="shared" si="886"/>
        <v/>
      </c>
      <c r="BB948" s="17" t="str">
        <f t="shared" si="886"/>
        <v/>
      </c>
      <c r="BC948" s="17" t="str">
        <f t="shared" si="886"/>
        <v/>
      </c>
      <c r="BD948" s="17" t="str">
        <f t="shared" si="886"/>
        <v/>
      </c>
      <c r="BE948" s="17" t="str">
        <f t="shared" si="886"/>
        <v/>
      </c>
      <c r="BF948" s="17" t="str">
        <f t="shared" si="882"/>
        <v/>
      </c>
      <c r="BG948" s="17" t="str">
        <f t="shared" si="882"/>
        <v/>
      </c>
      <c r="BH948" s="17" t="str">
        <f t="shared" si="882"/>
        <v/>
      </c>
      <c r="BI948" s="17" t="str">
        <f t="shared" si="882"/>
        <v/>
      </c>
      <c r="BJ948" s="17" t="str">
        <f t="shared" si="882"/>
        <v/>
      </c>
    </row>
    <row r="949" spans="1:62" s="13" customFormat="1" ht="23.25" customHeight="1">
      <c r="A949" s="1">
        <f ca="1">IF(COUNTIF($D949:$M949," ")=10,"",IF(VLOOKUP(MAX($A$1:A948),$A$1:C948,3,FALSE)=0,"",MAX($A$1:A948)+1))</f>
        <v>939</v>
      </c>
      <c r="B949" s="13" t="str">
        <f>$B946</f>
        <v/>
      </c>
      <c r="C949" s="2" t="str">
        <f>IF($B949="","",$S$4)</f>
        <v/>
      </c>
      <c r="D949" s="14" t="str">
        <f t="shared" ref="D949:K949" si="898">IF($B949&gt;"",IF(ISERROR(SEARCH($B949,T$4))," ",MID(T$4,FIND("%курс ",T$4,FIND($B949,T$4))+6,3)&amp;"
("&amp;MID(T$4,FIND("ауд.",T$4,FIND($B949,T$4))+4,FIND("№",T$4,FIND("ауд.",T$4,FIND($B949,T$4)))-(FIND("ауд.",T$4,FIND($B949,T$4))+4))&amp;")"),"")</f>
        <v/>
      </c>
      <c r="E949" s="14" t="str">
        <f t="shared" si="898"/>
        <v/>
      </c>
      <c r="F949" s="14" t="str">
        <f t="shared" si="898"/>
        <v/>
      </c>
      <c r="G949" s="14" t="str">
        <f t="shared" si="898"/>
        <v/>
      </c>
      <c r="H949" s="14" t="str">
        <f t="shared" si="898"/>
        <v/>
      </c>
      <c r="I949" s="14" t="str">
        <f t="shared" si="898"/>
        <v/>
      </c>
      <c r="J949" s="14" t="str">
        <f t="shared" si="898"/>
        <v/>
      </c>
      <c r="K949" s="14" t="str">
        <f t="shared" si="898"/>
        <v/>
      </c>
      <c r="L949" s="14"/>
      <c r="M949" s="14"/>
      <c r="P949" s="16"/>
      <c r="Q949" s="16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E949" s="31" t="str">
        <f t="shared" si="896"/>
        <v/>
      </c>
      <c r="AF949" s="31" t="str">
        <f t="shared" si="896"/>
        <v/>
      </c>
      <c r="AG949" s="31" t="str">
        <f t="shared" si="896"/>
        <v/>
      </c>
      <c r="AH949" s="31" t="str">
        <f t="shared" si="896"/>
        <v/>
      </c>
      <c r="AI949" s="31" t="str">
        <f t="shared" si="896"/>
        <v/>
      </c>
      <c r="AJ949" s="31" t="str">
        <f t="shared" si="896"/>
        <v/>
      </c>
      <c r="AK949" s="31" t="str">
        <f t="shared" si="896"/>
        <v/>
      </c>
      <c r="AL949" s="31" t="str">
        <f t="shared" si="896"/>
        <v/>
      </c>
      <c r="AM949" s="31" t="str">
        <f t="shared" si="896"/>
        <v/>
      </c>
      <c r="AN949" s="31" t="str">
        <f t="shared" si="896"/>
        <v/>
      </c>
      <c r="AO949" s="32" t="str">
        <f t="shared" si="894"/>
        <v/>
      </c>
      <c r="AP949" s="32" t="str">
        <f t="shared" si="885"/>
        <v/>
      </c>
      <c r="AQ949" s="32" t="str">
        <f t="shared" si="885"/>
        <v/>
      </c>
      <c r="AR949" s="32" t="str">
        <f t="shared" si="885"/>
        <v/>
      </c>
      <c r="AS949" s="32" t="str">
        <f t="shared" si="885"/>
        <v/>
      </c>
      <c r="AT949" s="32" t="str">
        <f t="shared" si="885"/>
        <v/>
      </c>
      <c r="AU949" s="32" t="str">
        <f t="shared" si="881"/>
        <v/>
      </c>
      <c r="AV949" s="32" t="str">
        <f t="shared" si="881"/>
        <v/>
      </c>
      <c r="AW949" s="32" t="str">
        <f t="shared" si="881"/>
        <v/>
      </c>
      <c r="AX949" s="32" t="str">
        <f t="shared" si="881"/>
        <v/>
      </c>
      <c r="AY949" s="32" t="str">
        <f t="shared" si="881"/>
        <v/>
      </c>
      <c r="BA949" s="17" t="str">
        <f t="shared" si="886"/>
        <v/>
      </c>
      <c r="BB949" s="17" t="str">
        <f t="shared" si="886"/>
        <v/>
      </c>
      <c r="BC949" s="17" t="str">
        <f t="shared" si="886"/>
        <v/>
      </c>
      <c r="BD949" s="17" t="str">
        <f t="shared" si="886"/>
        <v/>
      </c>
      <c r="BE949" s="17" t="str">
        <f t="shared" si="886"/>
        <v/>
      </c>
      <c r="BF949" s="17" t="str">
        <f t="shared" si="882"/>
        <v/>
      </c>
      <c r="BG949" s="17" t="str">
        <f t="shared" si="882"/>
        <v/>
      </c>
      <c r="BH949" s="17" t="str">
        <f t="shared" si="882"/>
        <v/>
      </c>
      <c r="BI949" s="17" t="str">
        <f t="shared" si="882"/>
        <v/>
      </c>
      <c r="BJ949" s="17" t="str">
        <f t="shared" si="882"/>
        <v/>
      </c>
    </row>
    <row r="950" spans="1:62" s="13" customFormat="1" ht="23.25" customHeight="1">
      <c r="A950" s="1">
        <f ca="1">IF(COUNTIF($D950:$M950," ")=10,"",IF(VLOOKUP(MAX($A$1:A949),$A$1:C949,3,FALSE)=0,"",MAX($A$1:A949)+1))</f>
        <v>940</v>
      </c>
      <c r="B950" s="13" t="str">
        <f>$B946</f>
        <v/>
      </c>
      <c r="C950" s="2" t="str">
        <f>IF($B950="","",$S$5)</f>
        <v/>
      </c>
      <c r="D950" s="23" t="str">
        <f t="shared" ref="D950:K950" si="899">IF($B950&gt;"",IF(ISERROR(SEARCH($B950,T$5))," ",MID(T$5,FIND("%курс ",T$5,FIND($B950,T$5))+6,3)&amp;"
("&amp;MID(T$5,FIND("ауд.",T$5,FIND($B950,T$5))+4,FIND("№",T$5,FIND("ауд.",T$5,FIND($B950,T$5)))-(FIND("ауд.",T$5,FIND($B950,T$5))+4))&amp;")"),"")</f>
        <v/>
      </c>
      <c r="E950" s="23" t="str">
        <f t="shared" si="899"/>
        <v/>
      </c>
      <c r="F950" s="23" t="str">
        <f t="shared" si="899"/>
        <v/>
      </c>
      <c r="G950" s="23" t="str">
        <f t="shared" si="899"/>
        <v/>
      </c>
      <c r="H950" s="23" t="str">
        <f t="shared" si="899"/>
        <v/>
      </c>
      <c r="I950" s="23" t="str">
        <f t="shared" si="899"/>
        <v/>
      </c>
      <c r="J950" s="23" t="str">
        <f t="shared" si="899"/>
        <v/>
      </c>
      <c r="K950" s="23" t="str">
        <f t="shared" si="899"/>
        <v/>
      </c>
      <c r="L950" s="23"/>
      <c r="M950" s="23"/>
      <c r="P950" s="16"/>
      <c r="Q950" s="16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E950" s="31" t="str">
        <f t="shared" si="896"/>
        <v/>
      </c>
      <c r="AF950" s="31" t="str">
        <f t="shared" si="896"/>
        <v/>
      </c>
      <c r="AG950" s="31" t="str">
        <f t="shared" si="896"/>
        <v/>
      </c>
      <c r="AH950" s="31" t="str">
        <f t="shared" si="896"/>
        <v/>
      </c>
      <c r="AI950" s="31" t="str">
        <f t="shared" si="896"/>
        <v/>
      </c>
      <c r="AJ950" s="31" t="str">
        <f t="shared" si="896"/>
        <v/>
      </c>
      <c r="AK950" s="31" t="str">
        <f t="shared" si="896"/>
        <v/>
      </c>
      <c r="AL950" s="31" t="str">
        <f t="shared" si="896"/>
        <v/>
      </c>
      <c r="AM950" s="31" t="str">
        <f t="shared" si="896"/>
        <v/>
      </c>
      <c r="AN950" s="31" t="str">
        <f t="shared" si="896"/>
        <v/>
      </c>
      <c r="AO950" s="32" t="str">
        <f t="shared" si="894"/>
        <v/>
      </c>
      <c r="AP950" s="32" t="str">
        <f t="shared" si="885"/>
        <v/>
      </c>
      <c r="AQ950" s="32" t="str">
        <f t="shared" si="885"/>
        <v/>
      </c>
      <c r="AR950" s="32" t="str">
        <f t="shared" si="885"/>
        <v/>
      </c>
      <c r="AS950" s="32" t="str">
        <f t="shared" si="885"/>
        <v/>
      </c>
      <c r="AT950" s="32" t="str">
        <f t="shared" si="885"/>
        <v/>
      </c>
      <c r="AU950" s="32" t="str">
        <f t="shared" si="881"/>
        <v/>
      </c>
      <c r="AV950" s="32" t="str">
        <f t="shared" si="881"/>
        <v/>
      </c>
      <c r="AW950" s="32" t="str">
        <f t="shared" si="881"/>
        <v/>
      </c>
      <c r="AX950" s="32" t="str">
        <f t="shared" si="881"/>
        <v/>
      </c>
      <c r="AY950" s="32" t="str">
        <f t="shared" si="881"/>
        <v/>
      </c>
      <c r="BA950" s="17" t="str">
        <f t="shared" si="886"/>
        <v/>
      </c>
      <c r="BB950" s="17" t="str">
        <f t="shared" si="886"/>
        <v/>
      </c>
      <c r="BC950" s="17" t="str">
        <f t="shared" si="886"/>
        <v/>
      </c>
      <c r="BD950" s="17" t="str">
        <f t="shared" si="886"/>
        <v/>
      </c>
      <c r="BE950" s="17" t="str">
        <f t="shared" si="886"/>
        <v/>
      </c>
      <c r="BF950" s="17" t="str">
        <f t="shared" si="882"/>
        <v/>
      </c>
      <c r="BG950" s="17" t="str">
        <f t="shared" si="882"/>
        <v/>
      </c>
      <c r="BH950" s="17" t="str">
        <f t="shared" si="882"/>
        <v/>
      </c>
      <c r="BI950" s="17" t="str">
        <f t="shared" si="882"/>
        <v/>
      </c>
      <c r="BJ950" s="17" t="str">
        <f t="shared" si="882"/>
        <v/>
      </c>
    </row>
    <row r="951" spans="1:62" s="13" customFormat="1" ht="23.25" customHeight="1">
      <c r="A951" s="1">
        <f ca="1">IF(COUNTIF($D951:$M951," ")=10,"",IF(VLOOKUP(MAX($A$1:A950),$A$1:C950,3,FALSE)=0,"",MAX($A$1:A950)+1))</f>
        <v>941</v>
      </c>
      <c r="B951" s="13" t="str">
        <f>$B946</f>
        <v/>
      </c>
      <c r="C951" s="2" t="str">
        <f>IF($B951="","",$S$6)</f>
        <v/>
      </c>
      <c r="D951" s="23" t="str">
        <f t="shared" ref="D951:K951" si="900">IF($B951&gt;"",IF(ISERROR(SEARCH($B951,T$6))," ",MID(T$6,FIND("%курс ",T$6,FIND($B951,T$6))+6,3)&amp;"
("&amp;MID(T$6,FIND("ауд.",T$6,FIND($B951,T$6))+4,FIND("№",T$6,FIND("ауд.",T$6,FIND($B951,T$6)))-(FIND("ауд.",T$6,FIND($B951,T$6))+4))&amp;")"),"")</f>
        <v/>
      </c>
      <c r="E951" s="23" t="str">
        <f t="shared" si="900"/>
        <v/>
      </c>
      <c r="F951" s="23" t="str">
        <f t="shared" si="900"/>
        <v/>
      </c>
      <c r="G951" s="23" t="str">
        <f t="shared" si="900"/>
        <v/>
      </c>
      <c r="H951" s="23" t="str">
        <f t="shared" si="900"/>
        <v/>
      </c>
      <c r="I951" s="23" t="str">
        <f t="shared" si="900"/>
        <v/>
      </c>
      <c r="J951" s="23" t="str">
        <f t="shared" si="900"/>
        <v/>
      </c>
      <c r="K951" s="23" t="str">
        <f t="shared" si="900"/>
        <v/>
      </c>
      <c r="L951" s="23"/>
      <c r="M951" s="23"/>
      <c r="P951" s="16"/>
      <c r="Q951" s="16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E951" s="31" t="str">
        <f t="shared" si="896"/>
        <v/>
      </c>
      <c r="AF951" s="31" t="str">
        <f t="shared" si="896"/>
        <v/>
      </c>
      <c r="AG951" s="31" t="str">
        <f t="shared" si="896"/>
        <v/>
      </c>
      <c r="AH951" s="31" t="str">
        <f t="shared" si="896"/>
        <v/>
      </c>
      <c r="AI951" s="31" t="str">
        <f t="shared" si="896"/>
        <v/>
      </c>
      <c r="AJ951" s="31" t="str">
        <f t="shared" si="896"/>
        <v/>
      </c>
      <c r="AK951" s="31" t="str">
        <f t="shared" si="896"/>
        <v/>
      </c>
      <c r="AL951" s="31" t="str">
        <f t="shared" si="896"/>
        <v/>
      </c>
      <c r="AM951" s="31" t="str">
        <f t="shared" si="896"/>
        <v/>
      </c>
      <c r="AN951" s="31" t="str">
        <f t="shared" si="896"/>
        <v/>
      </c>
      <c r="AO951" s="32" t="str">
        <f t="shared" si="894"/>
        <v/>
      </c>
      <c r="AP951" s="32" t="str">
        <f t="shared" si="885"/>
        <v/>
      </c>
      <c r="AQ951" s="32" t="str">
        <f t="shared" si="885"/>
        <v/>
      </c>
      <c r="AR951" s="32" t="str">
        <f t="shared" si="885"/>
        <v/>
      </c>
      <c r="AS951" s="32" t="str">
        <f t="shared" si="885"/>
        <v/>
      </c>
      <c r="AT951" s="32" t="str">
        <f t="shared" si="885"/>
        <v/>
      </c>
      <c r="AU951" s="32" t="str">
        <f t="shared" si="881"/>
        <v/>
      </c>
      <c r="AV951" s="32" t="str">
        <f t="shared" si="881"/>
        <v/>
      </c>
      <c r="AW951" s="32" t="str">
        <f t="shared" si="881"/>
        <v/>
      </c>
      <c r="AX951" s="32" t="str">
        <f t="shared" si="881"/>
        <v/>
      </c>
      <c r="AY951" s="32" t="str">
        <f t="shared" si="881"/>
        <v/>
      </c>
      <c r="BA951" s="17" t="str">
        <f t="shared" si="886"/>
        <v/>
      </c>
      <c r="BB951" s="17" t="str">
        <f t="shared" si="886"/>
        <v/>
      </c>
      <c r="BC951" s="17" t="str">
        <f t="shared" si="886"/>
        <v/>
      </c>
      <c r="BD951" s="17" t="str">
        <f t="shared" si="886"/>
        <v/>
      </c>
      <c r="BE951" s="17" t="str">
        <f t="shared" si="886"/>
        <v/>
      </c>
      <c r="BF951" s="17" t="str">
        <f t="shared" si="882"/>
        <v/>
      </c>
      <c r="BG951" s="17" t="str">
        <f t="shared" si="882"/>
        <v/>
      </c>
      <c r="BH951" s="17" t="str">
        <f t="shared" si="882"/>
        <v/>
      </c>
      <c r="BI951" s="17" t="str">
        <f t="shared" si="882"/>
        <v/>
      </c>
      <c r="BJ951" s="17" t="str">
        <f t="shared" si="882"/>
        <v/>
      </c>
    </row>
    <row r="952" spans="1:62" s="13" customFormat="1" ht="23.25" customHeight="1">
      <c r="A952" s="1">
        <f ca="1">IF(COUNTIF($D952:$M952," ")=10,"",IF(VLOOKUP(MAX($A$1:A951),$A$1:C951,3,FALSE)=0,"",MAX($A$1:A951)+1))</f>
        <v>942</v>
      </c>
      <c r="B952" s="13" t="str">
        <f>$B946</f>
        <v/>
      </c>
      <c r="C952" s="2" t="str">
        <f>IF($B952="","",$S$7)</f>
        <v/>
      </c>
      <c r="D952" s="23" t="str">
        <f t="shared" ref="D952:K952" si="901">IF($B952&gt;"",IF(ISERROR(SEARCH($B952,T$7))," ",MID(T$7,FIND("%курс ",T$7,FIND($B952,T$7))+6,3)&amp;"
("&amp;MID(T$7,FIND("ауд.",T$7,FIND($B952,T$7))+4,FIND("№",T$7,FIND("ауд.",T$7,FIND($B952,T$7)))-(FIND("ауд.",T$7,FIND($B952,T$7))+4))&amp;")"),"")</f>
        <v/>
      </c>
      <c r="E952" s="23" t="str">
        <f t="shared" si="901"/>
        <v/>
      </c>
      <c r="F952" s="23" t="str">
        <f t="shared" si="901"/>
        <v/>
      </c>
      <c r="G952" s="23" t="str">
        <f t="shared" si="901"/>
        <v/>
      </c>
      <c r="H952" s="23" t="str">
        <f t="shared" si="901"/>
        <v/>
      </c>
      <c r="I952" s="23" t="str">
        <f t="shared" si="901"/>
        <v/>
      </c>
      <c r="J952" s="23" t="str">
        <f t="shared" si="901"/>
        <v/>
      </c>
      <c r="K952" s="23" t="str">
        <f t="shared" si="901"/>
        <v/>
      </c>
      <c r="L952" s="23"/>
      <c r="M952" s="23"/>
      <c r="P952" s="16"/>
      <c r="Q952" s="16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E952" s="31" t="str">
        <f t="shared" si="896"/>
        <v/>
      </c>
      <c r="AF952" s="31" t="str">
        <f t="shared" si="896"/>
        <v/>
      </c>
      <c r="AG952" s="31" t="str">
        <f t="shared" si="896"/>
        <v/>
      </c>
      <c r="AH952" s="31" t="str">
        <f t="shared" si="896"/>
        <v/>
      </c>
      <c r="AI952" s="31" t="str">
        <f t="shared" si="896"/>
        <v/>
      </c>
      <c r="AJ952" s="31" t="str">
        <f t="shared" si="896"/>
        <v/>
      </c>
      <c r="AK952" s="31" t="str">
        <f t="shared" si="896"/>
        <v/>
      </c>
      <c r="AL952" s="31" t="str">
        <f t="shared" si="896"/>
        <v/>
      </c>
      <c r="AM952" s="31" t="str">
        <f t="shared" si="896"/>
        <v/>
      </c>
      <c r="AN952" s="31" t="str">
        <f t="shared" si="896"/>
        <v/>
      </c>
      <c r="AO952" s="32" t="str">
        <f t="shared" si="894"/>
        <v/>
      </c>
      <c r="AP952" s="32" t="str">
        <f t="shared" si="885"/>
        <v/>
      </c>
      <c r="AQ952" s="32" t="str">
        <f t="shared" si="885"/>
        <v/>
      </c>
      <c r="AR952" s="32" t="str">
        <f t="shared" si="885"/>
        <v/>
      </c>
      <c r="AS952" s="32" t="str">
        <f t="shared" si="885"/>
        <v/>
      </c>
      <c r="AT952" s="32" t="str">
        <f t="shared" si="885"/>
        <v/>
      </c>
      <c r="AU952" s="32" t="str">
        <f t="shared" si="881"/>
        <v/>
      </c>
      <c r="AV952" s="32" t="str">
        <f t="shared" si="881"/>
        <v/>
      </c>
      <c r="AW952" s="32" t="str">
        <f t="shared" si="881"/>
        <v/>
      </c>
      <c r="AX952" s="32" t="str">
        <f t="shared" si="881"/>
        <v/>
      </c>
      <c r="AY952" s="32" t="str">
        <f t="shared" si="881"/>
        <v/>
      </c>
      <c r="BA952" s="17" t="str">
        <f t="shared" si="886"/>
        <v/>
      </c>
      <c r="BB952" s="17" t="str">
        <f t="shared" si="886"/>
        <v/>
      </c>
      <c r="BC952" s="17" t="str">
        <f t="shared" si="886"/>
        <v/>
      </c>
      <c r="BD952" s="17" t="str">
        <f t="shared" si="886"/>
        <v/>
      </c>
      <c r="BE952" s="17" t="str">
        <f t="shared" si="886"/>
        <v/>
      </c>
      <c r="BF952" s="17" t="str">
        <f t="shared" si="882"/>
        <v/>
      </c>
      <c r="BG952" s="17" t="str">
        <f t="shared" si="882"/>
        <v/>
      </c>
      <c r="BH952" s="17" t="str">
        <f t="shared" si="882"/>
        <v/>
      </c>
      <c r="BI952" s="17" t="str">
        <f t="shared" si="882"/>
        <v/>
      </c>
      <c r="BJ952" s="17" t="str">
        <f t="shared" si="882"/>
        <v/>
      </c>
    </row>
    <row r="953" spans="1:62" s="13" customFormat="1" ht="23.25" customHeight="1">
      <c r="A953" s="1">
        <f ca="1">IF(COUNTIF($D953:$M953," ")=10,"",IF(VLOOKUP(MAX($A$1:A952),$A$1:C952,3,FALSE)=0,"",MAX($A$1:A952)+1))</f>
        <v>943</v>
      </c>
      <c r="B953" s="13" t="str">
        <f>$B946</f>
        <v/>
      </c>
      <c r="C953" s="2" t="str">
        <f>IF($B953="","",$S$8)</f>
        <v/>
      </c>
      <c r="D953" s="23" t="str">
        <f t="shared" ref="D953:K953" si="902">IF($B953&gt;"",IF(ISERROR(SEARCH($B953,T$8))," ",MID(T$8,FIND("%курс ",T$8,FIND($B953,T$8))+6,3)&amp;"
("&amp;MID(T$8,FIND("ауд.",T$8,FIND($B953,T$8))+4,FIND("№",T$8,FIND("ауд.",T$8,FIND($B953,T$8)))-(FIND("ауд.",T$8,FIND($B953,T$8))+4))&amp;")"),"")</f>
        <v/>
      </c>
      <c r="E953" s="23" t="str">
        <f t="shared" si="902"/>
        <v/>
      </c>
      <c r="F953" s="23" t="str">
        <f t="shared" si="902"/>
        <v/>
      </c>
      <c r="G953" s="23" t="str">
        <f t="shared" si="902"/>
        <v/>
      </c>
      <c r="H953" s="23" t="str">
        <f t="shared" si="902"/>
        <v/>
      </c>
      <c r="I953" s="23" t="str">
        <f t="shared" si="902"/>
        <v/>
      </c>
      <c r="J953" s="23" t="str">
        <f t="shared" si="902"/>
        <v/>
      </c>
      <c r="K953" s="23" t="str">
        <f t="shared" si="902"/>
        <v/>
      </c>
      <c r="L953" s="23"/>
      <c r="M953" s="23"/>
      <c r="P953" s="16"/>
      <c r="Q953" s="16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E953" s="31" t="str">
        <f t="shared" si="896"/>
        <v/>
      </c>
      <c r="AF953" s="31" t="str">
        <f t="shared" si="896"/>
        <v/>
      </c>
      <c r="AG953" s="31" t="str">
        <f t="shared" si="896"/>
        <v/>
      </c>
      <c r="AH953" s="31" t="str">
        <f t="shared" si="896"/>
        <v/>
      </c>
      <c r="AI953" s="31" t="str">
        <f t="shared" si="896"/>
        <v/>
      </c>
      <c r="AJ953" s="31" t="str">
        <f t="shared" si="896"/>
        <v/>
      </c>
      <c r="AK953" s="31" t="str">
        <f t="shared" si="896"/>
        <v/>
      </c>
      <c r="AL953" s="31" t="str">
        <f t="shared" si="896"/>
        <v/>
      </c>
      <c r="AM953" s="31" t="str">
        <f t="shared" si="896"/>
        <v/>
      </c>
      <c r="AN953" s="31" t="str">
        <f t="shared" si="896"/>
        <v/>
      </c>
      <c r="AO953" s="32" t="str">
        <f t="shared" si="894"/>
        <v/>
      </c>
      <c r="AP953" s="32" t="str">
        <f t="shared" si="885"/>
        <v/>
      </c>
      <c r="AQ953" s="32" t="str">
        <f t="shared" si="885"/>
        <v/>
      </c>
      <c r="AR953" s="32" t="str">
        <f t="shared" si="885"/>
        <v/>
      </c>
      <c r="AS953" s="32" t="str">
        <f t="shared" si="885"/>
        <v/>
      </c>
      <c r="AT953" s="32" t="str">
        <f t="shared" si="885"/>
        <v/>
      </c>
      <c r="AU953" s="32" t="str">
        <f t="shared" si="881"/>
        <v/>
      </c>
      <c r="AV953" s="32" t="str">
        <f t="shared" si="881"/>
        <v/>
      </c>
      <c r="AW953" s="32" t="str">
        <f t="shared" si="881"/>
        <v/>
      </c>
      <c r="AX953" s="32" t="str">
        <f t="shared" si="881"/>
        <v/>
      </c>
      <c r="AY953" s="32" t="str">
        <f t="shared" si="881"/>
        <v/>
      </c>
      <c r="BA953" s="17" t="str">
        <f t="shared" si="886"/>
        <v/>
      </c>
      <c r="BB953" s="17" t="str">
        <f t="shared" si="886"/>
        <v/>
      </c>
      <c r="BC953" s="17" t="str">
        <f t="shared" si="886"/>
        <v/>
      </c>
      <c r="BD953" s="17" t="str">
        <f t="shared" si="886"/>
        <v/>
      </c>
      <c r="BE953" s="17" t="str">
        <f t="shared" si="886"/>
        <v/>
      </c>
      <c r="BF953" s="17" t="str">
        <f t="shared" si="882"/>
        <v/>
      </c>
      <c r="BG953" s="17" t="str">
        <f t="shared" si="882"/>
        <v/>
      </c>
      <c r="BH953" s="17" t="str">
        <f t="shared" si="882"/>
        <v/>
      </c>
      <c r="BI953" s="17" t="str">
        <f t="shared" si="882"/>
        <v/>
      </c>
      <c r="BJ953" s="17" t="str">
        <f t="shared" si="882"/>
        <v/>
      </c>
    </row>
    <row r="954" spans="1:62" s="13" customFormat="1" ht="23.25" customHeight="1">
      <c r="C954" s="2" t="str">
        <f>IF($B954="","",$S$6)</f>
        <v/>
      </c>
      <c r="D954" s="23" t="str">
        <f t="shared" ref="D954:K954" si="903">IF($B954&gt;"",IF(ISERROR(SEARCH($B954,T$6))," ",MID(T$6,FIND("%курс ",T$6,FIND($B954,T$6))+6,3)&amp;"
("&amp;MID(T$6,FIND("ауд.",T$6,FIND($B954,T$6))+4,FIND("№",T$6,FIND("ауд.",T$6,FIND($B954,T$6)))-(FIND("ауд.",T$6,FIND($B954,T$6))+4))&amp;")"),"")</f>
        <v/>
      </c>
      <c r="E954" s="23" t="str">
        <f t="shared" si="903"/>
        <v/>
      </c>
      <c r="F954" s="23" t="str">
        <f t="shared" si="903"/>
        <v/>
      </c>
      <c r="G954" s="23" t="str">
        <f t="shared" si="903"/>
        <v/>
      </c>
      <c r="H954" s="23" t="str">
        <f t="shared" si="903"/>
        <v/>
      </c>
      <c r="I954" s="23" t="str">
        <f t="shared" si="903"/>
        <v/>
      </c>
      <c r="J954" s="23" t="str">
        <f t="shared" si="903"/>
        <v/>
      </c>
      <c r="K954" s="23" t="str">
        <f t="shared" si="903"/>
        <v/>
      </c>
      <c r="L954" s="23"/>
      <c r="M954" s="23"/>
      <c r="P954" s="16"/>
      <c r="Q954" s="16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2" t="str">
        <f t="shared" si="885"/>
        <v/>
      </c>
      <c r="AQ954" s="32" t="str">
        <f t="shared" si="885"/>
        <v/>
      </c>
      <c r="AR954" s="32" t="str">
        <f t="shared" si="885"/>
        <v/>
      </c>
      <c r="AS954" s="32" t="str">
        <f t="shared" si="885"/>
        <v/>
      </c>
      <c r="AT954" s="32" t="str">
        <f t="shared" si="885"/>
        <v/>
      </c>
      <c r="AU954" s="32" t="str">
        <f t="shared" si="881"/>
        <v/>
      </c>
      <c r="AV954" s="32" t="str">
        <f t="shared" si="881"/>
        <v/>
      </c>
      <c r="AW954" s="32" t="str">
        <f t="shared" si="881"/>
        <v/>
      </c>
      <c r="AX954" s="32" t="str">
        <f t="shared" si="881"/>
        <v/>
      </c>
      <c r="AY954" s="32" t="str">
        <f t="shared" si="881"/>
        <v/>
      </c>
      <c r="BA954" s="17" t="str">
        <f t="shared" si="886"/>
        <v/>
      </c>
      <c r="BB954" s="17" t="str">
        <f t="shared" si="886"/>
        <v/>
      </c>
      <c r="BC954" s="17" t="str">
        <f t="shared" si="886"/>
        <v/>
      </c>
      <c r="BD954" s="17" t="str">
        <f t="shared" si="886"/>
        <v/>
      </c>
      <c r="BE954" s="17" t="str">
        <f t="shared" si="886"/>
        <v/>
      </c>
      <c r="BF954" s="17" t="str">
        <f t="shared" si="882"/>
        <v/>
      </c>
      <c r="BG954" s="17" t="str">
        <f t="shared" si="882"/>
        <v/>
      </c>
      <c r="BH954" s="17" t="str">
        <f t="shared" si="882"/>
        <v/>
      </c>
      <c r="BI954" s="17" t="str">
        <f t="shared" si="882"/>
        <v/>
      </c>
      <c r="BJ954" s="17" t="str">
        <f t="shared" si="882"/>
        <v/>
      </c>
    </row>
    <row r="955" spans="1:62" s="13" customFormat="1" ht="23.25" customHeight="1">
      <c r="A955" s="1">
        <f ca="1">IF(COUNTIF($D956:$M962," ")=70,"",MAX($A$1:A954)+1)</f>
        <v>944</v>
      </c>
      <c r="B955" s="2" t="str">
        <f>IF($C955="","",$C955)</f>
        <v/>
      </c>
      <c r="C955" s="3" t="str">
        <f>IF(ISERROR(VLOOKUP((ROW()-1)/9+1,'[1]Преподавательский состав'!$A$2:$B$180,2,FALSE)),"",VLOOKUP((ROW()-1)/9+1,'[1]Преподавательский состав'!$A$2:$B$180,2,FALSE))</f>
        <v/>
      </c>
      <c r="D955" s="3" t="str">
        <f>IF($C955="","",T(" 8.00"))</f>
        <v/>
      </c>
      <c r="E955" s="3" t="str">
        <f>IF($C955="","",T(" 9.40"))</f>
        <v/>
      </c>
      <c r="F955" s="3" t="str">
        <f>IF($C955="","",T("11.20"))</f>
        <v/>
      </c>
      <c r="G955" s="3" t="str">
        <f>IF($C955="","",T("13.00"))</f>
        <v/>
      </c>
      <c r="H955" s="3" t="str">
        <f>IF($C955="","",T("13.30"))</f>
        <v/>
      </c>
      <c r="I955" s="3" t="str">
        <f>IF($C955="","",T("15.10"))</f>
        <v/>
      </c>
      <c r="J955" s="3" t="str">
        <f>IF($C955="","",T("16.50"))</f>
        <v/>
      </c>
      <c r="K955" s="3" t="str">
        <f>IF($C955="","",T("16.50"))</f>
        <v/>
      </c>
      <c r="L955" s="3"/>
      <c r="M955" s="3"/>
      <c r="P955" s="16"/>
      <c r="Q955" s="16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 t="str">
        <f t="shared" ref="AO955:AO962" si="904">IF(COUNTBLANK(AE955:AN955)=10,"",MID($B955,1,FIND(" ",$B955)-1))</f>
        <v/>
      </c>
      <c r="AP955" s="32" t="str">
        <f t="shared" si="885"/>
        <v/>
      </c>
      <c r="AQ955" s="32" t="str">
        <f t="shared" si="885"/>
        <v/>
      </c>
      <c r="AR955" s="32" t="str">
        <f t="shared" si="885"/>
        <v/>
      </c>
      <c r="AS955" s="32" t="str">
        <f t="shared" si="885"/>
        <v/>
      </c>
      <c r="AT955" s="32" t="str">
        <f t="shared" si="885"/>
        <v/>
      </c>
      <c r="AU955" s="32" t="str">
        <f t="shared" si="881"/>
        <v/>
      </c>
      <c r="AV955" s="32" t="str">
        <f t="shared" si="881"/>
        <v/>
      </c>
      <c r="AW955" s="32" t="str">
        <f t="shared" si="881"/>
        <v/>
      </c>
      <c r="AX955" s="32" t="str">
        <f t="shared" si="881"/>
        <v/>
      </c>
      <c r="AY955" s="32" t="str">
        <f t="shared" si="881"/>
        <v/>
      </c>
      <c r="BA955" s="17" t="str">
        <f t="shared" si="886"/>
        <v/>
      </c>
      <c r="BB955" s="17" t="str">
        <f t="shared" si="886"/>
        <v/>
      </c>
      <c r="BC955" s="17" t="str">
        <f t="shared" si="886"/>
        <v/>
      </c>
      <c r="BD955" s="17" t="str">
        <f t="shared" si="886"/>
        <v/>
      </c>
      <c r="BE955" s="17" t="str">
        <f t="shared" si="886"/>
        <v/>
      </c>
      <c r="BF955" s="17" t="str">
        <f t="shared" si="882"/>
        <v/>
      </c>
      <c r="BG955" s="17" t="str">
        <f t="shared" si="882"/>
        <v/>
      </c>
      <c r="BH955" s="17" t="str">
        <f t="shared" si="882"/>
        <v/>
      </c>
      <c r="BI955" s="17" t="str">
        <f t="shared" si="882"/>
        <v/>
      </c>
      <c r="BJ955" s="17" t="str">
        <f t="shared" si="882"/>
        <v/>
      </c>
    </row>
    <row r="956" spans="1:62" s="13" customFormat="1" ht="23.25" customHeight="1">
      <c r="A956" s="1">
        <f ca="1">IF(COUNTIF($D956:$M956," ")=10,"",IF(VLOOKUP(MAX($A$1:A955),$A$1:C955,3,FALSE)=0,"",MAX($A$1:A955)+1))</f>
        <v>945</v>
      </c>
      <c r="B956" s="13" t="str">
        <f>$B955</f>
        <v/>
      </c>
      <c r="C956" s="2" t="str">
        <f>IF($B956="","",$S$2)</f>
        <v/>
      </c>
      <c r="D956" s="14" t="str">
        <f t="shared" ref="D956:K956" si="905">IF($B956&gt;"",IF(ISERROR(SEARCH($B956,T$2))," ",MID(T$2,FIND("%курс ",T$2,FIND($B956,T$2))+6,3)&amp;"
("&amp;MID(T$2,FIND("ауд.",T$2,FIND($B956,T$2))+4,FIND("№",T$2,FIND("ауд.",T$2,FIND($B956,T$2)))-(FIND("ауд.",T$2,FIND($B956,T$2))+4))&amp;")"),"")</f>
        <v/>
      </c>
      <c r="E956" s="14" t="str">
        <f t="shared" si="905"/>
        <v/>
      </c>
      <c r="F956" s="14" t="str">
        <f t="shared" si="905"/>
        <v/>
      </c>
      <c r="G956" s="14" t="str">
        <f t="shared" si="905"/>
        <v/>
      </c>
      <c r="H956" s="14" t="str">
        <f t="shared" si="905"/>
        <v/>
      </c>
      <c r="I956" s="14" t="str">
        <f t="shared" si="905"/>
        <v/>
      </c>
      <c r="J956" s="14" t="str">
        <f t="shared" si="905"/>
        <v/>
      </c>
      <c r="K956" s="14" t="str">
        <f t="shared" si="905"/>
        <v/>
      </c>
      <c r="L956" s="14"/>
      <c r="M956" s="14"/>
      <c r="P956" s="16"/>
      <c r="Q956" s="16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E956" s="31" t="str">
        <f t="shared" ref="AE956:AN962" si="906">IF(D956=" ","",IF(D956="","",CONCATENATE($C956," ",D$1," ",MID(D956,6,3))))</f>
        <v/>
      </c>
      <c r="AF956" s="31" t="str">
        <f t="shared" si="906"/>
        <v/>
      </c>
      <c r="AG956" s="31" t="str">
        <f t="shared" si="906"/>
        <v/>
      </c>
      <c r="AH956" s="31" t="str">
        <f t="shared" si="906"/>
        <v/>
      </c>
      <c r="AI956" s="31" t="str">
        <f t="shared" si="906"/>
        <v/>
      </c>
      <c r="AJ956" s="31" t="str">
        <f t="shared" si="906"/>
        <v/>
      </c>
      <c r="AK956" s="31" t="str">
        <f t="shared" si="906"/>
        <v/>
      </c>
      <c r="AL956" s="31" t="str">
        <f t="shared" si="906"/>
        <v/>
      </c>
      <c r="AM956" s="31" t="str">
        <f t="shared" si="906"/>
        <v/>
      </c>
      <c r="AN956" s="31" t="str">
        <f t="shared" si="906"/>
        <v/>
      </c>
      <c r="AO956" s="32" t="str">
        <f t="shared" si="904"/>
        <v/>
      </c>
      <c r="AP956" s="32" t="str">
        <f t="shared" si="885"/>
        <v/>
      </c>
      <c r="AQ956" s="32" t="str">
        <f t="shared" si="885"/>
        <v/>
      </c>
      <c r="AR956" s="32" t="str">
        <f t="shared" si="885"/>
        <v/>
      </c>
      <c r="AS956" s="32" t="str">
        <f t="shared" si="885"/>
        <v/>
      </c>
      <c r="AT956" s="32" t="str">
        <f t="shared" si="885"/>
        <v/>
      </c>
      <c r="AU956" s="32" t="str">
        <f t="shared" si="881"/>
        <v/>
      </c>
      <c r="AV956" s="32" t="str">
        <f t="shared" si="881"/>
        <v/>
      </c>
      <c r="AW956" s="32" t="str">
        <f t="shared" si="881"/>
        <v/>
      </c>
      <c r="AX956" s="32" t="str">
        <f t="shared" si="881"/>
        <v/>
      </c>
      <c r="AY956" s="32" t="str">
        <f t="shared" si="881"/>
        <v/>
      </c>
      <c r="BA956" s="17" t="str">
        <f t="shared" si="886"/>
        <v/>
      </c>
      <c r="BB956" s="17" t="str">
        <f t="shared" si="886"/>
        <v/>
      </c>
      <c r="BC956" s="17" t="str">
        <f t="shared" si="886"/>
        <v/>
      </c>
      <c r="BD956" s="17" t="str">
        <f t="shared" si="886"/>
        <v/>
      </c>
      <c r="BE956" s="17" t="str">
        <f t="shared" si="886"/>
        <v/>
      </c>
      <c r="BF956" s="17" t="str">
        <f t="shared" si="882"/>
        <v/>
      </c>
      <c r="BG956" s="17" t="str">
        <f t="shared" si="882"/>
        <v/>
      </c>
      <c r="BH956" s="17" t="str">
        <f t="shared" si="882"/>
        <v/>
      </c>
      <c r="BI956" s="17" t="str">
        <f t="shared" si="882"/>
        <v/>
      </c>
      <c r="BJ956" s="17" t="str">
        <f t="shared" si="882"/>
        <v/>
      </c>
    </row>
    <row r="957" spans="1:62" s="13" customFormat="1" ht="23.25" customHeight="1">
      <c r="A957" s="1">
        <f ca="1">IF(COUNTIF($D957:$M957," ")=10,"",IF(VLOOKUP(MAX($A$1:A956),$A$1:C956,3,FALSE)=0,"",MAX($A$1:A956)+1))</f>
        <v>946</v>
      </c>
      <c r="B957" s="13" t="str">
        <f>$B955</f>
        <v/>
      </c>
      <c r="C957" s="2" t="str">
        <f>IF($B957="","",$S$3)</f>
        <v/>
      </c>
      <c r="D957" s="14" t="str">
        <f t="shared" ref="D957:K957" si="907">IF($B957&gt;"",IF(ISERROR(SEARCH($B957,T$3))," ",MID(T$3,FIND("%курс ",T$3,FIND($B957,T$3))+6,3)&amp;"
("&amp;MID(T$3,FIND("ауд.",T$3,FIND($B957,T$3))+4,FIND("№",T$3,FIND("ауд.",T$3,FIND($B957,T$3)))-(FIND("ауд.",T$3,FIND($B957,T$3))+4))&amp;")"),"")</f>
        <v/>
      </c>
      <c r="E957" s="14" t="str">
        <f t="shared" si="907"/>
        <v/>
      </c>
      <c r="F957" s="14" t="str">
        <f t="shared" si="907"/>
        <v/>
      </c>
      <c r="G957" s="14" t="str">
        <f t="shared" si="907"/>
        <v/>
      </c>
      <c r="H957" s="14" t="str">
        <f t="shared" si="907"/>
        <v/>
      </c>
      <c r="I957" s="14" t="str">
        <f t="shared" si="907"/>
        <v/>
      </c>
      <c r="J957" s="14" t="str">
        <f t="shared" si="907"/>
        <v/>
      </c>
      <c r="K957" s="14" t="str">
        <f t="shared" si="907"/>
        <v/>
      </c>
      <c r="L957" s="14"/>
      <c r="M957" s="14"/>
      <c r="P957" s="16"/>
      <c r="Q957" s="16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E957" s="31" t="str">
        <f t="shared" si="906"/>
        <v/>
      </c>
      <c r="AF957" s="31" t="str">
        <f t="shared" si="906"/>
        <v/>
      </c>
      <c r="AG957" s="31" t="str">
        <f t="shared" si="906"/>
        <v/>
      </c>
      <c r="AH957" s="31" t="str">
        <f t="shared" si="906"/>
        <v/>
      </c>
      <c r="AI957" s="31" t="str">
        <f t="shared" si="906"/>
        <v/>
      </c>
      <c r="AJ957" s="31" t="str">
        <f t="shared" si="906"/>
        <v/>
      </c>
      <c r="AK957" s="31" t="str">
        <f t="shared" si="906"/>
        <v/>
      </c>
      <c r="AL957" s="31" t="str">
        <f t="shared" si="906"/>
        <v/>
      </c>
      <c r="AM957" s="31" t="str">
        <f t="shared" si="906"/>
        <v/>
      </c>
      <c r="AN957" s="31" t="str">
        <f t="shared" si="906"/>
        <v/>
      </c>
      <c r="AO957" s="32" t="str">
        <f t="shared" si="904"/>
        <v/>
      </c>
      <c r="AP957" s="32" t="str">
        <f t="shared" si="885"/>
        <v/>
      </c>
      <c r="AQ957" s="32" t="str">
        <f t="shared" si="885"/>
        <v/>
      </c>
      <c r="AR957" s="32" t="str">
        <f t="shared" si="885"/>
        <v/>
      </c>
      <c r="AS957" s="32" t="str">
        <f t="shared" si="885"/>
        <v/>
      </c>
      <c r="AT957" s="32" t="str">
        <f t="shared" si="885"/>
        <v/>
      </c>
      <c r="AU957" s="32" t="str">
        <f t="shared" si="881"/>
        <v/>
      </c>
      <c r="AV957" s="32" t="str">
        <f t="shared" si="881"/>
        <v/>
      </c>
      <c r="AW957" s="32" t="str">
        <f t="shared" si="881"/>
        <v/>
      </c>
      <c r="AX957" s="32" t="str">
        <f t="shared" si="881"/>
        <v/>
      </c>
      <c r="AY957" s="32" t="str">
        <f t="shared" si="881"/>
        <v/>
      </c>
      <c r="BA957" s="17" t="str">
        <f t="shared" si="886"/>
        <v/>
      </c>
      <c r="BB957" s="17" t="str">
        <f t="shared" si="886"/>
        <v/>
      </c>
      <c r="BC957" s="17" t="str">
        <f t="shared" si="886"/>
        <v/>
      </c>
      <c r="BD957" s="17" t="str">
        <f t="shared" si="886"/>
        <v/>
      </c>
      <c r="BE957" s="17" t="str">
        <f t="shared" si="886"/>
        <v/>
      </c>
      <c r="BF957" s="17" t="str">
        <f t="shared" si="882"/>
        <v/>
      </c>
      <c r="BG957" s="17" t="str">
        <f t="shared" si="882"/>
        <v/>
      </c>
      <c r="BH957" s="17" t="str">
        <f t="shared" si="882"/>
        <v/>
      </c>
      <c r="BI957" s="17" t="str">
        <f t="shared" si="882"/>
        <v/>
      </c>
      <c r="BJ957" s="17" t="str">
        <f t="shared" si="882"/>
        <v/>
      </c>
    </row>
    <row r="958" spans="1:62" s="13" customFormat="1" ht="23.25" customHeight="1">
      <c r="A958" s="1">
        <f ca="1">IF(COUNTIF($D958:$M958," ")=10,"",IF(VLOOKUP(MAX($A$1:A957),$A$1:C957,3,FALSE)=0,"",MAX($A$1:A957)+1))</f>
        <v>947</v>
      </c>
      <c r="B958" s="13" t="str">
        <f>$B955</f>
        <v/>
      </c>
      <c r="C958" s="2" t="str">
        <f>IF($B958="","",$S$4)</f>
        <v/>
      </c>
      <c r="D958" s="14" t="str">
        <f t="shared" ref="D958:K958" si="908">IF($B958&gt;"",IF(ISERROR(SEARCH($B958,T$4))," ",MID(T$4,FIND("%курс ",T$4,FIND($B958,T$4))+6,3)&amp;"
("&amp;MID(T$4,FIND("ауд.",T$4,FIND($B958,T$4))+4,FIND("№",T$4,FIND("ауд.",T$4,FIND($B958,T$4)))-(FIND("ауд.",T$4,FIND($B958,T$4))+4))&amp;")"),"")</f>
        <v/>
      </c>
      <c r="E958" s="14" t="str">
        <f t="shared" si="908"/>
        <v/>
      </c>
      <c r="F958" s="14" t="str">
        <f t="shared" si="908"/>
        <v/>
      </c>
      <c r="G958" s="14" t="str">
        <f t="shared" si="908"/>
        <v/>
      </c>
      <c r="H958" s="14" t="str">
        <f t="shared" si="908"/>
        <v/>
      </c>
      <c r="I958" s="14" t="str">
        <f t="shared" si="908"/>
        <v/>
      </c>
      <c r="J958" s="14" t="str">
        <f t="shared" si="908"/>
        <v/>
      </c>
      <c r="K958" s="14" t="str">
        <f t="shared" si="908"/>
        <v/>
      </c>
      <c r="L958" s="14"/>
      <c r="M958" s="14"/>
      <c r="P958" s="16"/>
      <c r="Q958" s="16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E958" s="31" t="str">
        <f t="shared" si="906"/>
        <v/>
      </c>
      <c r="AF958" s="31" t="str">
        <f t="shared" si="906"/>
        <v/>
      </c>
      <c r="AG958" s="31" t="str">
        <f t="shared" si="906"/>
        <v/>
      </c>
      <c r="AH958" s="31" t="str">
        <f t="shared" si="906"/>
        <v/>
      </c>
      <c r="AI958" s="31" t="str">
        <f t="shared" si="906"/>
        <v/>
      </c>
      <c r="AJ958" s="31" t="str">
        <f t="shared" si="906"/>
        <v/>
      </c>
      <c r="AK958" s="31" t="str">
        <f t="shared" si="906"/>
        <v/>
      </c>
      <c r="AL958" s="31" t="str">
        <f t="shared" si="906"/>
        <v/>
      </c>
      <c r="AM958" s="31" t="str">
        <f t="shared" si="906"/>
        <v/>
      </c>
      <c r="AN958" s="31" t="str">
        <f t="shared" si="906"/>
        <v/>
      </c>
      <c r="AO958" s="32" t="str">
        <f t="shared" si="904"/>
        <v/>
      </c>
      <c r="AP958" s="32" t="str">
        <f t="shared" si="885"/>
        <v/>
      </c>
      <c r="AQ958" s="32" t="str">
        <f t="shared" si="885"/>
        <v/>
      </c>
      <c r="AR958" s="32" t="str">
        <f t="shared" si="885"/>
        <v/>
      </c>
      <c r="AS958" s="32" t="str">
        <f t="shared" si="885"/>
        <v/>
      </c>
      <c r="AT958" s="32" t="str">
        <f t="shared" si="885"/>
        <v/>
      </c>
      <c r="AU958" s="32" t="str">
        <f t="shared" si="881"/>
        <v/>
      </c>
      <c r="AV958" s="32" t="str">
        <f t="shared" si="881"/>
        <v/>
      </c>
      <c r="AW958" s="32" t="str">
        <f t="shared" si="881"/>
        <v/>
      </c>
      <c r="AX958" s="32" t="str">
        <f t="shared" si="881"/>
        <v/>
      </c>
      <c r="AY958" s="32" t="str">
        <f t="shared" si="881"/>
        <v/>
      </c>
      <c r="BA958" s="17" t="str">
        <f t="shared" si="886"/>
        <v/>
      </c>
      <c r="BB958" s="17" t="str">
        <f t="shared" si="886"/>
        <v/>
      </c>
      <c r="BC958" s="17" t="str">
        <f t="shared" si="886"/>
        <v/>
      </c>
      <c r="BD958" s="17" t="str">
        <f t="shared" si="886"/>
        <v/>
      </c>
      <c r="BE958" s="17" t="str">
        <f t="shared" si="886"/>
        <v/>
      </c>
      <c r="BF958" s="17" t="str">
        <f t="shared" si="882"/>
        <v/>
      </c>
      <c r="BG958" s="17" t="str">
        <f t="shared" si="882"/>
        <v/>
      </c>
      <c r="BH958" s="17" t="str">
        <f t="shared" si="882"/>
        <v/>
      </c>
      <c r="BI958" s="17" t="str">
        <f t="shared" si="882"/>
        <v/>
      </c>
      <c r="BJ958" s="17" t="str">
        <f t="shared" si="882"/>
        <v/>
      </c>
    </row>
    <row r="959" spans="1:62" s="13" customFormat="1" ht="23.25" customHeight="1">
      <c r="A959" s="1">
        <f ca="1">IF(COUNTIF($D959:$M959," ")=10,"",IF(VLOOKUP(MAX($A$1:A958),$A$1:C958,3,FALSE)=0,"",MAX($A$1:A958)+1))</f>
        <v>948</v>
      </c>
      <c r="B959" s="13" t="str">
        <f>$B955</f>
        <v/>
      </c>
      <c r="C959" s="2" t="str">
        <f>IF($B959="","",$S$5)</f>
        <v/>
      </c>
      <c r="D959" s="23" t="str">
        <f t="shared" ref="D959:K959" si="909">IF($B959&gt;"",IF(ISERROR(SEARCH($B959,T$5))," ",MID(T$5,FIND("%курс ",T$5,FIND($B959,T$5))+6,3)&amp;"
("&amp;MID(T$5,FIND("ауд.",T$5,FIND($B959,T$5))+4,FIND("№",T$5,FIND("ауд.",T$5,FIND($B959,T$5)))-(FIND("ауд.",T$5,FIND($B959,T$5))+4))&amp;")"),"")</f>
        <v/>
      </c>
      <c r="E959" s="23" t="str">
        <f t="shared" si="909"/>
        <v/>
      </c>
      <c r="F959" s="23" t="str">
        <f t="shared" si="909"/>
        <v/>
      </c>
      <c r="G959" s="23" t="str">
        <f t="shared" si="909"/>
        <v/>
      </c>
      <c r="H959" s="23" t="str">
        <f t="shared" si="909"/>
        <v/>
      </c>
      <c r="I959" s="23" t="str">
        <f t="shared" si="909"/>
        <v/>
      </c>
      <c r="J959" s="23" t="str">
        <f t="shared" si="909"/>
        <v/>
      </c>
      <c r="K959" s="23" t="str">
        <f t="shared" si="909"/>
        <v/>
      </c>
      <c r="L959" s="23"/>
      <c r="M959" s="23"/>
      <c r="P959" s="16"/>
      <c r="Q959" s="16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E959" s="31" t="str">
        <f t="shared" si="906"/>
        <v/>
      </c>
      <c r="AF959" s="31" t="str">
        <f t="shared" si="906"/>
        <v/>
      </c>
      <c r="AG959" s="31" t="str">
        <f t="shared" si="906"/>
        <v/>
      </c>
      <c r="AH959" s="31" t="str">
        <f t="shared" si="906"/>
        <v/>
      </c>
      <c r="AI959" s="31" t="str">
        <f t="shared" si="906"/>
        <v/>
      </c>
      <c r="AJ959" s="31" t="str">
        <f t="shared" si="906"/>
        <v/>
      </c>
      <c r="AK959" s="31" t="str">
        <f t="shared" si="906"/>
        <v/>
      </c>
      <c r="AL959" s="31" t="str">
        <f t="shared" si="906"/>
        <v/>
      </c>
      <c r="AM959" s="31" t="str">
        <f t="shared" si="906"/>
        <v/>
      </c>
      <c r="AN959" s="31" t="str">
        <f t="shared" si="906"/>
        <v/>
      </c>
      <c r="AO959" s="32" t="str">
        <f t="shared" si="904"/>
        <v/>
      </c>
      <c r="AP959" s="32" t="str">
        <f t="shared" si="885"/>
        <v/>
      </c>
      <c r="AQ959" s="32" t="str">
        <f t="shared" si="885"/>
        <v/>
      </c>
      <c r="AR959" s="32" t="str">
        <f t="shared" si="885"/>
        <v/>
      </c>
      <c r="AS959" s="32" t="str">
        <f t="shared" si="885"/>
        <v/>
      </c>
      <c r="AT959" s="32" t="str">
        <f t="shared" si="885"/>
        <v/>
      </c>
      <c r="AU959" s="32" t="str">
        <f t="shared" si="881"/>
        <v/>
      </c>
      <c r="AV959" s="32" t="str">
        <f t="shared" si="881"/>
        <v/>
      </c>
      <c r="AW959" s="32" t="str">
        <f t="shared" si="881"/>
        <v/>
      </c>
      <c r="AX959" s="32" t="str">
        <f t="shared" si="881"/>
        <v/>
      </c>
      <c r="AY959" s="32" t="str">
        <f t="shared" si="881"/>
        <v/>
      </c>
      <c r="BA959" s="17" t="str">
        <f t="shared" si="886"/>
        <v/>
      </c>
      <c r="BB959" s="17" t="str">
        <f t="shared" si="886"/>
        <v/>
      </c>
      <c r="BC959" s="17" t="str">
        <f t="shared" si="886"/>
        <v/>
      </c>
      <c r="BD959" s="17" t="str">
        <f t="shared" si="886"/>
        <v/>
      </c>
      <c r="BE959" s="17" t="str">
        <f t="shared" si="886"/>
        <v/>
      </c>
      <c r="BF959" s="17" t="str">
        <f t="shared" si="882"/>
        <v/>
      </c>
      <c r="BG959" s="17" t="str">
        <f t="shared" si="882"/>
        <v/>
      </c>
      <c r="BH959" s="17" t="str">
        <f t="shared" si="882"/>
        <v/>
      </c>
      <c r="BI959" s="17" t="str">
        <f t="shared" si="882"/>
        <v/>
      </c>
      <c r="BJ959" s="17" t="str">
        <f t="shared" si="882"/>
        <v/>
      </c>
    </row>
    <row r="960" spans="1:62" s="13" customFormat="1" ht="23.25" customHeight="1">
      <c r="A960" s="1">
        <f ca="1">IF(COUNTIF($D960:$M960," ")=10,"",IF(VLOOKUP(MAX($A$1:A959),$A$1:C959,3,FALSE)=0,"",MAX($A$1:A959)+1))</f>
        <v>949</v>
      </c>
      <c r="B960" s="13" t="str">
        <f>$B955</f>
        <v/>
      </c>
      <c r="C960" s="2" t="str">
        <f>IF($B960="","",$S$6)</f>
        <v/>
      </c>
      <c r="D960" s="23" t="str">
        <f t="shared" ref="D960:K960" si="910">IF($B960&gt;"",IF(ISERROR(SEARCH($B960,T$6))," ",MID(T$6,FIND("%курс ",T$6,FIND($B960,T$6))+6,3)&amp;"
("&amp;MID(T$6,FIND("ауд.",T$6,FIND($B960,T$6))+4,FIND("№",T$6,FIND("ауд.",T$6,FIND($B960,T$6)))-(FIND("ауд.",T$6,FIND($B960,T$6))+4))&amp;")"),"")</f>
        <v/>
      </c>
      <c r="E960" s="23" t="str">
        <f t="shared" si="910"/>
        <v/>
      </c>
      <c r="F960" s="23" t="str">
        <f t="shared" si="910"/>
        <v/>
      </c>
      <c r="G960" s="23" t="str">
        <f t="shared" si="910"/>
        <v/>
      </c>
      <c r="H960" s="23" t="str">
        <f t="shared" si="910"/>
        <v/>
      </c>
      <c r="I960" s="23" t="str">
        <f t="shared" si="910"/>
        <v/>
      </c>
      <c r="J960" s="23" t="str">
        <f t="shared" si="910"/>
        <v/>
      </c>
      <c r="K960" s="23" t="str">
        <f t="shared" si="910"/>
        <v/>
      </c>
      <c r="L960" s="23"/>
      <c r="M960" s="23"/>
      <c r="P960" s="16"/>
      <c r="Q960" s="16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E960" s="31" t="str">
        <f t="shared" si="906"/>
        <v/>
      </c>
      <c r="AF960" s="31" t="str">
        <f t="shared" si="906"/>
        <v/>
      </c>
      <c r="AG960" s="31" t="str">
        <f t="shared" si="906"/>
        <v/>
      </c>
      <c r="AH960" s="31" t="str">
        <f t="shared" si="906"/>
        <v/>
      </c>
      <c r="AI960" s="31" t="str">
        <f t="shared" si="906"/>
        <v/>
      </c>
      <c r="AJ960" s="31" t="str">
        <f t="shared" si="906"/>
        <v/>
      </c>
      <c r="AK960" s="31" t="str">
        <f t="shared" si="906"/>
        <v/>
      </c>
      <c r="AL960" s="31" t="str">
        <f t="shared" si="906"/>
        <v/>
      </c>
      <c r="AM960" s="31" t="str">
        <f t="shared" si="906"/>
        <v/>
      </c>
      <c r="AN960" s="31" t="str">
        <f t="shared" si="906"/>
        <v/>
      </c>
      <c r="AO960" s="32" t="str">
        <f t="shared" si="904"/>
        <v/>
      </c>
      <c r="AP960" s="32" t="str">
        <f t="shared" si="885"/>
        <v/>
      </c>
      <c r="AQ960" s="32" t="str">
        <f t="shared" si="885"/>
        <v/>
      </c>
      <c r="AR960" s="32" t="str">
        <f t="shared" si="885"/>
        <v/>
      </c>
      <c r="AS960" s="32" t="str">
        <f t="shared" si="885"/>
        <v/>
      </c>
      <c r="AT960" s="32" t="str">
        <f t="shared" si="885"/>
        <v/>
      </c>
      <c r="AU960" s="32" t="str">
        <f t="shared" si="881"/>
        <v/>
      </c>
      <c r="AV960" s="32" t="str">
        <f t="shared" si="881"/>
        <v/>
      </c>
      <c r="AW960" s="32" t="str">
        <f t="shared" si="881"/>
        <v/>
      </c>
      <c r="AX960" s="32" t="str">
        <f t="shared" si="881"/>
        <v/>
      </c>
      <c r="AY960" s="32" t="str">
        <f t="shared" si="881"/>
        <v/>
      </c>
      <c r="BA960" s="17" t="str">
        <f t="shared" si="886"/>
        <v/>
      </c>
      <c r="BB960" s="17" t="str">
        <f t="shared" si="886"/>
        <v/>
      </c>
      <c r="BC960" s="17" t="str">
        <f t="shared" si="886"/>
        <v/>
      </c>
      <c r="BD960" s="17" t="str">
        <f t="shared" si="886"/>
        <v/>
      </c>
      <c r="BE960" s="17" t="str">
        <f t="shared" si="886"/>
        <v/>
      </c>
      <c r="BF960" s="17" t="str">
        <f t="shared" si="882"/>
        <v/>
      </c>
      <c r="BG960" s="17" t="str">
        <f t="shared" si="882"/>
        <v/>
      </c>
      <c r="BH960" s="17" t="str">
        <f t="shared" si="882"/>
        <v/>
      </c>
      <c r="BI960" s="17" t="str">
        <f t="shared" si="882"/>
        <v/>
      </c>
      <c r="BJ960" s="17" t="str">
        <f t="shared" si="882"/>
        <v/>
      </c>
    </row>
    <row r="961" spans="1:62" s="13" customFormat="1" ht="23.25" customHeight="1">
      <c r="A961" s="1">
        <f ca="1">IF(COUNTIF($D961:$M961," ")=10,"",IF(VLOOKUP(MAX($A$1:A960),$A$1:C960,3,FALSE)=0,"",MAX($A$1:A960)+1))</f>
        <v>950</v>
      </c>
      <c r="B961" s="13" t="str">
        <f>$B955</f>
        <v/>
      </c>
      <c r="C961" s="2" t="str">
        <f>IF($B961="","",$S$7)</f>
        <v/>
      </c>
      <c r="D961" s="23" t="str">
        <f t="shared" ref="D961:K961" si="911">IF($B961&gt;"",IF(ISERROR(SEARCH($B961,T$7))," ",MID(T$7,FIND("%курс ",T$7,FIND($B961,T$7))+6,3)&amp;"
("&amp;MID(T$7,FIND("ауд.",T$7,FIND($B961,T$7))+4,FIND("№",T$7,FIND("ауд.",T$7,FIND($B961,T$7)))-(FIND("ауд.",T$7,FIND($B961,T$7))+4))&amp;")"),"")</f>
        <v/>
      </c>
      <c r="E961" s="23" t="str">
        <f t="shared" si="911"/>
        <v/>
      </c>
      <c r="F961" s="23" t="str">
        <f t="shared" si="911"/>
        <v/>
      </c>
      <c r="G961" s="23" t="str">
        <f t="shared" si="911"/>
        <v/>
      </c>
      <c r="H961" s="23" t="str">
        <f t="shared" si="911"/>
        <v/>
      </c>
      <c r="I961" s="23" t="str">
        <f t="shared" si="911"/>
        <v/>
      </c>
      <c r="J961" s="23" t="str">
        <f t="shared" si="911"/>
        <v/>
      </c>
      <c r="K961" s="23" t="str">
        <f t="shared" si="911"/>
        <v/>
      </c>
      <c r="L961" s="23"/>
      <c r="M961" s="23"/>
      <c r="P961" s="16"/>
      <c r="Q961" s="16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E961" s="31" t="str">
        <f t="shared" si="906"/>
        <v/>
      </c>
      <c r="AF961" s="31" t="str">
        <f t="shared" si="906"/>
        <v/>
      </c>
      <c r="AG961" s="31" t="str">
        <f t="shared" si="906"/>
        <v/>
      </c>
      <c r="AH961" s="31" t="str">
        <f t="shared" si="906"/>
        <v/>
      </c>
      <c r="AI961" s="31" t="str">
        <f t="shared" si="906"/>
        <v/>
      </c>
      <c r="AJ961" s="31" t="str">
        <f t="shared" si="906"/>
        <v/>
      </c>
      <c r="AK961" s="31" t="str">
        <f t="shared" si="906"/>
        <v/>
      </c>
      <c r="AL961" s="31" t="str">
        <f t="shared" si="906"/>
        <v/>
      </c>
      <c r="AM961" s="31" t="str">
        <f t="shared" si="906"/>
        <v/>
      </c>
      <c r="AN961" s="31" t="str">
        <f t="shared" si="906"/>
        <v/>
      </c>
      <c r="AO961" s="32" t="str">
        <f t="shared" si="904"/>
        <v/>
      </c>
      <c r="AP961" s="32" t="str">
        <f t="shared" si="885"/>
        <v/>
      </c>
      <c r="AQ961" s="32" t="str">
        <f t="shared" si="885"/>
        <v/>
      </c>
      <c r="AR961" s="32" t="str">
        <f t="shared" si="885"/>
        <v/>
      </c>
      <c r="AS961" s="32" t="str">
        <f t="shared" si="885"/>
        <v/>
      </c>
      <c r="AT961" s="32" t="str">
        <f t="shared" si="885"/>
        <v/>
      </c>
      <c r="AU961" s="32" t="str">
        <f t="shared" si="881"/>
        <v/>
      </c>
      <c r="AV961" s="32" t="str">
        <f t="shared" si="881"/>
        <v/>
      </c>
      <c r="AW961" s="32" t="str">
        <f t="shared" si="881"/>
        <v/>
      </c>
      <c r="AX961" s="32" t="str">
        <f t="shared" si="881"/>
        <v/>
      </c>
      <c r="AY961" s="32" t="str">
        <f t="shared" si="881"/>
        <v/>
      </c>
      <c r="BA961" s="17" t="str">
        <f t="shared" si="886"/>
        <v/>
      </c>
      <c r="BB961" s="17" t="str">
        <f t="shared" si="886"/>
        <v/>
      </c>
      <c r="BC961" s="17" t="str">
        <f t="shared" si="886"/>
        <v/>
      </c>
      <c r="BD961" s="17" t="str">
        <f t="shared" si="886"/>
        <v/>
      </c>
      <c r="BE961" s="17" t="str">
        <f t="shared" si="886"/>
        <v/>
      </c>
      <c r="BF961" s="17" t="str">
        <f t="shared" si="882"/>
        <v/>
      </c>
      <c r="BG961" s="17" t="str">
        <f t="shared" si="882"/>
        <v/>
      </c>
      <c r="BH961" s="17" t="str">
        <f t="shared" si="882"/>
        <v/>
      </c>
      <c r="BI961" s="17" t="str">
        <f t="shared" si="882"/>
        <v/>
      </c>
      <c r="BJ961" s="17" t="str">
        <f t="shared" si="882"/>
        <v/>
      </c>
    </row>
    <row r="962" spans="1:62" s="13" customFormat="1" ht="23.25" customHeight="1">
      <c r="A962" s="1">
        <f ca="1">IF(COUNTIF($D962:$M962," ")=10,"",IF(VLOOKUP(MAX($A$1:A961),$A$1:C961,3,FALSE)=0,"",MAX($A$1:A961)+1))</f>
        <v>951</v>
      </c>
      <c r="B962" s="13" t="str">
        <f>$B955</f>
        <v/>
      </c>
      <c r="C962" s="2" t="str">
        <f>IF($B962="","",$S$8)</f>
        <v/>
      </c>
      <c r="D962" s="23" t="str">
        <f t="shared" ref="D962:K962" si="912">IF($B962&gt;"",IF(ISERROR(SEARCH($B962,T$8))," ",MID(T$8,FIND("%курс ",T$8,FIND($B962,T$8))+6,3)&amp;"
("&amp;MID(T$8,FIND("ауд.",T$8,FIND($B962,T$8))+4,FIND("№",T$8,FIND("ауд.",T$8,FIND($B962,T$8)))-(FIND("ауд.",T$8,FIND($B962,T$8))+4))&amp;")"),"")</f>
        <v/>
      </c>
      <c r="E962" s="23" t="str">
        <f t="shared" si="912"/>
        <v/>
      </c>
      <c r="F962" s="23" t="str">
        <f t="shared" si="912"/>
        <v/>
      </c>
      <c r="G962" s="23" t="str">
        <f t="shared" si="912"/>
        <v/>
      </c>
      <c r="H962" s="23" t="str">
        <f t="shared" si="912"/>
        <v/>
      </c>
      <c r="I962" s="23" t="str">
        <f t="shared" si="912"/>
        <v/>
      </c>
      <c r="J962" s="23" t="str">
        <f t="shared" si="912"/>
        <v/>
      </c>
      <c r="K962" s="23" t="str">
        <f t="shared" si="912"/>
        <v/>
      </c>
      <c r="L962" s="23"/>
      <c r="M962" s="23"/>
      <c r="P962" s="16"/>
      <c r="Q962" s="16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E962" s="31" t="str">
        <f t="shared" si="906"/>
        <v/>
      </c>
      <c r="AF962" s="31" t="str">
        <f t="shared" si="906"/>
        <v/>
      </c>
      <c r="AG962" s="31" t="str">
        <f t="shared" si="906"/>
        <v/>
      </c>
      <c r="AH962" s="31" t="str">
        <f t="shared" si="906"/>
        <v/>
      </c>
      <c r="AI962" s="31" t="str">
        <f t="shared" si="906"/>
        <v/>
      </c>
      <c r="AJ962" s="31" t="str">
        <f t="shared" si="906"/>
        <v/>
      </c>
      <c r="AK962" s="31" t="str">
        <f t="shared" si="906"/>
        <v/>
      </c>
      <c r="AL962" s="31" t="str">
        <f t="shared" si="906"/>
        <v/>
      </c>
      <c r="AM962" s="31" t="str">
        <f t="shared" si="906"/>
        <v/>
      </c>
      <c r="AN962" s="31" t="str">
        <f t="shared" si="906"/>
        <v/>
      </c>
      <c r="AO962" s="32" t="str">
        <f t="shared" si="904"/>
        <v/>
      </c>
      <c r="AP962" s="32" t="str">
        <f t="shared" si="885"/>
        <v/>
      </c>
      <c r="AQ962" s="32" t="str">
        <f t="shared" si="885"/>
        <v/>
      </c>
      <c r="AR962" s="32" t="str">
        <f t="shared" si="885"/>
        <v/>
      </c>
      <c r="AS962" s="32" t="str">
        <f t="shared" si="885"/>
        <v/>
      </c>
      <c r="AT962" s="32" t="str">
        <f t="shared" si="885"/>
        <v/>
      </c>
      <c r="AU962" s="32" t="str">
        <f t="shared" si="885"/>
        <v/>
      </c>
      <c r="AV962" s="32" t="str">
        <f t="shared" si="885"/>
        <v/>
      </c>
      <c r="AW962" s="32" t="str">
        <f t="shared" si="885"/>
        <v/>
      </c>
      <c r="AX962" s="32" t="str">
        <f t="shared" si="885"/>
        <v/>
      </c>
      <c r="AY962" s="32" t="str">
        <f t="shared" si="885"/>
        <v/>
      </c>
      <c r="BA962" s="17" t="str">
        <f t="shared" si="886"/>
        <v/>
      </c>
      <c r="BB962" s="17" t="str">
        <f t="shared" si="886"/>
        <v/>
      </c>
      <c r="BC962" s="17" t="str">
        <f t="shared" si="886"/>
        <v/>
      </c>
      <c r="BD962" s="17" t="str">
        <f t="shared" si="886"/>
        <v/>
      </c>
      <c r="BE962" s="17" t="str">
        <f t="shared" si="886"/>
        <v/>
      </c>
      <c r="BF962" s="17" t="str">
        <f t="shared" si="886"/>
        <v/>
      </c>
      <c r="BG962" s="17" t="str">
        <f t="shared" si="886"/>
        <v/>
      </c>
      <c r="BH962" s="17" t="str">
        <f t="shared" si="886"/>
        <v/>
      </c>
      <c r="BI962" s="17" t="str">
        <f t="shared" si="886"/>
        <v/>
      </c>
      <c r="BJ962" s="17" t="str">
        <f t="shared" si="886"/>
        <v/>
      </c>
    </row>
    <row r="963" spans="1:62" s="13" customFormat="1" ht="23.25" customHeight="1">
      <c r="C963" s="3" t="str">
        <f>IF(ISERROR(VLOOKUP((ROW()-1)/9+1,'[1]Преподавательский состав'!$A$2:$B$180,2,FALSE)),"",VLOOKUP((ROW()-1)/9+1,'[1]Преподавательский состав'!$A$2:$B$180,2,FALSE))</f>
        <v/>
      </c>
      <c r="D963" s="3" t="str">
        <f>IF($C963="","",T(" 9.00"))</f>
        <v/>
      </c>
      <c r="E963" s="3" t="str">
        <f>IF($C963="","",T("10.40"))</f>
        <v/>
      </c>
      <c r="F963" s="3" t="str">
        <f>IF($C963="","",T("12.20"))</f>
        <v/>
      </c>
      <c r="G963" s="3" t="str">
        <f>IF($C963="","",T("14.00"))</f>
        <v/>
      </c>
      <c r="H963" s="3" t="str">
        <f>IF($C963="","",T("14.30"))</f>
        <v/>
      </c>
      <c r="I963" s="3" t="str">
        <f>IF($C963="","",T("16.10"))</f>
        <v/>
      </c>
      <c r="J963" s="3" t="str">
        <f>IF($C963="","",T("17.50"))</f>
        <v/>
      </c>
      <c r="K963" s="3" t="str">
        <f>IF($C963="","",T("17.50"))</f>
        <v/>
      </c>
      <c r="L963" s="3"/>
      <c r="M963" s="3"/>
      <c r="P963" s="16"/>
      <c r="Q963" s="16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2" t="str">
        <f t="shared" si="885"/>
        <v/>
      </c>
      <c r="AQ963" s="32" t="str">
        <f t="shared" si="885"/>
        <v/>
      </c>
      <c r="AR963" s="32" t="str">
        <f t="shared" si="885"/>
        <v/>
      </c>
      <c r="AS963" s="32" t="str">
        <f t="shared" si="885"/>
        <v/>
      </c>
      <c r="AT963" s="32" t="str">
        <f t="shared" si="885"/>
        <v/>
      </c>
      <c r="AU963" s="32" t="str">
        <f t="shared" si="885"/>
        <v/>
      </c>
      <c r="AV963" s="32" t="str">
        <f t="shared" si="885"/>
        <v/>
      </c>
      <c r="AW963" s="32" t="str">
        <f t="shared" si="885"/>
        <v/>
      </c>
      <c r="AX963" s="32" t="str">
        <f t="shared" si="885"/>
        <v/>
      </c>
      <c r="AY963" s="32" t="str">
        <f t="shared" si="885"/>
        <v/>
      </c>
      <c r="BA963" s="17" t="str">
        <f t="shared" si="886"/>
        <v/>
      </c>
      <c r="BB963" s="17" t="str">
        <f t="shared" si="886"/>
        <v/>
      </c>
      <c r="BC963" s="17" t="str">
        <f t="shared" si="886"/>
        <v/>
      </c>
      <c r="BD963" s="17" t="str">
        <f t="shared" si="886"/>
        <v/>
      </c>
      <c r="BE963" s="17" t="str">
        <f t="shared" si="886"/>
        <v/>
      </c>
      <c r="BF963" s="17" t="str">
        <f t="shared" si="886"/>
        <v/>
      </c>
      <c r="BG963" s="17" t="str">
        <f t="shared" si="886"/>
        <v/>
      </c>
      <c r="BH963" s="17" t="str">
        <f t="shared" si="886"/>
        <v/>
      </c>
      <c r="BI963" s="17" t="str">
        <f t="shared" si="886"/>
        <v/>
      </c>
      <c r="BJ963" s="17" t="str">
        <f t="shared" si="886"/>
        <v/>
      </c>
    </row>
    <row r="964" spans="1:62" s="13" customFormat="1" ht="23.25" customHeight="1">
      <c r="A964" s="1">
        <f ca="1">IF(COUNTIF($D965:$M971," ")=70,"",MAX($A$1:A963)+1)</f>
        <v>952</v>
      </c>
      <c r="B964" s="2" t="str">
        <f>IF($C964="","",$C964)</f>
        <v/>
      </c>
      <c r="C964" s="3" t="str">
        <f>IF(ISERROR(VLOOKUP((ROW()-1)/9+1,'[1]Преподавательский состав'!$A$2:$B$180,2,FALSE)),"",VLOOKUP((ROW()-1)/9+1,'[1]Преподавательский состав'!$A$2:$B$180,2,FALSE))</f>
        <v/>
      </c>
      <c r="D964" s="3" t="str">
        <f>IF($C964="","",T(" 8.00"))</f>
        <v/>
      </c>
      <c r="E964" s="3" t="str">
        <f>IF($C964="","",T(" 9.40"))</f>
        <v/>
      </c>
      <c r="F964" s="3" t="str">
        <f>IF($C964="","",T("11.20"))</f>
        <v/>
      </c>
      <c r="G964" s="3" t="str">
        <f>IF($C964="","",T("13.00"))</f>
        <v/>
      </c>
      <c r="H964" s="3" t="str">
        <f>IF($C964="","",T("13.30"))</f>
        <v/>
      </c>
      <c r="I964" s="3" t="str">
        <f>IF($C964="","",T("15.10"))</f>
        <v/>
      </c>
      <c r="J964" s="3" t="str">
        <f>IF($C964="","",T("16.50"))</f>
        <v/>
      </c>
      <c r="K964" s="3" t="str">
        <f>IF($C964="","",T("16.50"))</f>
        <v/>
      </c>
      <c r="L964" s="3"/>
      <c r="M964" s="3"/>
      <c r="P964" s="16"/>
      <c r="Q964" s="16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 t="str">
        <f t="shared" ref="AO964:AO971" si="913">IF(COUNTBLANK(AE964:AN964)=10,"",MID($B964,1,FIND(" ",$B964)-1))</f>
        <v/>
      </c>
      <c r="AP964" s="32" t="str">
        <f t="shared" si="885"/>
        <v/>
      </c>
      <c r="AQ964" s="32" t="str">
        <f t="shared" si="885"/>
        <v/>
      </c>
      <c r="AR964" s="32" t="str">
        <f t="shared" si="885"/>
        <v/>
      </c>
      <c r="AS964" s="32" t="str">
        <f t="shared" si="885"/>
        <v/>
      </c>
      <c r="AT964" s="32" t="str">
        <f t="shared" si="885"/>
        <v/>
      </c>
      <c r="AU964" s="32" t="str">
        <f t="shared" si="885"/>
        <v/>
      </c>
      <c r="AV964" s="32" t="str">
        <f t="shared" si="885"/>
        <v/>
      </c>
      <c r="AW964" s="32" t="str">
        <f t="shared" si="885"/>
        <v/>
      </c>
      <c r="AX964" s="32" t="str">
        <f t="shared" si="885"/>
        <v/>
      </c>
      <c r="AY964" s="32" t="str">
        <f t="shared" si="885"/>
        <v/>
      </c>
      <c r="BA964" s="17" t="str">
        <f t="shared" si="886"/>
        <v/>
      </c>
      <c r="BB964" s="17" t="str">
        <f t="shared" si="886"/>
        <v/>
      </c>
      <c r="BC964" s="17" t="str">
        <f t="shared" si="886"/>
        <v/>
      </c>
      <c r="BD964" s="17" t="str">
        <f t="shared" si="886"/>
        <v/>
      </c>
      <c r="BE964" s="17" t="str">
        <f t="shared" si="886"/>
        <v/>
      </c>
      <c r="BF964" s="17" t="str">
        <f t="shared" si="886"/>
        <v/>
      </c>
      <c r="BG964" s="17" t="str">
        <f t="shared" si="886"/>
        <v/>
      </c>
      <c r="BH964" s="17" t="str">
        <f t="shared" si="886"/>
        <v/>
      </c>
      <c r="BI964" s="17" t="str">
        <f t="shared" si="886"/>
        <v/>
      </c>
      <c r="BJ964" s="17" t="str">
        <f t="shared" si="886"/>
        <v/>
      </c>
    </row>
    <row r="965" spans="1:62" s="13" customFormat="1" ht="23.25" customHeight="1">
      <c r="A965" s="1">
        <f ca="1">IF(COUNTIF($D965:$M965," ")=10,"",IF(VLOOKUP(MAX($A$1:A964),$A$1:C964,3,FALSE)=0,"",MAX($A$1:A964)+1))</f>
        <v>953</v>
      </c>
      <c r="B965" s="13" t="str">
        <f>$B964</f>
        <v/>
      </c>
      <c r="C965" s="2" t="str">
        <f>IF($B965="","",$S$2)</f>
        <v/>
      </c>
      <c r="D965" s="14" t="str">
        <f t="shared" ref="D965:K965" si="914">IF($B965&gt;"",IF(ISERROR(SEARCH($B965,T$2))," ",MID(T$2,FIND("%курс ",T$2,FIND($B965,T$2))+6,3)&amp;"
("&amp;MID(T$2,FIND("ауд.",T$2,FIND($B965,T$2))+4,FIND("№",T$2,FIND("ауд.",T$2,FIND($B965,T$2)))-(FIND("ауд.",T$2,FIND($B965,T$2))+4))&amp;")"),"")</f>
        <v/>
      </c>
      <c r="E965" s="14" t="str">
        <f t="shared" si="914"/>
        <v/>
      </c>
      <c r="F965" s="14" t="str">
        <f t="shared" si="914"/>
        <v/>
      </c>
      <c r="G965" s="14" t="str">
        <f t="shared" si="914"/>
        <v/>
      </c>
      <c r="H965" s="14" t="str">
        <f t="shared" si="914"/>
        <v/>
      </c>
      <c r="I965" s="14" t="str">
        <f t="shared" si="914"/>
        <v/>
      </c>
      <c r="J965" s="14" t="str">
        <f t="shared" si="914"/>
        <v/>
      </c>
      <c r="K965" s="14" t="str">
        <f t="shared" si="914"/>
        <v/>
      </c>
      <c r="L965" s="14"/>
      <c r="M965" s="14"/>
      <c r="P965" s="16"/>
      <c r="Q965" s="16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E965" s="31" t="str">
        <f t="shared" ref="AE965:AN971" si="915">IF(D965=" ","",IF(D965="","",CONCATENATE($C965," ",D$1," ",MID(D965,6,3))))</f>
        <v/>
      </c>
      <c r="AF965" s="31" t="str">
        <f t="shared" si="915"/>
        <v/>
      </c>
      <c r="AG965" s="31" t="str">
        <f t="shared" si="915"/>
        <v/>
      </c>
      <c r="AH965" s="31" t="str">
        <f t="shared" si="915"/>
        <v/>
      </c>
      <c r="AI965" s="31" t="str">
        <f t="shared" si="915"/>
        <v/>
      </c>
      <c r="AJ965" s="31" t="str">
        <f t="shared" si="915"/>
        <v/>
      </c>
      <c r="AK965" s="31" t="str">
        <f t="shared" si="915"/>
        <v/>
      </c>
      <c r="AL965" s="31" t="str">
        <f t="shared" si="915"/>
        <v/>
      </c>
      <c r="AM965" s="31" t="str">
        <f t="shared" si="915"/>
        <v/>
      </c>
      <c r="AN965" s="31" t="str">
        <f t="shared" si="915"/>
        <v/>
      </c>
      <c r="AO965" s="32" t="str">
        <f t="shared" si="913"/>
        <v/>
      </c>
      <c r="AP965" s="32" t="str">
        <f t="shared" si="885"/>
        <v/>
      </c>
      <c r="AQ965" s="32" t="str">
        <f t="shared" si="885"/>
        <v/>
      </c>
      <c r="AR965" s="32" t="str">
        <f t="shared" si="885"/>
        <v/>
      </c>
      <c r="AS965" s="32" t="str">
        <f t="shared" si="885"/>
        <v/>
      </c>
      <c r="AT965" s="32" t="str">
        <f t="shared" si="885"/>
        <v/>
      </c>
      <c r="AU965" s="32" t="str">
        <f t="shared" si="885"/>
        <v/>
      </c>
      <c r="AV965" s="32" t="str">
        <f t="shared" si="885"/>
        <v/>
      </c>
      <c r="AW965" s="32" t="str">
        <f t="shared" si="885"/>
        <v/>
      </c>
      <c r="AX965" s="32" t="str">
        <f t="shared" si="885"/>
        <v/>
      </c>
      <c r="AY965" s="32" t="str">
        <f t="shared" si="885"/>
        <v/>
      </c>
      <c r="BA965" s="17" t="str">
        <f t="shared" si="886"/>
        <v/>
      </c>
      <c r="BB965" s="17" t="str">
        <f t="shared" si="886"/>
        <v/>
      </c>
      <c r="BC965" s="17" t="str">
        <f t="shared" si="886"/>
        <v/>
      </c>
      <c r="BD965" s="17" t="str">
        <f t="shared" si="886"/>
        <v/>
      </c>
      <c r="BE965" s="17" t="str">
        <f t="shared" si="886"/>
        <v/>
      </c>
      <c r="BF965" s="17" t="str">
        <f t="shared" si="886"/>
        <v/>
      </c>
      <c r="BG965" s="17" t="str">
        <f t="shared" si="886"/>
        <v/>
      </c>
      <c r="BH965" s="17" t="str">
        <f t="shared" si="886"/>
        <v/>
      </c>
      <c r="BI965" s="17" t="str">
        <f t="shared" si="886"/>
        <v/>
      </c>
      <c r="BJ965" s="17" t="str">
        <f t="shared" si="886"/>
        <v/>
      </c>
    </row>
    <row r="966" spans="1:62" s="13" customFormat="1" ht="23.25" customHeight="1">
      <c r="A966" s="1">
        <f ca="1">IF(COUNTIF($D966:$M966," ")=10,"",IF(VLOOKUP(MAX($A$1:A965),$A$1:C965,3,FALSE)=0,"",MAX($A$1:A965)+1))</f>
        <v>954</v>
      </c>
      <c r="B966" s="13" t="str">
        <f>$B964</f>
        <v/>
      </c>
      <c r="C966" s="2" t="str">
        <f>IF($B966="","",$S$3)</f>
        <v/>
      </c>
      <c r="D966" s="14" t="str">
        <f t="shared" ref="D966:K966" si="916">IF($B966&gt;"",IF(ISERROR(SEARCH($B966,T$3))," ",MID(T$3,FIND("%курс ",T$3,FIND($B966,T$3))+6,3)&amp;"
("&amp;MID(T$3,FIND("ауд.",T$3,FIND($B966,T$3))+4,FIND("№",T$3,FIND("ауд.",T$3,FIND($B966,T$3)))-(FIND("ауд.",T$3,FIND($B966,T$3))+4))&amp;")"),"")</f>
        <v/>
      </c>
      <c r="E966" s="14" t="str">
        <f t="shared" si="916"/>
        <v/>
      </c>
      <c r="F966" s="14" t="str">
        <f t="shared" si="916"/>
        <v/>
      </c>
      <c r="G966" s="14" t="str">
        <f t="shared" si="916"/>
        <v/>
      </c>
      <c r="H966" s="14" t="str">
        <f t="shared" si="916"/>
        <v/>
      </c>
      <c r="I966" s="14" t="str">
        <f t="shared" si="916"/>
        <v/>
      </c>
      <c r="J966" s="14" t="str">
        <f t="shared" si="916"/>
        <v/>
      </c>
      <c r="K966" s="14" t="str">
        <f t="shared" si="916"/>
        <v/>
      </c>
      <c r="L966" s="14"/>
      <c r="M966" s="14"/>
      <c r="P966" s="16"/>
      <c r="Q966" s="16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E966" s="31" t="str">
        <f t="shared" si="915"/>
        <v/>
      </c>
      <c r="AF966" s="31" t="str">
        <f t="shared" si="915"/>
        <v/>
      </c>
      <c r="AG966" s="31" t="str">
        <f t="shared" si="915"/>
        <v/>
      </c>
      <c r="AH966" s="31" t="str">
        <f t="shared" si="915"/>
        <v/>
      </c>
      <c r="AI966" s="31" t="str">
        <f t="shared" si="915"/>
        <v/>
      </c>
      <c r="AJ966" s="31" t="str">
        <f t="shared" si="915"/>
        <v/>
      </c>
      <c r="AK966" s="31" t="str">
        <f t="shared" si="915"/>
        <v/>
      </c>
      <c r="AL966" s="31" t="str">
        <f t="shared" si="915"/>
        <v/>
      </c>
      <c r="AM966" s="31" t="str">
        <f t="shared" si="915"/>
        <v/>
      </c>
      <c r="AN966" s="31" t="str">
        <f t="shared" si="915"/>
        <v/>
      </c>
      <c r="AO966" s="32" t="str">
        <f t="shared" si="913"/>
        <v/>
      </c>
      <c r="AP966" s="32" t="str">
        <f t="shared" si="885"/>
        <v/>
      </c>
      <c r="AQ966" s="32" t="str">
        <f t="shared" si="885"/>
        <v/>
      </c>
      <c r="AR966" s="32" t="str">
        <f t="shared" si="885"/>
        <v/>
      </c>
      <c r="AS966" s="32" t="str">
        <f t="shared" si="885"/>
        <v/>
      </c>
      <c r="AT966" s="32" t="str">
        <f t="shared" si="885"/>
        <v/>
      </c>
      <c r="AU966" s="32" t="str">
        <f t="shared" si="885"/>
        <v/>
      </c>
      <c r="AV966" s="32" t="str">
        <f t="shared" si="885"/>
        <v/>
      </c>
      <c r="AW966" s="32" t="str">
        <f t="shared" si="885"/>
        <v/>
      </c>
      <c r="AX966" s="32" t="str">
        <f t="shared" si="885"/>
        <v/>
      </c>
      <c r="AY966" s="32" t="str">
        <f t="shared" si="885"/>
        <v/>
      </c>
      <c r="BA966" s="17" t="str">
        <f t="shared" si="886"/>
        <v/>
      </c>
      <c r="BB966" s="17" t="str">
        <f t="shared" si="886"/>
        <v/>
      </c>
      <c r="BC966" s="17" t="str">
        <f t="shared" si="886"/>
        <v/>
      </c>
      <c r="BD966" s="17" t="str">
        <f t="shared" si="886"/>
        <v/>
      </c>
      <c r="BE966" s="17" t="str">
        <f t="shared" si="886"/>
        <v/>
      </c>
      <c r="BF966" s="17" t="str">
        <f t="shared" si="886"/>
        <v/>
      </c>
      <c r="BG966" s="17" t="str">
        <f t="shared" si="886"/>
        <v/>
      </c>
      <c r="BH966" s="17" t="str">
        <f t="shared" si="886"/>
        <v/>
      </c>
      <c r="BI966" s="17" t="str">
        <f t="shared" si="886"/>
        <v/>
      </c>
      <c r="BJ966" s="17" t="str">
        <f t="shared" si="886"/>
        <v/>
      </c>
    </row>
    <row r="967" spans="1:62" s="13" customFormat="1" ht="23.25" customHeight="1">
      <c r="A967" s="1">
        <f ca="1">IF(COUNTIF($D967:$M967," ")=10,"",IF(VLOOKUP(MAX($A$1:A966),$A$1:C966,3,FALSE)=0,"",MAX($A$1:A966)+1))</f>
        <v>955</v>
      </c>
      <c r="B967" s="13" t="str">
        <f>$B964</f>
        <v/>
      </c>
      <c r="C967" s="2" t="str">
        <f>IF($B967="","",$S$4)</f>
        <v/>
      </c>
      <c r="D967" s="14" t="str">
        <f t="shared" ref="D967:K967" si="917">IF($B967&gt;"",IF(ISERROR(SEARCH($B967,T$4))," ",MID(T$4,FIND("%курс ",T$4,FIND($B967,T$4))+6,3)&amp;"
("&amp;MID(T$4,FIND("ауд.",T$4,FIND($B967,T$4))+4,FIND("№",T$4,FIND("ауд.",T$4,FIND($B967,T$4)))-(FIND("ауд.",T$4,FIND($B967,T$4))+4))&amp;")"),"")</f>
        <v/>
      </c>
      <c r="E967" s="14" t="str">
        <f t="shared" si="917"/>
        <v/>
      </c>
      <c r="F967" s="14" t="str">
        <f t="shared" si="917"/>
        <v/>
      </c>
      <c r="G967" s="14" t="str">
        <f t="shared" si="917"/>
        <v/>
      </c>
      <c r="H967" s="14" t="str">
        <f t="shared" si="917"/>
        <v/>
      </c>
      <c r="I967" s="14" t="str">
        <f t="shared" si="917"/>
        <v/>
      </c>
      <c r="J967" s="14" t="str">
        <f t="shared" si="917"/>
        <v/>
      </c>
      <c r="K967" s="14" t="str">
        <f t="shared" si="917"/>
        <v/>
      </c>
      <c r="L967" s="14"/>
      <c r="M967" s="14"/>
      <c r="P967" s="16"/>
      <c r="Q967" s="16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E967" s="31" t="str">
        <f t="shared" si="915"/>
        <v/>
      </c>
      <c r="AF967" s="31" t="str">
        <f t="shared" si="915"/>
        <v/>
      </c>
      <c r="AG967" s="31" t="str">
        <f t="shared" si="915"/>
        <v/>
      </c>
      <c r="AH967" s="31" t="str">
        <f t="shared" si="915"/>
        <v/>
      </c>
      <c r="AI967" s="31" t="str">
        <f t="shared" si="915"/>
        <v/>
      </c>
      <c r="AJ967" s="31" t="str">
        <f t="shared" si="915"/>
        <v/>
      </c>
      <c r="AK967" s="31" t="str">
        <f t="shared" si="915"/>
        <v/>
      </c>
      <c r="AL967" s="31" t="str">
        <f t="shared" si="915"/>
        <v/>
      </c>
      <c r="AM967" s="31" t="str">
        <f t="shared" si="915"/>
        <v/>
      </c>
      <c r="AN967" s="31" t="str">
        <f t="shared" si="915"/>
        <v/>
      </c>
      <c r="AO967" s="32" t="str">
        <f t="shared" si="913"/>
        <v/>
      </c>
      <c r="AP967" s="32" t="str">
        <f t="shared" si="885"/>
        <v/>
      </c>
      <c r="AQ967" s="32" t="str">
        <f t="shared" si="885"/>
        <v/>
      </c>
      <c r="AR967" s="32" t="str">
        <f t="shared" si="885"/>
        <v/>
      </c>
      <c r="AS967" s="32" t="str">
        <f t="shared" si="885"/>
        <v/>
      </c>
      <c r="AT967" s="32" t="str">
        <f t="shared" si="885"/>
        <v/>
      </c>
      <c r="AU967" s="32" t="str">
        <f t="shared" si="885"/>
        <v/>
      </c>
      <c r="AV967" s="32" t="str">
        <f t="shared" si="885"/>
        <v/>
      </c>
      <c r="AW967" s="32" t="str">
        <f t="shared" si="885"/>
        <v/>
      </c>
      <c r="AX967" s="32" t="str">
        <f t="shared" si="885"/>
        <v/>
      </c>
      <c r="AY967" s="32" t="str">
        <f t="shared" si="885"/>
        <v/>
      </c>
      <c r="BA967" s="17" t="str">
        <f t="shared" si="886"/>
        <v/>
      </c>
      <c r="BB967" s="17" t="str">
        <f t="shared" si="886"/>
        <v/>
      </c>
      <c r="BC967" s="17" t="str">
        <f t="shared" si="886"/>
        <v/>
      </c>
      <c r="BD967" s="17" t="str">
        <f t="shared" si="886"/>
        <v/>
      </c>
      <c r="BE967" s="17" t="str">
        <f t="shared" si="886"/>
        <v/>
      </c>
      <c r="BF967" s="17" t="str">
        <f t="shared" si="886"/>
        <v/>
      </c>
      <c r="BG967" s="17" t="str">
        <f t="shared" si="886"/>
        <v/>
      </c>
      <c r="BH967" s="17" t="str">
        <f t="shared" si="886"/>
        <v/>
      </c>
      <c r="BI967" s="17" t="str">
        <f t="shared" si="886"/>
        <v/>
      </c>
      <c r="BJ967" s="17" t="str">
        <f t="shared" si="886"/>
        <v/>
      </c>
    </row>
    <row r="968" spans="1:62" s="13" customFormat="1" ht="23.25" customHeight="1">
      <c r="A968" s="1">
        <f ca="1">IF(COUNTIF($D968:$M968," ")=10,"",IF(VLOOKUP(MAX($A$1:A967),$A$1:C967,3,FALSE)=0,"",MAX($A$1:A967)+1))</f>
        <v>956</v>
      </c>
      <c r="B968" s="13" t="str">
        <f>$B964</f>
        <v/>
      </c>
      <c r="C968" s="2" t="str">
        <f>IF($B968="","",$S$5)</f>
        <v/>
      </c>
      <c r="D968" s="23" t="str">
        <f t="shared" ref="D968:K968" si="918">IF($B968&gt;"",IF(ISERROR(SEARCH($B968,T$5))," ",MID(T$5,FIND("%курс ",T$5,FIND($B968,T$5))+6,3)&amp;"
("&amp;MID(T$5,FIND("ауд.",T$5,FIND($B968,T$5))+4,FIND("№",T$5,FIND("ауд.",T$5,FIND($B968,T$5)))-(FIND("ауд.",T$5,FIND($B968,T$5))+4))&amp;")"),"")</f>
        <v/>
      </c>
      <c r="E968" s="23" t="str">
        <f t="shared" si="918"/>
        <v/>
      </c>
      <c r="F968" s="23" t="str">
        <f t="shared" si="918"/>
        <v/>
      </c>
      <c r="G968" s="23" t="str">
        <f t="shared" si="918"/>
        <v/>
      </c>
      <c r="H968" s="23" t="str">
        <f t="shared" si="918"/>
        <v/>
      </c>
      <c r="I968" s="23" t="str">
        <f t="shared" si="918"/>
        <v/>
      </c>
      <c r="J968" s="23" t="str">
        <f t="shared" si="918"/>
        <v/>
      </c>
      <c r="K968" s="23" t="str">
        <f t="shared" si="918"/>
        <v/>
      </c>
      <c r="L968" s="23"/>
      <c r="M968" s="23"/>
      <c r="P968" s="16"/>
      <c r="Q968" s="16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E968" s="31" t="str">
        <f t="shared" si="915"/>
        <v/>
      </c>
      <c r="AF968" s="31" t="str">
        <f t="shared" si="915"/>
        <v/>
      </c>
      <c r="AG968" s="31" t="str">
        <f t="shared" si="915"/>
        <v/>
      </c>
      <c r="AH968" s="31" t="str">
        <f t="shared" si="915"/>
        <v/>
      </c>
      <c r="AI968" s="31" t="str">
        <f t="shared" si="915"/>
        <v/>
      </c>
      <c r="AJ968" s="31" t="str">
        <f t="shared" si="915"/>
        <v/>
      </c>
      <c r="AK968" s="31" t="str">
        <f t="shared" si="915"/>
        <v/>
      </c>
      <c r="AL968" s="31" t="str">
        <f t="shared" si="915"/>
        <v/>
      </c>
      <c r="AM968" s="31" t="str">
        <f t="shared" si="915"/>
        <v/>
      </c>
      <c r="AN968" s="31" t="str">
        <f t="shared" si="915"/>
        <v/>
      </c>
      <c r="AO968" s="32" t="str">
        <f t="shared" si="913"/>
        <v/>
      </c>
      <c r="AP968" s="32" t="str">
        <f t="shared" si="885"/>
        <v/>
      </c>
      <c r="AQ968" s="32" t="str">
        <f t="shared" si="885"/>
        <v/>
      </c>
      <c r="AR968" s="32" t="str">
        <f t="shared" si="885"/>
        <v/>
      </c>
      <c r="AS968" s="32" t="str">
        <f t="shared" si="885"/>
        <v/>
      </c>
      <c r="AT968" s="32" t="str">
        <f t="shared" si="885"/>
        <v/>
      </c>
      <c r="AU968" s="32" t="str">
        <f t="shared" si="885"/>
        <v/>
      </c>
      <c r="AV968" s="32" t="str">
        <f t="shared" si="885"/>
        <v/>
      </c>
      <c r="AW968" s="32" t="str">
        <f t="shared" si="885"/>
        <v/>
      </c>
      <c r="AX968" s="32" t="str">
        <f t="shared" si="885"/>
        <v/>
      </c>
      <c r="AY968" s="32" t="str">
        <f t="shared" si="885"/>
        <v/>
      </c>
      <c r="BA968" s="17" t="str">
        <f t="shared" si="886"/>
        <v/>
      </c>
      <c r="BB968" s="17" t="str">
        <f t="shared" si="886"/>
        <v/>
      </c>
      <c r="BC968" s="17" t="str">
        <f t="shared" si="886"/>
        <v/>
      </c>
      <c r="BD968" s="17" t="str">
        <f t="shared" si="886"/>
        <v/>
      </c>
      <c r="BE968" s="17" t="str">
        <f t="shared" si="886"/>
        <v/>
      </c>
      <c r="BF968" s="17" t="str">
        <f t="shared" si="886"/>
        <v/>
      </c>
      <c r="BG968" s="17" t="str">
        <f t="shared" si="886"/>
        <v/>
      </c>
      <c r="BH968" s="17" t="str">
        <f t="shared" si="886"/>
        <v/>
      </c>
      <c r="BI968" s="17" t="str">
        <f t="shared" si="886"/>
        <v/>
      </c>
      <c r="BJ968" s="17" t="str">
        <f t="shared" si="886"/>
        <v/>
      </c>
    </row>
    <row r="969" spans="1:62" s="13" customFormat="1" ht="23.25" customHeight="1">
      <c r="A969" s="1">
        <f ca="1">IF(COUNTIF($D969:$M969," ")=10,"",IF(VLOOKUP(MAX($A$1:A968),$A$1:C968,3,FALSE)=0,"",MAX($A$1:A968)+1))</f>
        <v>957</v>
      </c>
      <c r="B969" s="13" t="str">
        <f>$B964</f>
        <v/>
      </c>
      <c r="C969" s="2" t="str">
        <f>IF($B969="","",$S$6)</f>
        <v/>
      </c>
      <c r="D969" s="23" t="str">
        <f t="shared" ref="D969:K969" si="919">IF($B969&gt;"",IF(ISERROR(SEARCH($B969,T$6))," ",MID(T$6,FIND("%курс ",T$6,FIND($B969,T$6))+6,3)&amp;"
("&amp;MID(T$6,FIND("ауд.",T$6,FIND($B969,T$6))+4,FIND("№",T$6,FIND("ауд.",T$6,FIND($B969,T$6)))-(FIND("ауд.",T$6,FIND($B969,T$6))+4))&amp;")"),"")</f>
        <v/>
      </c>
      <c r="E969" s="23" t="str">
        <f t="shared" si="919"/>
        <v/>
      </c>
      <c r="F969" s="23" t="str">
        <f t="shared" si="919"/>
        <v/>
      </c>
      <c r="G969" s="23" t="str">
        <f t="shared" si="919"/>
        <v/>
      </c>
      <c r="H969" s="23" t="str">
        <f t="shared" si="919"/>
        <v/>
      </c>
      <c r="I969" s="23" t="str">
        <f t="shared" si="919"/>
        <v/>
      </c>
      <c r="J969" s="23" t="str">
        <f t="shared" si="919"/>
        <v/>
      </c>
      <c r="K969" s="23" t="str">
        <f t="shared" si="919"/>
        <v/>
      </c>
      <c r="L969" s="23"/>
      <c r="M969" s="23"/>
      <c r="P969" s="16"/>
      <c r="Q969" s="16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E969" s="31" t="str">
        <f t="shared" si="915"/>
        <v/>
      </c>
      <c r="AF969" s="31" t="str">
        <f t="shared" si="915"/>
        <v/>
      </c>
      <c r="AG969" s="31" t="str">
        <f t="shared" si="915"/>
        <v/>
      </c>
      <c r="AH969" s="31" t="str">
        <f t="shared" si="915"/>
        <v/>
      </c>
      <c r="AI969" s="31" t="str">
        <f t="shared" si="915"/>
        <v/>
      </c>
      <c r="AJ969" s="31" t="str">
        <f t="shared" si="915"/>
        <v/>
      </c>
      <c r="AK969" s="31" t="str">
        <f t="shared" si="915"/>
        <v/>
      </c>
      <c r="AL969" s="31" t="str">
        <f t="shared" si="915"/>
        <v/>
      </c>
      <c r="AM969" s="31" t="str">
        <f t="shared" si="915"/>
        <v/>
      </c>
      <c r="AN969" s="31" t="str">
        <f t="shared" si="915"/>
        <v/>
      </c>
      <c r="AO969" s="32" t="str">
        <f t="shared" si="913"/>
        <v/>
      </c>
      <c r="AP969" s="32" t="str">
        <f t="shared" si="885"/>
        <v/>
      </c>
      <c r="AQ969" s="32" t="str">
        <f t="shared" si="885"/>
        <v/>
      </c>
      <c r="AR969" s="32" t="str">
        <f t="shared" si="885"/>
        <v/>
      </c>
      <c r="AS969" s="32" t="str">
        <f t="shared" si="885"/>
        <v/>
      </c>
      <c r="AT969" s="32" t="str">
        <f t="shared" si="885"/>
        <v/>
      </c>
      <c r="AU969" s="32" t="str">
        <f t="shared" si="885"/>
        <v/>
      </c>
      <c r="AV969" s="32" t="str">
        <f t="shared" si="885"/>
        <v/>
      </c>
      <c r="AW969" s="32" t="str">
        <f t="shared" si="885"/>
        <v/>
      </c>
      <c r="AX969" s="32" t="str">
        <f t="shared" si="885"/>
        <v/>
      </c>
      <c r="AY969" s="32" t="str">
        <f t="shared" si="885"/>
        <v/>
      </c>
      <c r="BA969" s="17" t="str">
        <f t="shared" si="886"/>
        <v/>
      </c>
      <c r="BB969" s="17" t="str">
        <f t="shared" si="886"/>
        <v/>
      </c>
      <c r="BC969" s="17" t="str">
        <f t="shared" si="886"/>
        <v/>
      </c>
      <c r="BD969" s="17" t="str">
        <f t="shared" si="886"/>
        <v/>
      </c>
      <c r="BE969" s="17" t="str">
        <f t="shared" si="886"/>
        <v/>
      </c>
      <c r="BF969" s="17" t="str">
        <f t="shared" si="886"/>
        <v/>
      </c>
      <c r="BG969" s="17" t="str">
        <f t="shared" si="886"/>
        <v/>
      </c>
      <c r="BH969" s="17" t="str">
        <f t="shared" si="886"/>
        <v/>
      </c>
      <c r="BI969" s="17" t="str">
        <f t="shared" si="886"/>
        <v/>
      </c>
      <c r="BJ969" s="17" t="str">
        <f t="shared" si="886"/>
        <v/>
      </c>
    </row>
    <row r="970" spans="1:62" s="13" customFormat="1" ht="23.25" customHeight="1">
      <c r="A970" s="1">
        <f ca="1">IF(COUNTIF($D970:$M970," ")=10,"",IF(VLOOKUP(MAX($A$1:A969),$A$1:C969,3,FALSE)=0,"",MAX($A$1:A969)+1))</f>
        <v>958</v>
      </c>
      <c r="B970" s="13" t="str">
        <f>$B964</f>
        <v/>
      </c>
      <c r="C970" s="2" t="str">
        <f>IF($B970="","",$S$7)</f>
        <v/>
      </c>
      <c r="D970" s="23" t="str">
        <f t="shared" ref="D970:K970" si="920">IF($B970&gt;"",IF(ISERROR(SEARCH($B970,T$7))," ",MID(T$7,FIND("%курс ",T$7,FIND($B970,T$7))+6,3)&amp;"
("&amp;MID(T$7,FIND("ауд.",T$7,FIND($B970,T$7))+4,FIND("№",T$7,FIND("ауд.",T$7,FIND($B970,T$7)))-(FIND("ауд.",T$7,FIND($B970,T$7))+4))&amp;")"),"")</f>
        <v/>
      </c>
      <c r="E970" s="23" t="str">
        <f t="shared" si="920"/>
        <v/>
      </c>
      <c r="F970" s="23" t="str">
        <f t="shared" si="920"/>
        <v/>
      </c>
      <c r="G970" s="23" t="str">
        <f t="shared" si="920"/>
        <v/>
      </c>
      <c r="H970" s="23" t="str">
        <f t="shared" si="920"/>
        <v/>
      </c>
      <c r="I970" s="23" t="str">
        <f t="shared" si="920"/>
        <v/>
      </c>
      <c r="J970" s="23" t="str">
        <f t="shared" si="920"/>
        <v/>
      </c>
      <c r="K970" s="23" t="str">
        <f t="shared" si="920"/>
        <v/>
      </c>
      <c r="L970" s="23"/>
      <c r="M970" s="23"/>
      <c r="P970" s="16"/>
      <c r="Q970" s="16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E970" s="31" t="str">
        <f t="shared" si="915"/>
        <v/>
      </c>
      <c r="AF970" s="31" t="str">
        <f t="shared" si="915"/>
        <v/>
      </c>
      <c r="AG970" s="31" t="str">
        <f t="shared" si="915"/>
        <v/>
      </c>
      <c r="AH970" s="31" t="str">
        <f t="shared" si="915"/>
        <v/>
      </c>
      <c r="AI970" s="31" t="str">
        <f t="shared" si="915"/>
        <v/>
      </c>
      <c r="AJ970" s="31" t="str">
        <f t="shared" si="915"/>
        <v/>
      </c>
      <c r="AK970" s="31" t="str">
        <f t="shared" si="915"/>
        <v/>
      </c>
      <c r="AL970" s="31" t="str">
        <f t="shared" si="915"/>
        <v/>
      </c>
      <c r="AM970" s="31" t="str">
        <f t="shared" si="915"/>
        <v/>
      </c>
      <c r="AN970" s="31" t="str">
        <f t="shared" si="915"/>
        <v/>
      </c>
      <c r="AO970" s="32" t="str">
        <f t="shared" si="913"/>
        <v/>
      </c>
      <c r="AP970" s="32" t="str">
        <f t="shared" si="885"/>
        <v/>
      </c>
      <c r="AQ970" s="32" t="str">
        <f t="shared" si="885"/>
        <v/>
      </c>
      <c r="AR970" s="32" t="str">
        <f t="shared" si="885"/>
        <v/>
      </c>
      <c r="AS970" s="32" t="str">
        <f t="shared" si="885"/>
        <v/>
      </c>
      <c r="AT970" s="32" t="str">
        <f t="shared" si="885"/>
        <v/>
      </c>
      <c r="AU970" s="32" t="str">
        <f t="shared" si="885"/>
        <v/>
      </c>
      <c r="AV970" s="32" t="str">
        <f t="shared" si="885"/>
        <v/>
      </c>
      <c r="AW970" s="32" t="str">
        <f t="shared" si="885"/>
        <v/>
      </c>
      <c r="AX970" s="32" t="str">
        <f t="shared" si="885"/>
        <v/>
      </c>
      <c r="AY970" s="32" t="str">
        <f t="shared" si="885"/>
        <v/>
      </c>
      <c r="BA970" s="17" t="str">
        <f t="shared" si="886"/>
        <v/>
      </c>
      <c r="BB970" s="17" t="str">
        <f t="shared" si="886"/>
        <v/>
      </c>
      <c r="BC970" s="17" t="str">
        <f t="shared" si="886"/>
        <v/>
      </c>
      <c r="BD970" s="17" t="str">
        <f t="shared" si="886"/>
        <v/>
      </c>
      <c r="BE970" s="17" t="str">
        <f t="shared" si="886"/>
        <v/>
      </c>
      <c r="BF970" s="17" t="str">
        <f t="shared" si="886"/>
        <v/>
      </c>
      <c r="BG970" s="17" t="str">
        <f t="shared" si="886"/>
        <v/>
      </c>
      <c r="BH970" s="17" t="str">
        <f t="shared" si="886"/>
        <v/>
      </c>
      <c r="BI970" s="17" t="str">
        <f t="shared" si="886"/>
        <v/>
      </c>
      <c r="BJ970" s="17" t="str">
        <f t="shared" si="886"/>
        <v/>
      </c>
    </row>
    <row r="971" spans="1:62" s="13" customFormat="1" ht="23.25" customHeight="1">
      <c r="A971" s="1">
        <f ca="1">IF(COUNTIF($D971:$M971," ")=10,"",IF(VLOOKUP(MAX($A$1:A970),$A$1:C970,3,FALSE)=0,"",MAX($A$1:A970)+1))</f>
        <v>959</v>
      </c>
      <c r="B971" s="13" t="str">
        <f>$B964</f>
        <v/>
      </c>
      <c r="C971" s="2" t="str">
        <f>IF($B971="","",$S$8)</f>
        <v/>
      </c>
      <c r="D971" s="23" t="str">
        <f t="shared" ref="D971:K971" si="921">IF($B971&gt;"",IF(ISERROR(SEARCH($B971,T$8))," ",MID(T$8,FIND("%курс ",T$8,FIND($B971,T$8))+6,3)&amp;"
("&amp;MID(T$8,FIND("ауд.",T$8,FIND($B971,T$8))+4,FIND("№",T$8,FIND("ауд.",T$8,FIND($B971,T$8)))-(FIND("ауд.",T$8,FIND($B971,T$8))+4))&amp;")"),"")</f>
        <v/>
      </c>
      <c r="E971" s="23" t="str">
        <f t="shared" si="921"/>
        <v/>
      </c>
      <c r="F971" s="23" t="str">
        <f t="shared" si="921"/>
        <v/>
      </c>
      <c r="G971" s="23" t="str">
        <f t="shared" si="921"/>
        <v/>
      </c>
      <c r="H971" s="23" t="str">
        <f t="shared" si="921"/>
        <v/>
      </c>
      <c r="I971" s="23" t="str">
        <f t="shared" si="921"/>
        <v/>
      </c>
      <c r="J971" s="23" t="str">
        <f t="shared" si="921"/>
        <v/>
      </c>
      <c r="K971" s="23" t="str">
        <f t="shared" si="921"/>
        <v/>
      </c>
      <c r="L971" s="23"/>
      <c r="M971" s="23"/>
      <c r="P971" s="16"/>
      <c r="Q971" s="16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E971" s="31" t="str">
        <f t="shared" si="915"/>
        <v/>
      </c>
      <c r="AF971" s="31" t="str">
        <f t="shared" si="915"/>
        <v/>
      </c>
      <c r="AG971" s="31" t="str">
        <f t="shared" si="915"/>
        <v/>
      </c>
      <c r="AH971" s="31" t="str">
        <f t="shared" si="915"/>
        <v/>
      </c>
      <c r="AI971" s="31" t="str">
        <f t="shared" si="915"/>
        <v/>
      </c>
      <c r="AJ971" s="31" t="str">
        <f t="shared" si="915"/>
        <v/>
      </c>
      <c r="AK971" s="31" t="str">
        <f t="shared" si="915"/>
        <v/>
      </c>
      <c r="AL971" s="31" t="str">
        <f t="shared" si="915"/>
        <v/>
      </c>
      <c r="AM971" s="31" t="str">
        <f t="shared" si="915"/>
        <v/>
      </c>
      <c r="AN971" s="31" t="str">
        <f t="shared" si="915"/>
        <v/>
      </c>
      <c r="AO971" s="32" t="str">
        <f t="shared" si="913"/>
        <v/>
      </c>
      <c r="AP971" s="32" t="str">
        <f t="shared" si="885"/>
        <v/>
      </c>
      <c r="AQ971" s="32" t="str">
        <f t="shared" si="885"/>
        <v/>
      </c>
      <c r="AR971" s="32" t="str">
        <f t="shared" si="885"/>
        <v/>
      </c>
      <c r="AS971" s="32" t="str">
        <f t="shared" si="885"/>
        <v/>
      </c>
      <c r="AT971" s="32" t="str">
        <f t="shared" si="885"/>
        <v/>
      </c>
      <c r="AU971" s="32" t="str">
        <f t="shared" si="885"/>
        <v/>
      </c>
      <c r="AV971" s="32" t="str">
        <f t="shared" si="885"/>
        <v/>
      </c>
      <c r="AW971" s="32" t="str">
        <f t="shared" si="885"/>
        <v/>
      </c>
      <c r="AX971" s="32" t="str">
        <f t="shared" si="885"/>
        <v/>
      </c>
      <c r="AY971" s="32" t="str">
        <f t="shared" si="885"/>
        <v/>
      </c>
      <c r="BA971" s="17" t="str">
        <f t="shared" si="886"/>
        <v/>
      </c>
      <c r="BB971" s="17" t="str">
        <f t="shared" si="886"/>
        <v/>
      </c>
      <c r="BC971" s="17" t="str">
        <f t="shared" si="886"/>
        <v/>
      </c>
      <c r="BD971" s="17" t="str">
        <f t="shared" si="886"/>
        <v/>
      </c>
      <c r="BE971" s="17" t="str">
        <f t="shared" si="886"/>
        <v/>
      </c>
      <c r="BF971" s="17" t="str">
        <f t="shared" si="886"/>
        <v/>
      </c>
      <c r="BG971" s="17" t="str">
        <f t="shared" si="886"/>
        <v/>
      </c>
      <c r="BH971" s="17" t="str">
        <f t="shared" si="886"/>
        <v/>
      </c>
      <c r="BI971" s="17" t="str">
        <f t="shared" si="886"/>
        <v/>
      </c>
      <c r="BJ971" s="17" t="str">
        <f t="shared" si="886"/>
        <v/>
      </c>
    </row>
    <row r="972" spans="1:62" s="13" customFormat="1" ht="23.25" customHeight="1">
      <c r="C972" s="2" t="str">
        <f>IF($B972="","",$S$3)</f>
        <v/>
      </c>
      <c r="D972" s="14" t="str">
        <f t="shared" ref="D972:K972" si="922">IF($B972&gt;"",IF(ISERROR(SEARCH($B972,T$3))," ",MID(T$3,FIND("%курс ",T$3,FIND($B972,T$3))+6,3)&amp;"
("&amp;MID(T$3,FIND("ауд.",T$3,FIND($B972,T$3))+4,FIND("№",T$3,FIND("ауд.",T$3,FIND($B972,T$3)))-(FIND("ауд.",T$3,FIND($B972,T$3))+4))&amp;")"),"")</f>
        <v/>
      </c>
      <c r="E972" s="14" t="str">
        <f t="shared" si="922"/>
        <v/>
      </c>
      <c r="F972" s="14" t="str">
        <f t="shared" si="922"/>
        <v/>
      </c>
      <c r="G972" s="14" t="str">
        <f t="shared" si="922"/>
        <v/>
      </c>
      <c r="H972" s="14" t="str">
        <f t="shared" si="922"/>
        <v/>
      </c>
      <c r="I972" s="14" t="str">
        <f t="shared" si="922"/>
        <v/>
      </c>
      <c r="J972" s="14" t="str">
        <f t="shared" si="922"/>
        <v/>
      </c>
      <c r="K972" s="14" t="str">
        <f t="shared" si="922"/>
        <v/>
      </c>
      <c r="L972" s="14"/>
      <c r="M972" s="14"/>
      <c r="P972" s="16"/>
      <c r="Q972" s="16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2" t="str">
        <f t="shared" si="885"/>
        <v/>
      </c>
      <c r="AQ972" s="32" t="str">
        <f t="shared" si="885"/>
        <v/>
      </c>
      <c r="AR972" s="32" t="str">
        <f t="shared" si="885"/>
        <v/>
      </c>
      <c r="AS972" s="32" t="str">
        <f t="shared" si="885"/>
        <v/>
      </c>
      <c r="AT972" s="32" t="str">
        <f t="shared" si="885"/>
        <v/>
      </c>
      <c r="AU972" s="32" t="str">
        <f t="shared" si="885"/>
        <v/>
      </c>
      <c r="AV972" s="32" t="str">
        <f t="shared" si="885"/>
        <v/>
      </c>
      <c r="AW972" s="32" t="str">
        <f t="shared" si="885"/>
        <v/>
      </c>
      <c r="AX972" s="32" t="str">
        <f t="shared" si="885"/>
        <v/>
      </c>
      <c r="AY972" s="32" t="str">
        <f t="shared" si="885"/>
        <v/>
      </c>
      <c r="BA972" s="17" t="str">
        <f t="shared" si="886"/>
        <v/>
      </c>
      <c r="BB972" s="17" t="str">
        <f t="shared" si="886"/>
        <v/>
      </c>
      <c r="BC972" s="17" t="str">
        <f t="shared" si="886"/>
        <v/>
      </c>
      <c r="BD972" s="17" t="str">
        <f t="shared" si="886"/>
        <v/>
      </c>
      <c r="BE972" s="17" t="str">
        <f t="shared" si="886"/>
        <v/>
      </c>
      <c r="BF972" s="17" t="str">
        <f t="shared" si="886"/>
        <v/>
      </c>
      <c r="BG972" s="17" t="str">
        <f t="shared" si="886"/>
        <v/>
      </c>
      <c r="BH972" s="17" t="str">
        <f t="shared" si="886"/>
        <v/>
      </c>
      <c r="BI972" s="17" t="str">
        <f t="shared" si="886"/>
        <v/>
      </c>
      <c r="BJ972" s="17" t="str">
        <f t="shared" si="886"/>
        <v/>
      </c>
    </row>
    <row r="973" spans="1:62" s="13" customFormat="1" ht="23.25" customHeight="1">
      <c r="A973" s="1">
        <f ca="1">IF(COUNTIF($D974:$M980," ")=70,"",MAX($A$1:A972)+1)</f>
        <v>960</v>
      </c>
      <c r="B973" s="2" t="str">
        <f>IF($C973="","",$C973)</f>
        <v/>
      </c>
      <c r="C973" s="3" t="str">
        <f>IF(ISERROR(VLOOKUP((ROW()-1)/9+1,'[1]Преподавательский состав'!$A$2:$B$180,2,FALSE)),"",VLOOKUP((ROW()-1)/9+1,'[1]Преподавательский состав'!$A$2:$B$180,2,FALSE))</f>
        <v/>
      </c>
      <c r="D973" s="3" t="str">
        <f>IF($C973="","",T(" 8.00"))</f>
        <v/>
      </c>
      <c r="E973" s="3" t="str">
        <f>IF($C973="","",T(" 9.40"))</f>
        <v/>
      </c>
      <c r="F973" s="3" t="str">
        <f>IF($C973="","",T("11.20"))</f>
        <v/>
      </c>
      <c r="G973" s="3" t="str">
        <f>IF($C973="","",T("13.00"))</f>
        <v/>
      </c>
      <c r="H973" s="3" t="str">
        <f>IF($C973="","",T("13.30"))</f>
        <v/>
      </c>
      <c r="I973" s="3" t="str">
        <f>IF($C973="","",T("15.10"))</f>
        <v/>
      </c>
      <c r="J973" s="3" t="str">
        <f>IF($C973="","",T("16.50"))</f>
        <v/>
      </c>
      <c r="K973" s="3" t="str">
        <f>IF($C973="","",T("16.50"))</f>
        <v/>
      </c>
      <c r="L973" s="3"/>
      <c r="M973" s="3"/>
      <c r="P973" s="16"/>
      <c r="Q973" s="16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 t="str">
        <f t="shared" ref="AO973:AO980" si="923">IF(COUNTBLANK(AE973:AN973)=10,"",MID($B973,1,FIND(" ",$B973)-1))</f>
        <v/>
      </c>
      <c r="AP973" s="32" t="str">
        <f t="shared" si="885"/>
        <v/>
      </c>
      <c r="AQ973" s="32" t="str">
        <f t="shared" si="885"/>
        <v/>
      </c>
      <c r="AR973" s="32" t="str">
        <f t="shared" si="885"/>
        <v/>
      </c>
      <c r="AS973" s="32" t="str">
        <f t="shared" si="885"/>
        <v/>
      </c>
      <c r="AT973" s="32" t="str">
        <f t="shared" si="885"/>
        <v/>
      </c>
      <c r="AU973" s="32" t="str">
        <f t="shared" si="885"/>
        <v/>
      </c>
      <c r="AV973" s="32" t="str">
        <f t="shared" si="885"/>
        <v/>
      </c>
      <c r="AW973" s="32" t="str">
        <f t="shared" si="885"/>
        <v/>
      </c>
      <c r="AX973" s="32" t="str">
        <f t="shared" si="885"/>
        <v/>
      </c>
      <c r="AY973" s="32" t="str">
        <f t="shared" si="885"/>
        <v/>
      </c>
      <c r="BA973" s="17" t="str">
        <f t="shared" si="886"/>
        <v/>
      </c>
      <c r="BB973" s="17" t="str">
        <f t="shared" si="886"/>
        <v/>
      </c>
      <c r="BC973" s="17" t="str">
        <f t="shared" si="886"/>
        <v/>
      </c>
      <c r="BD973" s="17" t="str">
        <f t="shared" si="886"/>
        <v/>
      </c>
      <c r="BE973" s="17" t="str">
        <f t="shared" si="886"/>
        <v/>
      </c>
      <c r="BF973" s="17" t="str">
        <f t="shared" si="886"/>
        <v/>
      </c>
      <c r="BG973" s="17" t="str">
        <f t="shared" si="886"/>
        <v/>
      </c>
      <c r="BH973" s="17" t="str">
        <f t="shared" si="886"/>
        <v/>
      </c>
      <c r="BI973" s="17" t="str">
        <f t="shared" si="886"/>
        <v/>
      </c>
      <c r="BJ973" s="17" t="str">
        <f t="shared" si="886"/>
        <v/>
      </c>
    </row>
    <row r="974" spans="1:62" s="13" customFormat="1" ht="23.25" customHeight="1">
      <c r="A974" s="1">
        <f ca="1">IF(COUNTIF($D974:$M974," ")=10,"",IF(VLOOKUP(MAX($A$1:A973),$A$1:C973,3,FALSE)=0,"",MAX($A$1:A973)+1))</f>
        <v>961</v>
      </c>
      <c r="B974" s="13" t="str">
        <f>$B973</f>
        <v/>
      </c>
      <c r="C974" s="2" t="str">
        <f>IF($B974="","",$S$2)</f>
        <v/>
      </c>
      <c r="D974" s="14" t="str">
        <f t="shared" ref="D974:K974" si="924">IF($B974&gt;"",IF(ISERROR(SEARCH($B974,T$2))," ",MID(T$2,FIND("%курс ",T$2,FIND($B974,T$2))+6,3)&amp;"
("&amp;MID(T$2,FIND("ауд.",T$2,FIND($B974,T$2))+4,FIND("№",T$2,FIND("ауд.",T$2,FIND($B974,T$2)))-(FIND("ауд.",T$2,FIND($B974,T$2))+4))&amp;")"),"")</f>
        <v/>
      </c>
      <c r="E974" s="14" t="str">
        <f t="shared" si="924"/>
        <v/>
      </c>
      <c r="F974" s="14" t="str">
        <f t="shared" si="924"/>
        <v/>
      </c>
      <c r="G974" s="14" t="str">
        <f t="shared" si="924"/>
        <v/>
      </c>
      <c r="H974" s="14" t="str">
        <f t="shared" si="924"/>
        <v/>
      </c>
      <c r="I974" s="14" t="str">
        <f t="shared" si="924"/>
        <v/>
      </c>
      <c r="J974" s="14" t="str">
        <f t="shared" si="924"/>
        <v/>
      </c>
      <c r="K974" s="14" t="str">
        <f t="shared" si="924"/>
        <v/>
      </c>
      <c r="L974" s="14"/>
      <c r="M974" s="14"/>
      <c r="P974" s="16"/>
      <c r="Q974" s="16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E974" s="31" t="str">
        <f t="shared" ref="AE974:AN980" si="925">IF(D974=" ","",IF(D974="","",CONCATENATE($C974," ",D$1," ",MID(D974,6,3))))</f>
        <v/>
      </c>
      <c r="AF974" s="31" t="str">
        <f t="shared" si="925"/>
        <v/>
      </c>
      <c r="AG974" s="31" t="str">
        <f t="shared" si="925"/>
        <v/>
      </c>
      <c r="AH974" s="31" t="str">
        <f t="shared" si="925"/>
        <v/>
      </c>
      <c r="AI974" s="31" t="str">
        <f t="shared" si="925"/>
        <v/>
      </c>
      <c r="AJ974" s="31" t="str">
        <f t="shared" si="925"/>
        <v/>
      </c>
      <c r="AK974" s="31" t="str">
        <f t="shared" si="925"/>
        <v/>
      </c>
      <c r="AL974" s="31" t="str">
        <f t="shared" si="925"/>
        <v/>
      </c>
      <c r="AM974" s="31" t="str">
        <f t="shared" si="925"/>
        <v/>
      </c>
      <c r="AN974" s="31" t="str">
        <f t="shared" si="925"/>
        <v/>
      </c>
      <c r="AO974" s="32" t="str">
        <f t="shared" si="923"/>
        <v/>
      </c>
      <c r="AP974" s="32" t="str">
        <f t="shared" si="885"/>
        <v/>
      </c>
      <c r="AQ974" s="32" t="str">
        <f t="shared" si="885"/>
        <v/>
      </c>
      <c r="AR974" s="32" t="str">
        <f t="shared" si="885"/>
        <v/>
      </c>
      <c r="AS974" s="32" t="str">
        <f t="shared" si="885"/>
        <v/>
      </c>
      <c r="AT974" s="32" t="str">
        <f t="shared" si="885"/>
        <v/>
      </c>
      <c r="AU974" s="32" t="str">
        <f t="shared" si="885"/>
        <v/>
      </c>
      <c r="AV974" s="32" t="str">
        <f t="shared" si="885"/>
        <v/>
      </c>
      <c r="AW974" s="32" t="str">
        <f t="shared" si="885"/>
        <v/>
      </c>
      <c r="AX974" s="32" t="str">
        <f t="shared" si="885"/>
        <v/>
      </c>
      <c r="AY974" s="32" t="str">
        <f t="shared" si="885"/>
        <v/>
      </c>
      <c r="BA974" s="17" t="str">
        <f t="shared" si="886"/>
        <v/>
      </c>
      <c r="BB974" s="17" t="str">
        <f t="shared" si="886"/>
        <v/>
      </c>
      <c r="BC974" s="17" t="str">
        <f t="shared" si="886"/>
        <v/>
      </c>
      <c r="BD974" s="17" t="str">
        <f t="shared" si="886"/>
        <v/>
      </c>
      <c r="BE974" s="17" t="str">
        <f t="shared" si="886"/>
        <v/>
      </c>
      <c r="BF974" s="17" t="str">
        <f t="shared" si="886"/>
        <v/>
      </c>
      <c r="BG974" s="17" t="str">
        <f t="shared" si="886"/>
        <v/>
      </c>
      <c r="BH974" s="17" t="str">
        <f t="shared" si="886"/>
        <v/>
      </c>
      <c r="BI974" s="17" t="str">
        <f t="shared" si="886"/>
        <v/>
      </c>
      <c r="BJ974" s="17" t="str">
        <f t="shared" si="886"/>
        <v/>
      </c>
    </row>
    <row r="975" spans="1:62" s="13" customFormat="1" ht="23.25" customHeight="1">
      <c r="A975" s="1">
        <f ca="1">IF(COUNTIF($D975:$M975," ")=10,"",IF(VLOOKUP(MAX($A$1:A974),$A$1:C974,3,FALSE)=0,"",MAX($A$1:A974)+1))</f>
        <v>962</v>
      </c>
      <c r="B975" s="13" t="str">
        <f>$B973</f>
        <v/>
      </c>
      <c r="C975" s="2" t="str">
        <f>IF($B975="","",$S$3)</f>
        <v/>
      </c>
      <c r="D975" s="14" t="str">
        <f t="shared" ref="D975:K975" si="926">IF($B975&gt;"",IF(ISERROR(SEARCH($B975,T$3))," ",MID(T$3,FIND("%курс ",T$3,FIND($B975,T$3))+6,3)&amp;"
("&amp;MID(T$3,FIND("ауд.",T$3,FIND($B975,T$3))+4,FIND("№",T$3,FIND("ауд.",T$3,FIND($B975,T$3)))-(FIND("ауд.",T$3,FIND($B975,T$3))+4))&amp;")"),"")</f>
        <v/>
      </c>
      <c r="E975" s="14" t="str">
        <f t="shared" si="926"/>
        <v/>
      </c>
      <c r="F975" s="14" t="str">
        <f t="shared" si="926"/>
        <v/>
      </c>
      <c r="G975" s="14" t="str">
        <f t="shared" si="926"/>
        <v/>
      </c>
      <c r="H975" s="14" t="str">
        <f t="shared" si="926"/>
        <v/>
      </c>
      <c r="I975" s="14" t="str">
        <f t="shared" si="926"/>
        <v/>
      </c>
      <c r="J975" s="14" t="str">
        <f t="shared" si="926"/>
        <v/>
      </c>
      <c r="K975" s="14" t="str">
        <f t="shared" si="926"/>
        <v/>
      </c>
      <c r="L975" s="14"/>
      <c r="M975" s="14"/>
      <c r="P975" s="16"/>
      <c r="Q975" s="16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E975" s="31" t="str">
        <f t="shared" si="925"/>
        <v/>
      </c>
      <c r="AF975" s="31" t="str">
        <f t="shared" si="925"/>
        <v/>
      </c>
      <c r="AG975" s="31" t="str">
        <f t="shared" si="925"/>
        <v/>
      </c>
      <c r="AH975" s="31" t="str">
        <f t="shared" si="925"/>
        <v/>
      </c>
      <c r="AI975" s="31" t="str">
        <f t="shared" si="925"/>
        <v/>
      </c>
      <c r="AJ975" s="31" t="str">
        <f t="shared" si="925"/>
        <v/>
      </c>
      <c r="AK975" s="31" t="str">
        <f t="shared" si="925"/>
        <v/>
      </c>
      <c r="AL975" s="31" t="str">
        <f t="shared" si="925"/>
        <v/>
      </c>
      <c r="AM975" s="31" t="str">
        <f t="shared" si="925"/>
        <v/>
      </c>
      <c r="AN975" s="31" t="str">
        <f t="shared" si="925"/>
        <v/>
      </c>
      <c r="AO975" s="32" t="str">
        <f t="shared" si="923"/>
        <v/>
      </c>
      <c r="AP975" s="32" t="str">
        <f t="shared" si="885"/>
        <v/>
      </c>
      <c r="AQ975" s="32" t="str">
        <f t="shared" si="885"/>
        <v/>
      </c>
      <c r="AR975" s="32" t="str">
        <f t="shared" si="885"/>
        <v/>
      </c>
      <c r="AS975" s="32" t="str">
        <f t="shared" si="885"/>
        <v/>
      </c>
      <c r="AT975" s="32" t="str">
        <f t="shared" si="885"/>
        <v/>
      </c>
      <c r="AU975" s="32" t="str">
        <f t="shared" ref="AU975:AY1011" si="927">IF(AJ975="","",CONCATENATE(AJ975," ",$AO975))</f>
        <v/>
      </c>
      <c r="AV975" s="32" t="str">
        <f t="shared" si="927"/>
        <v/>
      </c>
      <c r="AW975" s="32" t="str">
        <f t="shared" si="927"/>
        <v/>
      </c>
      <c r="AX975" s="32" t="str">
        <f t="shared" si="927"/>
        <v/>
      </c>
      <c r="AY975" s="32" t="str">
        <f t="shared" si="927"/>
        <v/>
      </c>
      <c r="BA975" s="17" t="str">
        <f t="shared" si="886"/>
        <v/>
      </c>
      <c r="BB975" s="17" t="str">
        <f t="shared" si="886"/>
        <v/>
      </c>
      <c r="BC975" s="17" t="str">
        <f t="shared" si="886"/>
        <v/>
      </c>
      <c r="BD975" s="17" t="str">
        <f t="shared" si="886"/>
        <v/>
      </c>
      <c r="BE975" s="17" t="str">
        <f t="shared" si="886"/>
        <v/>
      </c>
      <c r="BF975" s="17" t="str">
        <f t="shared" ref="BF975:BJ1011" si="928">IF(AJ975="","",ROW())</f>
        <v/>
      </c>
      <c r="BG975" s="17" t="str">
        <f t="shared" si="928"/>
        <v/>
      </c>
      <c r="BH975" s="17" t="str">
        <f t="shared" si="928"/>
        <v/>
      </c>
      <c r="BI975" s="17" t="str">
        <f t="shared" si="928"/>
        <v/>
      </c>
      <c r="BJ975" s="17" t="str">
        <f t="shared" si="928"/>
        <v/>
      </c>
    </row>
    <row r="976" spans="1:62" s="13" customFormat="1" ht="23.25" customHeight="1">
      <c r="A976" s="1">
        <f ca="1">IF(COUNTIF($D976:$M976," ")=10,"",IF(VLOOKUP(MAX($A$1:A975),$A$1:C975,3,FALSE)=0,"",MAX($A$1:A975)+1))</f>
        <v>963</v>
      </c>
      <c r="B976" s="13" t="str">
        <f>$B973</f>
        <v/>
      </c>
      <c r="C976" s="2" t="str">
        <f>IF($B976="","",$S$4)</f>
        <v/>
      </c>
      <c r="D976" s="14" t="str">
        <f t="shared" ref="D976:K976" si="929">IF($B976&gt;"",IF(ISERROR(SEARCH($B976,T$4))," ",MID(T$4,FIND("%курс ",T$4,FIND($B976,T$4))+6,3)&amp;"
("&amp;MID(T$4,FIND("ауд.",T$4,FIND($B976,T$4))+4,FIND("№",T$4,FIND("ауд.",T$4,FIND($B976,T$4)))-(FIND("ауд.",T$4,FIND($B976,T$4))+4))&amp;")"),"")</f>
        <v/>
      </c>
      <c r="E976" s="14" t="str">
        <f t="shared" si="929"/>
        <v/>
      </c>
      <c r="F976" s="14" t="str">
        <f t="shared" si="929"/>
        <v/>
      </c>
      <c r="G976" s="14" t="str">
        <f t="shared" si="929"/>
        <v/>
      </c>
      <c r="H976" s="14" t="str">
        <f t="shared" si="929"/>
        <v/>
      </c>
      <c r="I976" s="14" t="str">
        <f t="shared" si="929"/>
        <v/>
      </c>
      <c r="J976" s="14" t="str">
        <f t="shared" si="929"/>
        <v/>
      </c>
      <c r="K976" s="14" t="str">
        <f t="shared" si="929"/>
        <v/>
      </c>
      <c r="L976" s="14"/>
      <c r="M976" s="14"/>
      <c r="P976" s="16"/>
      <c r="Q976" s="16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E976" s="31" t="str">
        <f t="shared" si="925"/>
        <v/>
      </c>
      <c r="AF976" s="31" t="str">
        <f t="shared" si="925"/>
        <v/>
      </c>
      <c r="AG976" s="31" t="str">
        <f t="shared" si="925"/>
        <v/>
      </c>
      <c r="AH976" s="31" t="str">
        <f t="shared" si="925"/>
        <v/>
      </c>
      <c r="AI976" s="31" t="str">
        <f t="shared" si="925"/>
        <v/>
      </c>
      <c r="AJ976" s="31" t="str">
        <f t="shared" si="925"/>
        <v/>
      </c>
      <c r="AK976" s="31" t="str">
        <f t="shared" si="925"/>
        <v/>
      </c>
      <c r="AL976" s="31" t="str">
        <f t="shared" si="925"/>
        <v/>
      </c>
      <c r="AM976" s="31" t="str">
        <f t="shared" si="925"/>
        <v/>
      </c>
      <c r="AN976" s="31" t="str">
        <f t="shared" si="925"/>
        <v/>
      </c>
      <c r="AO976" s="32" t="str">
        <f t="shared" si="923"/>
        <v/>
      </c>
      <c r="AP976" s="32" t="str">
        <f t="shared" ref="AP976:AY1012" si="930">IF(AE976="","",CONCATENATE(AE976," ",$AO976))</f>
        <v/>
      </c>
      <c r="AQ976" s="32" t="str">
        <f t="shared" si="930"/>
        <v/>
      </c>
      <c r="AR976" s="32" t="str">
        <f t="shared" si="930"/>
        <v/>
      </c>
      <c r="AS976" s="32" t="str">
        <f t="shared" si="930"/>
        <v/>
      </c>
      <c r="AT976" s="32" t="str">
        <f t="shared" si="930"/>
        <v/>
      </c>
      <c r="AU976" s="32" t="str">
        <f t="shared" si="927"/>
        <v/>
      </c>
      <c r="AV976" s="32" t="str">
        <f t="shared" si="927"/>
        <v/>
      </c>
      <c r="AW976" s="32" t="str">
        <f t="shared" si="927"/>
        <v/>
      </c>
      <c r="AX976" s="32" t="str">
        <f t="shared" si="927"/>
        <v/>
      </c>
      <c r="AY976" s="32" t="str">
        <f t="shared" si="927"/>
        <v/>
      </c>
      <c r="BA976" s="17" t="str">
        <f t="shared" ref="BA976:BJ1012" si="931">IF(AE976="","",ROW())</f>
        <v/>
      </c>
      <c r="BB976" s="17" t="str">
        <f t="shared" si="931"/>
        <v/>
      </c>
      <c r="BC976" s="17" t="str">
        <f t="shared" si="931"/>
        <v/>
      </c>
      <c r="BD976" s="17" t="str">
        <f t="shared" si="931"/>
        <v/>
      </c>
      <c r="BE976" s="17" t="str">
        <f t="shared" si="931"/>
        <v/>
      </c>
      <c r="BF976" s="17" t="str">
        <f t="shared" si="928"/>
        <v/>
      </c>
      <c r="BG976" s="17" t="str">
        <f t="shared" si="928"/>
        <v/>
      </c>
      <c r="BH976" s="17" t="str">
        <f t="shared" si="928"/>
        <v/>
      </c>
      <c r="BI976" s="17" t="str">
        <f t="shared" si="928"/>
        <v/>
      </c>
      <c r="BJ976" s="17" t="str">
        <f t="shared" si="928"/>
        <v/>
      </c>
    </row>
    <row r="977" spans="1:62" s="13" customFormat="1" ht="23.25" customHeight="1">
      <c r="A977" s="1">
        <f ca="1">IF(COUNTIF($D977:$M977," ")=10,"",IF(VLOOKUP(MAX($A$1:A976),$A$1:C976,3,FALSE)=0,"",MAX($A$1:A976)+1))</f>
        <v>964</v>
      </c>
      <c r="B977" s="13" t="str">
        <f>$B973</f>
        <v/>
      </c>
      <c r="C977" s="2" t="str">
        <f>IF($B977="","",$S$5)</f>
        <v/>
      </c>
      <c r="D977" s="23" t="str">
        <f t="shared" ref="D977:K977" si="932">IF($B977&gt;"",IF(ISERROR(SEARCH($B977,T$5))," ",MID(T$5,FIND("%курс ",T$5,FIND($B977,T$5))+6,3)&amp;"
("&amp;MID(T$5,FIND("ауд.",T$5,FIND($B977,T$5))+4,FIND("№",T$5,FIND("ауд.",T$5,FIND($B977,T$5)))-(FIND("ауд.",T$5,FIND($B977,T$5))+4))&amp;")"),"")</f>
        <v/>
      </c>
      <c r="E977" s="23" t="str">
        <f t="shared" si="932"/>
        <v/>
      </c>
      <c r="F977" s="23" t="str">
        <f t="shared" si="932"/>
        <v/>
      </c>
      <c r="G977" s="23" t="str">
        <f t="shared" si="932"/>
        <v/>
      </c>
      <c r="H977" s="23" t="str">
        <f t="shared" si="932"/>
        <v/>
      </c>
      <c r="I977" s="23" t="str">
        <f t="shared" si="932"/>
        <v/>
      </c>
      <c r="J977" s="23" t="str">
        <f t="shared" si="932"/>
        <v/>
      </c>
      <c r="K977" s="23" t="str">
        <f t="shared" si="932"/>
        <v/>
      </c>
      <c r="L977" s="23"/>
      <c r="M977" s="23"/>
      <c r="P977" s="16"/>
      <c r="Q977" s="16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E977" s="31" t="str">
        <f t="shared" si="925"/>
        <v/>
      </c>
      <c r="AF977" s="31" t="str">
        <f t="shared" si="925"/>
        <v/>
      </c>
      <c r="AG977" s="31" t="str">
        <f t="shared" si="925"/>
        <v/>
      </c>
      <c r="AH977" s="31" t="str">
        <f t="shared" si="925"/>
        <v/>
      </c>
      <c r="AI977" s="31" t="str">
        <f t="shared" si="925"/>
        <v/>
      </c>
      <c r="AJ977" s="31" t="str">
        <f t="shared" si="925"/>
        <v/>
      </c>
      <c r="AK977" s="31" t="str">
        <f t="shared" si="925"/>
        <v/>
      </c>
      <c r="AL977" s="31" t="str">
        <f t="shared" si="925"/>
        <v/>
      </c>
      <c r="AM977" s="31" t="str">
        <f t="shared" si="925"/>
        <v/>
      </c>
      <c r="AN977" s="31" t="str">
        <f t="shared" si="925"/>
        <v/>
      </c>
      <c r="AO977" s="32" t="str">
        <f t="shared" si="923"/>
        <v/>
      </c>
      <c r="AP977" s="32" t="str">
        <f t="shared" si="930"/>
        <v/>
      </c>
      <c r="AQ977" s="32" t="str">
        <f t="shared" si="930"/>
        <v/>
      </c>
      <c r="AR977" s="32" t="str">
        <f t="shared" si="930"/>
        <v/>
      </c>
      <c r="AS977" s="32" t="str">
        <f t="shared" si="930"/>
        <v/>
      </c>
      <c r="AT977" s="32" t="str">
        <f t="shared" si="930"/>
        <v/>
      </c>
      <c r="AU977" s="32" t="str">
        <f t="shared" si="927"/>
        <v/>
      </c>
      <c r="AV977" s="32" t="str">
        <f t="shared" si="927"/>
        <v/>
      </c>
      <c r="AW977" s="32" t="str">
        <f t="shared" si="927"/>
        <v/>
      </c>
      <c r="AX977" s="32" t="str">
        <f t="shared" si="927"/>
        <v/>
      </c>
      <c r="AY977" s="32" t="str">
        <f t="shared" si="927"/>
        <v/>
      </c>
      <c r="BA977" s="17" t="str">
        <f t="shared" si="931"/>
        <v/>
      </c>
      <c r="BB977" s="17" t="str">
        <f t="shared" si="931"/>
        <v/>
      </c>
      <c r="BC977" s="17" t="str">
        <f t="shared" si="931"/>
        <v/>
      </c>
      <c r="BD977" s="17" t="str">
        <f t="shared" si="931"/>
        <v/>
      </c>
      <c r="BE977" s="17" t="str">
        <f t="shared" si="931"/>
        <v/>
      </c>
      <c r="BF977" s="17" t="str">
        <f t="shared" si="928"/>
        <v/>
      </c>
      <c r="BG977" s="17" t="str">
        <f t="shared" si="928"/>
        <v/>
      </c>
      <c r="BH977" s="17" t="str">
        <f t="shared" si="928"/>
        <v/>
      </c>
      <c r="BI977" s="17" t="str">
        <f t="shared" si="928"/>
        <v/>
      </c>
      <c r="BJ977" s="17" t="str">
        <f t="shared" si="928"/>
        <v/>
      </c>
    </row>
    <row r="978" spans="1:62" s="13" customFormat="1" ht="23.25" customHeight="1">
      <c r="A978" s="1">
        <f ca="1">IF(COUNTIF($D978:$M978," ")=10,"",IF(VLOOKUP(MAX($A$1:A977),$A$1:C977,3,FALSE)=0,"",MAX($A$1:A977)+1))</f>
        <v>965</v>
      </c>
      <c r="B978" s="13" t="str">
        <f>$B973</f>
        <v/>
      </c>
      <c r="C978" s="2" t="str">
        <f>IF($B978="","",$S$6)</f>
        <v/>
      </c>
      <c r="D978" s="23" t="str">
        <f t="shared" ref="D978:K978" si="933">IF($B978&gt;"",IF(ISERROR(SEARCH($B978,T$6))," ",MID(T$6,FIND("%курс ",T$6,FIND($B978,T$6))+6,3)&amp;"
("&amp;MID(T$6,FIND("ауд.",T$6,FIND($B978,T$6))+4,FIND("№",T$6,FIND("ауд.",T$6,FIND($B978,T$6)))-(FIND("ауд.",T$6,FIND($B978,T$6))+4))&amp;")"),"")</f>
        <v/>
      </c>
      <c r="E978" s="23" t="str">
        <f t="shared" si="933"/>
        <v/>
      </c>
      <c r="F978" s="23" t="str">
        <f t="shared" si="933"/>
        <v/>
      </c>
      <c r="G978" s="23" t="str">
        <f t="shared" si="933"/>
        <v/>
      </c>
      <c r="H978" s="23" t="str">
        <f t="shared" si="933"/>
        <v/>
      </c>
      <c r="I978" s="23" t="str">
        <f t="shared" si="933"/>
        <v/>
      </c>
      <c r="J978" s="23" t="str">
        <f t="shared" si="933"/>
        <v/>
      </c>
      <c r="K978" s="23" t="str">
        <f t="shared" si="933"/>
        <v/>
      </c>
      <c r="L978" s="23"/>
      <c r="M978" s="23"/>
      <c r="P978" s="16"/>
      <c r="Q978" s="16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E978" s="31" t="str">
        <f t="shared" si="925"/>
        <v/>
      </c>
      <c r="AF978" s="31" t="str">
        <f t="shared" si="925"/>
        <v/>
      </c>
      <c r="AG978" s="31" t="str">
        <f t="shared" si="925"/>
        <v/>
      </c>
      <c r="AH978" s="31" t="str">
        <f t="shared" si="925"/>
        <v/>
      </c>
      <c r="AI978" s="31" t="str">
        <f t="shared" si="925"/>
        <v/>
      </c>
      <c r="AJ978" s="31" t="str">
        <f t="shared" si="925"/>
        <v/>
      </c>
      <c r="AK978" s="31" t="str">
        <f t="shared" si="925"/>
        <v/>
      </c>
      <c r="AL978" s="31" t="str">
        <f t="shared" si="925"/>
        <v/>
      </c>
      <c r="AM978" s="31" t="str">
        <f t="shared" si="925"/>
        <v/>
      </c>
      <c r="AN978" s="31" t="str">
        <f t="shared" si="925"/>
        <v/>
      </c>
      <c r="AO978" s="32" t="str">
        <f t="shared" si="923"/>
        <v/>
      </c>
      <c r="AP978" s="32" t="str">
        <f t="shared" si="930"/>
        <v/>
      </c>
      <c r="AQ978" s="32" t="str">
        <f t="shared" si="930"/>
        <v/>
      </c>
      <c r="AR978" s="32" t="str">
        <f t="shared" si="930"/>
        <v/>
      </c>
      <c r="AS978" s="32" t="str">
        <f t="shared" si="930"/>
        <v/>
      </c>
      <c r="AT978" s="32" t="str">
        <f t="shared" si="930"/>
        <v/>
      </c>
      <c r="AU978" s="32" t="str">
        <f t="shared" si="927"/>
        <v/>
      </c>
      <c r="AV978" s="32" t="str">
        <f t="shared" si="927"/>
        <v/>
      </c>
      <c r="AW978" s="32" t="str">
        <f t="shared" si="927"/>
        <v/>
      </c>
      <c r="AX978" s="32" t="str">
        <f t="shared" si="927"/>
        <v/>
      </c>
      <c r="AY978" s="32" t="str">
        <f t="shared" si="927"/>
        <v/>
      </c>
      <c r="BA978" s="17" t="str">
        <f t="shared" si="931"/>
        <v/>
      </c>
      <c r="BB978" s="17" t="str">
        <f t="shared" si="931"/>
        <v/>
      </c>
      <c r="BC978" s="17" t="str">
        <f t="shared" si="931"/>
        <v/>
      </c>
      <c r="BD978" s="17" t="str">
        <f t="shared" si="931"/>
        <v/>
      </c>
      <c r="BE978" s="17" t="str">
        <f t="shared" si="931"/>
        <v/>
      </c>
      <c r="BF978" s="17" t="str">
        <f t="shared" si="928"/>
        <v/>
      </c>
      <c r="BG978" s="17" t="str">
        <f t="shared" si="928"/>
        <v/>
      </c>
      <c r="BH978" s="17" t="str">
        <f t="shared" si="928"/>
        <v/>
      </c>
      <c r="BI978" s="17" t="str">
        <f t="shared" si="928"/>
        <v/>
      </c>
      <c r="BJ978" s="17" t="str">
        <f t="shared" si="928"/>
        <v/>
      </c>
    </row>
    <row r="979" spans="1:62" s="13" customFormat="1" ht="23.25" customHeight="1">
      <c r="A979" s="1">
        <f ca="1">IF(COUNTIF($D979:$M979," ")=10,"",IF(VLOOKUP(MAX($A$1:A978),$A$1:C978,3,FALSE)=0,"",MAX($A$1:A978)+1))</f>
        <v>966</v>
      </c>
      <c r="B979" s="13" t="str">
        <f>$B973</f>
        <v/>
      </c>
      <c r="C979" s="2" t="str">
        <f>IF($B979="","",$S$7)</f>
        <v/>
      </c>
      <c r="D979" s="23" t="str">
        <f t="shared" ref="D979:K979" si="934">IF($B979&gt;"",IF(ISERROR(SEARCH($B979,T$7))," ",MID(T$7,FIND("%курс ",T$7,FIND($B979,T$7))+6,3)&amp;"
("&amp;MID(T$7,FIND("ауд.",T$7,FIND($B979,T$7))+4,FIND("№",T$7,FIND("ауд.",T$7,FIND($B979,T$7)))-(FIND("ауд.",T$7,FIND($B979,T$7))+4))&amp;")"),"")</f>
        <v/>
      </c>
      <c r="E979" s="23" t="str">
        <f t="shared" si="934"/>
        <v/>
      </c>
      <c r="F979" s="23" t="str">
        <f t="shared" si="934"/>
        <v/>
      </c>
      <c r="G979" s="23" t="str">
        <f t="shared" si="934"/>
        <v/>
      </c>
      <c r="H979" s="23" t="str">
        <f t="shared" si="934"/>
        <v/>
      </c>
      <c r="I979" s="23" t="str">
        <f t="shared" si="934"/>
        <v/>
      </c>
      <c r="J979" s="23" t="str">
        <f t="shared" si="934"/>
        <v/>
      </c>
      <c r="K979" s="23" t="str">
        <f t="shared" si="934"/>
        <v/>
      </c>
      <c r="L979" s="23"/>
      <c r="M979" s="23"/>
      <c r="P979" s="16"/>
      <c r="Q979" s="16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E979" s="31" t="str">
        <f t="shared" si="925"/>
        <v/>
      </c>
      <c r="AF979" s="31" t="str">
        <f t="shared" si="925"/>
        <v/>
      </c>
      <c r="AG979" s="31" t="str">
        <f t="shared" si="925"/>
        <v/>
      </c>
      <c r="AH979" s="31" t="str">
        <f t="shared" si="925"/>
        <v/>
      </c>
      <c r="AI979" s="31" t="str">
        <f t="shared" si="925"/>
        <v/>
      </c>
      <c r="AJ979" s="31" t="str">
        <f t="shared" si="925"/>
        <v/>
      </c>
      <c r="AK979" s="31" t="str">
        <f t="shared" si="925"/>
        <v/>
      </c>
      <c r="AL979" s="31" t="str">
        <f t="shared" si="925"/>
        <v/>
      </c>
      <c r="AM979" s="31" t="str">
        <f t="shared" si="925"/>
        <v/>
      </c>
      <c r="AN979" s="31" t="str">
        <f t="shared" si="925"/>
        <v/>
      </c>
      <c r="AO979" s="32" t="str">
        <f t="shared" si="923"/>
        <v/>
      </c>
      <c r="AP979" s="32" t="str">
        <f t="shared" si="930"/>
        <v/>
      </c>
      <c r="AQ979" s="32" t="str">
        <f t="shared" si="930"/>
        <v/>
      </c>
      <c r="AR979" s="32" t="str">
        <f t="shared" si="930"/>
        <v/>
      </c>
      <c r="AS979" s="32" t="str">
        <f t="shared" si="930"/>
        <v/>
      </c>
      <c r="AT979" s="32" t="str">
        <f t="shared" si="930"/>
        <v/>
      </c>
      <c r="AU979" s="32" t="str">
        <f t="shared" si="927"/>
        <v/>
      </c>
      <c r="AV979" s="32" t="str">
        <f t="shared" si="927"/>
        <v/>
      </c>
      <c r="AW979" s="32" t="str">
        <f t="shared" si="927"/>
        <v/>
      </c>
      <c r="AX979" s="32" t="str">
        <f t="shared" si="927"/>
        <v/>
      </c>
      <c r="AY979" s="32" t="str">
        <f t="shared" si="927"/>
        <v/>
      </c>
      <c r="BA979" s="17" t="str">
        <f t="shared" si="931"/>
        <v/>
      </c>
      <c r="BB979" s="17" t="str">
        <f t="shared" si="931"/>
        <v/>
      </c>
      <c r="BC979" s="17" t="str">
        <f t="shared" si="931"/>
        <v/>
      </c>
      <c r="BD979" s="17" t="str">
        <f t="shared" si="931"/>
        <v/>
      </c>
      <c r="BE979" s="17" t="str">
        <f t="shared" si="931"/>
        <v/>
      </c>
      <c r="BF979" s="17" t="str">
        <f t="shared" si="928"/>
        <v/>
      </c>
      <c r="BG979" s="17" t="str">
        <f t="shared" si="928"/>
        <v/>
      </c>
      <c r="BH979" s="17" t="str">
        <f t="shared" si="928"/>
        <v/>
      </c>
      <c r="BI979" s="17" t="str">
        <f t="shared" si="928"/>
        <v/>
      </c>
      <c r="BJ979" s="17" t="str">
        <f t="shared" si="928"/>
        <v/>
      </c>
    </row>
    <row r="980" spans="1:62" s="13" customFormat="1" ht="23.25" customHeight="1">
      <c r="A980" s="1">
        <f ca="1">IF(COUNTIF($D980:$M980," ")=10,"",IF(VLOOKUP(MAX($A$1:A979),$A$1:C979,3,FALSE)=0,"",MAX($A$1:A979)+1))</f>
        <v>967</v>
      </c>
      <c r="B980" s="13" t="str">
        <f>$B973</f>
        <v/>
      </c>
      <c r="C980" s="2" t="str">
        <f>IF($B980="","",$S$8)</f>
        <v/>
      </c>
      <c r="D980" s="23" t="str">
        <f t="shared" ref="D980:K980" si="935">IF($B980&gt;"",IF(ISERROR(SEARCH($B980,T$8))," ",MID(T$8,FIND("%курс ",T$8,FIND($B980,T$8))+6,3)&amp;"
("&amp;MID(T$8,FIND("ауд.",T$8,FIND($B980,T$8))+4,FIND("№",T$8,FIND("ауд.",T$8,FIND($B980,T$8)))-(FIND("ауд.",T$8,FIND($B980,T$8))+4))&amp;")"),"")</f>
        <v/>
      </c>
      <c r="E980" s="23" t="str">
        <f t="shared" si="935"/>
        <v/>
      </c>
      <c r="F980" s="23" t="str">
        <f t="shared" si="935"/>
        <v/>
      </c>
      <c r="G980" s="23" t="str">
        <f t="shared" si="935"/>
        <v/>
      </c>
      <c r="H980" s="23" t="str">
        <f t="shared" si="935"/>
        <v/>
      </c>
      <c r="I980" s="23" t="str">
        <f t="shared" si="935"/>
        <v/>
      </c>
      <c r="J980" s="23" t="str">
        <f t="shared" si="935"/>
        <v/>
      </c>
      <c r="K980" s="23" t="str">
        <f t="shared" si="935"/>
        <v/>
      </c>
      <c r="L980" s="23"/>
      <c r="M980" s="23"/>
      <c r="P980" s="16"/>
      <c r="Q980" s="16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E980" s="31" t="str">
        <f t="shared" si="925"/>
        <v/>
      </c>
      <c r="AF980" s="31" t="str">
        <f t="shared" si="925"/>
        <v/>
      </c>
      <c r="AG980" s="31" t="str">
        <f t="shared" si="925"/>
        <v/>
      </c>
      <c r="AH980" s="31" t="str">
        <f t="shared" si="925"/>
        <v/>
      </c>
      <c r="AI980" s="31" t="str">
        <f t="shared" si="925"/>
        <v/>
      </c>
      <c r="AJ980" s="31" t="str">
        <f t="shared" si="925"/>
        <v/>
      </c>
      <c r="AK980" s="31" t="str">
        <f t="shared" si="925"/>
        <v/>
      </c>
      <c r="AL980" s="31" t="str">
        <f t="shared" si="925"/>
        <v/>
      </c>
      <c r="AM980" s="31" t="str">
        <f t="shared" si="925"/>
        <v/>
      </c>
      <c r="AN980" s="31" t="str">
        <f t="shared" si="925"/>
        <v/>
      </c>
      <c r="AO980" s="32" t="str">
        <f t="shared" si="923"/>
        <v/>
      </c>
      <c r="AP980" s="32" t="str">
        <f t="shared" si="930"/>
        <v/>
      </c>
      <c r="AQ980" s="32" t="str">
        <f t="shared" si="930"/>
        <v/>
      </c>
      <c r="AR980" s="32" t="str">
        <f t="shared" si="930"/>
        <v/>
      </c>
      <c r="AS980" s="32" t="str">
        <f t="shared" si="930"/>
        <v/>
      </c>
      <c r="AT980" s="32" t="str">
        <f t="shared" si="930"/>
        <v/>
      </c>
      <c r="AU980" s="32" t="str">
        <f t="shared" si="927"/>
        <v/>
      </c>
      <c r="AV980" s="32" t="str">
        <f t="shared" si="927"/>
        <v/>
      </c>
      <c r="AW980" s="32" t="str">
        <f t="shared" si="927"/>
        <v/>
      </c>
      <c r="AX980" s="32" t="str">
        <f t="shared" si="927"/>
        <v/>
      </c>
      <c r="AY980" s="32" t="str">
        <f t="shared" si="927"/>
        <v/>
      </c>
      <c r="BA980" s="17" t="str">
        <f t="shared" si="931"/>
        <v/>
      </c>
      <c r="BB980" s="17" t="str">
        <f t="shared" si="931"/>
        <v/>
      </c>
      <c r="BC980" s="17" t="str">
        <f t="shared" si="931"/>
        <v/>
      </c>
      <c r="BD980" s="17" t="str">
        <f t="shared" si="931"/>
        <v/>
      </c>
      <c r="BE980" s="17" t="str">
        <f t="shared" si="931"/>
        <v/>
      </c>
      <c r="BF980" s="17" t="str">
        <f t="shared" si="928"/>
        <v/>
      </c>
      <c r="BG980" s="17" t="str">
        <f t="shared" si="928"/>
        <v/>
      </c>
      <c r="BH980" s="17" t="str">
        <f t="shared" si="928"/>
        <v/>
      </c>
      <c r="BI980" s="17" t="str">
        <f t="shared" si="928"/>
        <v/>
      </c>
      <c r="BJ980" s="17" t="str">
        <f t="shared" si="928"/>
        <v/>
      </c>
    </row>
    <row r="981" spans="1:62" s="13" customFormat="1" ht="23.25" customHeight="1">
      <c r="C981" s="2" t="str">
        <f>IF($B981="","",$S$5)</f>
        <v/>
      </c>
      <c r="D981" s="23" t="str">
        <f t="shared" ref="D981:K981" si="936">IF($B981&gt;"",IF(ISERROR(SEARCH($B981,T$5))," ",MID(T$5,FIND("%курс ",T$5,FIND($B981,T$5))+6,3)&amp;"
("&amp;MID(T$5,FIND("ауд.",T$5,FIND($B981,T$5))+4,FIND("№",T$5,FIND("ауд.",T$5,FIND($B981,T$5)))-(FIND("ауд.",T$5,FIND($B981,T$5))+4))&amp;")"),"")</f>
        <v/>
      </c>
      <c r="E981" s="23" t="str">
        <f t="shared" si="936"/>
        <v/>
      </c>
      <c r="F981" s="23" t="str">
        <f t="shared" si="936"/>
        <v/>
      </c>
      <c r="G981" s="23" t="str">
        <f t="shared" si="936"/>
        <v/>
      </c>
      <c r="H981" s="23" t="str">
        <f t="shared" si="936"/>
        <v/>
      </c>
      <c r="I981" s="23" t="str">
        <f t="shared" si="936"/>
        <v/>
      </c>
      <c r="J981" s="23" t="str">
        <f t="shared" si="936"/>
        <v/>
      </c>
      <c r="K981" s="23" t="str">
        <f t="shared" si="936"/>
        <v/>
      </c>
      <c r="L981" s="23"/>
      <c r="M981" s="23"/>
      <c r="P981" s="16"/>
      <c r="Q981" s="16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2" t="str">
        <f t="shared" si="930"/>
        <v/>
      </c>
      <c r="AQ981" s="32" t="str">
        <f t="shared" si="930"/>
        <v/>
      </c>
      <c r="AR981" s="32" t="str">
        <f t="shared" si="930"/>
        <v/>
      </c>
      <c r="AS981" s="32" t="str">
        <f t="shared" si="930"/>
        <v/>
      </c>
      <c r="AT981" s="32" t="str">
        <f t="shared" si="930"/>
        <v/>
      </c>
      <c r="AU981" s="32" t="str">
        <f t="shared" si="927"/>
        <v/>
      </c>
      <c r="AV981" s="32" t="str">
        <f t="shared" si="927"/>
        <v/>
      </c>
      <c r="AW981" s="32" t="str">
        <f t="shared" si="927"/>
        <v/>
      </c>
      <c r="AX981" s="32" t="str">
        <f t="shared" si="927"/>
        <v/>
      </c>
      <c r="AY981" s="32" t="str">
        <f t="shared" si="927"/>
        <v/>
      </c>
      <c r="BA981" s="17" t="str">
        <f t="shared" si="931"/>
        <v/>
      </c>
      <c r="BB981" s="17" t="str">
        <f t="shared" si="931"/>
        <v/>
      </c>
      <c r="BC981" s="17" t="str">
        <f t="shared" si="931"/>
        <v/>
      </c>
      <c r="BD981" s="17" t="str">
        <f t="shared" si="931"/>
        <v/>
      </c>
      <c r="BE981" s="17" t="str">
        <f t="shared" si="931"/>
        <v/>
      </c>
      <c r="BF981" s="17" t="str">
        <f t="shared" si="928"/>
        <v/>
      </c>
      <c r="BG981" s="17" t="str">
        <f t="shared" si="928"/>
        <v/>
      </c>
      <c r="BH981" s="17" t="str">
        <f t="shared" si="928"/>
        <v/>
      </c>
      <c r="BI981" s="17" t="str">
        <f t="shared" si="928"/>
        <v/>
      </c>
      <c r="BJ981" s="17" t="str">
        <f t="shared" si="928"/>
        <v/>
      </c>
    </row>
    <row r="982" spans="1:62" s="13" customFormat="1" ht="23.25" customHeight="1">
      <c r="A982" s="1">
        <f ca="1">IF(COUNTIF($D983:$M989," ")=70,"",MAX($A$1:A981)+1)</f>
        <v>968</v>
      </c>
      <c r="B982" s="2" t="str">
        <f>IF($C982="","",$C982)</f>
        <v/>
      </c>
      <c r="C982" s="3" t="str">
        <f>IF(ISERROR(VLOOKUP((ROW()-1)/9+1,'[1]Преподавательский состав'!$A$2:$B$180,2,FALSE)),"",VLOOKUP((ROW()-1)/9+1,'[1]Преподавательский состав'!$A$2:$B$180,2,FALSE))</f>
        <v/>
      </c>
      <c r="D982" s="3" t="str">
        <f>IF($C982="","",T(" 8.00"))</f>
        <v/>
      </c>
      <c r="E982" s="3" t="str">
        <f>IF($C982="","",T(" 9.40"))</f>
        <v/>
      </c>
      <c r="F982" s="3" t="str">
        <f>IF($C982="","",T("11.20"))</f>
        <v/>
      </c>
      <c r="G982" s="3" t="str">
        <f>IF($C982="","",T("13.00"))</f>
        <v/>
      </c>
      <c r="H982" s="3" t="str">
        <f>IF($C982="","",T("13.30"))</f>
        <v/>
      </c>
      <c r="I982" s="3" t="str">
        <f>IF($C982="","",T("15.10"))</f>
        <v/>
      </c>
      <c r="J982" s="3" t="str">
        <f>IF($C982="","",T("16.50"))</f>
        <v/>
      </c>
      <c r="K982" s="3" t="str">
        <f>IF($C982="","",T("16.50"))</f>
        <v/>
      </c>
      <c r="L982" s="3"/>
      <c r="M982" s="3"/>
      <c r="P982" s="16"/>
      <c r="Q982" s="16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 t="str">
        <f t="shared" ref="AO982:AO989" si="937">IF(COUNTBLANK(AE982:AN982)=10,"",MID($B982,1,FIND(" ",$B982)-1))</f>
        <v/>
      </c>
      <c r="AP982" s="32" t="str">
        <f t="shared" si="930"/>
        <v/>
      </c>
      <c r="AQ982" s="32" t="str">
        <f t="shared" si="930"/>
        <v/>
      </c>
      <c r="AR982" s="32" t="str">
        <f t="shared" si="930"/>
        <v/>
      </c>
      <c r="AS982" s="32" t="str">
        <f t="shared" si="930"/>
        <v/>
      </c>
      <c r="AT982" s="32" t="str">
        <f t="shared" si="930"/>
        <v/>
      </c>
      <c r="AU982" s="32" t="str">
        <f t="shared" si="927"/>
        <v/>
      </c>
      <c r="AV982" s="32" t="str">
        <f t="shared" si="927"/>
        <v/>
      </c>
      <c r="AW982" s="32" t="str">
        <f t="shared" si="927"/>
        <v/>
      </c>
      <c r="AX982" s="32" t="str">
        <f t="shared" si="927"/>
        <v/>
      </c>
      <c r="AY982" s="32" t="str">
        <f t="shared" si="927"/>
        <v/>
      </c>
      <c r="BA982" s="17" t="str">
        <f t="shared" si="931"/>
        <v/>
      </c>
      <c r="BB982" s="17" t="str">
        <f t="shared" si="931"/>
        <v/>
      </c>
      <c r="BC982" s="17" t="str">
        <f t="shared" si="931"/>
        <v/>
      </c>
      <c r="BD982" s="17" t="str">
        <f t="shared" si="931"/>
        <v/>
      </c>
      <c r="BE982" s="17" t="str">
        <f t="shared" si="931"/>
        <v/>
      </c>
      <c r="BF982" s="17" t="str">
        <f t="shared" si="928"/>
        <v/>
      </c>
      <c r="BG982" s="17" t="str">
        <f t="shared" si="928"/>
        <v/>
      </c>
      <c r="BH982" s="17" t="str">
        <f t="shared" si="928"/>
        <v/>
      </c>
      <c r="BI982" s="17" t="str">
        <f t="shared" si="928"/>
        <v/>
      </c>
      <c r="BJ982" s="17" t="str">
        <f t="shared" si="928"/>
        <v/>
      </c>
    </row>
    <row r="983" spans="1:62" s="13" customFormat="1" ht="23.25" customHeight="1">
      <c r="A983" s="1">
        <f ca="1">IF(COUNTIF($D983:$M983," ")=10,"",IF(VLOOKUP(MAX($A$1:A982),$A$1:C982,3,FALSE)=0,"",MAX($A$1:A982)+1))</f>
        <v>969</v>
      </c>
      <c r="B983" s="13" t="str">
        <f>$B982</f>
        <v/>
      </c>
      <c r="C983" s="2" t="str">
        <f>IF($B983="","",$S$2)</f>
        <v/>
      </c>
      <c r="D983" s="14" t="str">
        <f t="shared" ref="D983:K983" si="938">IF($B983&gt;"",IF(ISERROR(SEARCH($B983,T$2))," ",MID(T$2,FIND("%курс ",T$2,FIND($B983,T$2))+6,3)&amp;"
("&amp;MID(T$2,FIND("ауд.",T$2,FIND($B983,T$2))+4,FIND("№",T$2,FIND("ауд.",T$2,FIND($B983,T$2)))-(FIND("ауд.",T$2,FIND($B983,T$2))+4))&amp;")"),"")</f>
        <v/>
      </c>
      <c r="E983" s="14" t="str">
        <f t="shared" si="938"/>
        <v/>
      </c>
      <c r="F983" s="14" t="str">
        <f t="shared" si="938"/>
        <v/>
      </c>
      <c r="G983" s="14" t="str">
        <f t="shared" si="938"/>
        <v/>
      </c>
      <c r="H983" s="14" t="str">
        <f t="shared" si="938"/>
        <v/>
      </c>
      <c r="I983" s="14" t="str">
        <f t="shared" si="938"/>
        <v/>
      </c>
      <c r="J983" s="14" t="str">
        <f t="shared" si="938"/>
        <v/>
      </c>
      <c r="K983" s="14" t="str">
        <f t="shared" si="938"/>
        <v/>
      </c>
      <c r="L983" s="14"/>
      <c r="M983" s="14"/>
      <c r="P983" s="16"/>
      <c r="Q983" s="16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E983" s="31" t="str">
        <f t="shared" ref="AE983:AN989" si="939">IF(D983=" ","",IF(D983="","",CONCATENATE($C983," ",D$1," ",MID(D983,6,3))))</f>
        <v/>
      </c>
      <c r="AF983" s="31" t="str">
        <f t="shared" si="939"/>
        <v/>
      </c>
      <c r="AG983" s="31" t="str">
        <f t="shared" si="939"/>
        <v/>
      </c>
      <c r="AH983" s="31" t="str">
        <f t="shared" si="939"/>
        <v/>
      </c>
      <c r="AI983" s="31" t="str">
        <f t="shared" si="939"/>
        <v/>
      </c>
      <c r="AJ983" s="31" t="str">
        <f t="shared" si="939"/>
        <v/>
      </c>
      <c r="AK983" s="31" t="str">
        <f t="shared" si="939"/>
        <v/>
      </c>
      <c r="AL983" s="31" t="str">
        <f t="shared" si="939"/>
        <v/>
      </c>
      <c r="AM983" s="31" t="str">
        <f t="shared" si="939"/>
        <v/>
      </c>
      <c r="AN983" s="31" t="str">
        <f t="shared" si="939"/>
        <v/>
      </c>
      <c r="AO983" s="32" t="str">
        <f t="shared" si="937"/>
        <v/>
      </c>
      <c r="AP983" s="32" t="str">
        <f t="shared" si="930"/>
        <v/>
      </c>
      <c r="AQ983" s="32" t="str">
        <f t="shared" si="930"/>
        <v/>
      </c>
      <c r="AR983" s="32" t="str">
        <f t="shared" si="930"/>
        <v/>
      </c>
      <c r="AS983" s="32" t="str">
        <f t="shared" si="930"/>
        <v/>
      </c>
      <c r="AT983" s="32" t="str">
        <f t="shared" si="930"/>
        <v/>
      </c>
      <c r="AU983" s="32" t="str">
        <f t="shared" si="927"/>
        <v/>
      </c>
      <c r="AV983" s="32" t="str">
        <f t="shared" si="927"/>
        <v/>
      </c>
      <c r="AW983" s="32" t="str">
        <f t="shared" si="927"/>
        <v/>
      </c>
      <c r="AX983" s="32" t="str">
        <f t="shared" si="927"/>
        <v/>
      </c>
      <c r="AY983" s="32" t="str">
        <f t="shared" si="927"/>
        <v/>
      </c>
      <c r="BA983" s="17" t="str">
        <f t="shared" si="931"/>
        <v/>
      </c>
      <c r="BB983" s="17" t="str">
        <f t="shared" si="931"/>
        <v/>
      </c>
      <c r="BC983" s="17" t="str">
        <f t="shared" si="931"/>
        <v/>
      </c>
      <c r="BD983" s="17" t="str">
        <f t="shared" si="931"/>
        <v/>
      </c>
      <c r="BE983" s="17" t="str">
        <f t="shared" si="931"/>
        <v/>
      </c>
      <c r="BF983" s="17" t="str">
        <f t="shared" si="928"/>
        <v/>
      </c>
      <c r="BG983" s="17" t="str">
        <f t="shared" si="928"/>
        <v/>
      </c>
      <c r="BH983" s="17" t="str">
        <f t="shared" si="928"/>
        <v/>
      </c>
      <c r="BI983" s="17" t="str">
        <f t="shared" si="928"/>
        <v/>
      </c>
      <c r="BJ983" s="17" t="str">
        <f t="shared" si="928"/>
        <v/>
      </c>
    </row>
    <row r="984" spans="1:62" s="13" customFormat="1" ht="23.25" customHeight="1">
      <c r="A984" s="1">
        <f ca="1">IF(COUNTIF($D984:$M984," ")=10,"",IF(VLOOKUP(MAX($A$1:A983),$A$1:C983,3,FALSE)=0,"",MAX($A$1:A983)+1))</f>
        <v>970</v>
      </c>
      <c r="B984" s="13" t="str">
        <f>$B982</f>
        <v/>
      </c>
      <c r="C984" s="2" t="str">
        <f>IF($B984="","",$S$3)</f>
        <v/>
      </c>
      <c r="D984" s="14" t="str">
        <f t="shared" ref="D984:K984" si="940">IF($B984&gt;"",IF(ISERROR(SEARCH($B984,T$3))," ",MID(T$3,FIND("%курс ",T$3,FIND($B984,T$3))+6,3)&amp;"
("&amp;MID(T$3,FIND("ауд.",T$3,FIND($B984,T$3))+4,FIND("№",T$3,FIND("ауд.",T$3,FIND($B984,T$3)))-(FIND("ауд.",T$3,FIND($B984,T$3))+4))&amp;")"),"")</f>
        <v/>
      </c>
      <c r="E984" s="14" t="str">
        <f t="shared" si="940"/>
        <v/>
      </c>
      <c r="F984" s="14" t="str">
        <f t="shared" si="940"/>
        <v/>
      </c>
      <c r="G984" s="14" t="str">
        <f t="shared" si="940"/>
        <v/>
      </c>
      <c r="H984" s="14" t="str">
        <f t="shared" si="940"/>
        <v/>
      </c>
      <c r="I984" s="14" t="str">
        <f t="shared" si="940"/>
        <v/>
      </c>
      <c r="J984" s="14" t="str">
        <f t="shared" si="940"/>
        <v/>
      </c>
      <c r="K984" s="14" t="str">
        <f t="shared" si="940"/>
        <v/>
      </c>
      <c r="L984" s="14"/>
      <c r="M984" s="14"/>
      <c r="P984" s="16"/>
      <c r="Q984" s="16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E984" s="31" t="str">
        <f t="shared" si="939"/>
        <v/>
      </c>
      <c r="AF984" s="31" t="str">
        <f t="shared" si="939"/>
        <v/>
      </c>
      <c r="AG984" s="31" t="str">
        <f t="shared" si="939"/>
        <v/>
      </c>
      <c r="AH984" s="31" t="str">
        <f t="shared" si="939"/>
        <v/>
      </c>
      <c r="AI984" s="31" t="str">
        <f t="shared" si="939"/>
        <v/>
      </c>
      <c r="AJ984" s="31" t="str">
        <f t="shared" si="939"/>
        <v/>
      </c>
      <c r="AK984" s="31" t="str">
        <f t="shared" si="939"/>
        <v/>
      </c>
      <c r="AL984" s="31" t="str">
        <f t="shared" si="939"/>
        <v/>
      </c>
      <c r="AM984" s="31" t="str">
        <f t="shared" si="939"/>
        <v/>
      </c>
      <c r="AN984" s="31" t="str">
        <f t="shared" si="939"/>
        <v/>
      </c>
      <c r="AO984" s="32" t="str">
        <f t="shared" si="937"/>
        <v/>
      </c>
      <c r="AP984" s="32" t="str">
        <f t="shared" si="930"/>
        <v/>
      </c>
      <c r="AQ984" s="32" t="str">
        <f t="shared" si="930"/>
        <v/>
      </c>
      <c r="AR984" s="32" t="str">
        <f t="shared" si="930"/>
        <v/>
      </c>
      <c r="AS984" s="32" t="str">
        <f t="shared" si="930"/>
        <v/>
      </c>
      <c r="AT984" s="32" t="str">
        <f t="shared" si="930"/>
        <v/>
      </c>
      <c r="AU984" s="32" t="str">
        <f t="shared" si="927"/>
        <v/>
      </c>
      <c r="AV984" s="32" t="str">
        <f t="shared" si="927"/>
        <v/>
      </c>
      <c r="AW984" s="32" t="str">
        <f t="shared" si="927"/>
        <v/>
      </c>
      <c r="AX984" s="32" t="str">
        <f t="shared" si="927"/>
        <v/>
      </c>
      <c r="AY984" s="32" t="str">
        <f t="shared" si="927"/>
        <v/>
      </c>
      <c r="BA984" s="17" t="str">
        <f t="shared" si="931"/>
        <v/>
      </c>
      <c r="BB984" s="17" t="str">
        <f t="shared" si="931"/>
        <v/>
      </c>
      <c r="BC984" s="17" t="str">
        <f t="shared" si="931"/>
        <v/>
      </c>
      <c r="BD984" s="17" t="str">
        <f t="shared" si="931"/>
        <v/>
      </c>
      <c r="BE984" s="17" t="str">
        <f t="shared" si="931"/>
        <v/>
      </c>
      <c r="BF984" s="17" t="str">
        <f t="shared" si="928"/>
        <v/>
      </c>
      <c r="BG984" s="17" t="str">
        <f t="shared" si="928"/>
        <v/>
      </c>
      <c r="BH984" s="17" t="str">
        <f t="shared" si="928"/>
        <v/>
      </c>
      <c r="BI984" s="17" t="str">
        <f t="shared" si="928"/>
        <v/>
      </c>
      <c r="BJ984" s="17" t="str">
        <f t="shared" si="928"/>
        <v/>
      </c>
    </row>
    <row r="985" spans="1:62" s="13" customFormat="1" ht="23.25" customHeight="1">
      <c r="A985" s="1">
        <f ca="1">IF(COUNTIF($D985:$M985," ")=10,"",IF(VLOOKUP(MAX($A$1:A984),$A$1:C984,3,FALSE)=0,"",MAX($A$1:A984)+1))</f>
        <v>971</v>
      </c>
      <c r="B985" s="13" t="str">
        <f>$B982</f>
        <v/>
      </c>
      <c r="C985" s="2" t="str">
        <f>IF($B985="","",$S$4)</f>
        <v/>
      </c>
      <c r="D985" s="14" t="str">
        <f t="shared" ref="D985:K985" si="941">IF($B985&gt;"",IF(ISERROR(SEARCH($B985,T$4))," ",MID(T$4,FIND("%курс ",T$4,FIND($B985,T$4))+6,3)&amp;"
("&amp;MID(T$4,FIND("ауд.",T$4,FIND($B985,T$4))+4,FIND("№",T$4,FIND("ауд.",T$4,FIND($B985,T$4)))-(FIND("ауд.",T$4,FIND($B985,T$4))+4))&amp;")"),"")</f>
        <v/>
      </c>
      <c r="E985" s="14" t="str">
        <f t="shared" si="941"/>
        <v/>
      </c>
      <c r="F985" s="14" t="str">
        <f t="shared" si="941"/>
        <v/>
      </c>
      <c r="G985" s="14" t="str">
        <f t="shared" si="941"/>
        <v/>
      </c>
      <c r="H985" s="14" t="str">
        <f t="shared" si="941"/>
        <v/>
      </c>
      <c r="I985" s="14" t="str">
        <f t="shared" si="941"/>
        <v/>
      </c>
      <c r="J985" s="14" t="str">
        <f t="shared" si="941"/>
        <v/>
      </c>
      <c r="K985" s="14" t="str">
        <f t="shared" si="941"/>
        <v/>
      </c>
      <c r="L985" s="14"/>
      <c r="M985" s="14"/>
      <c r="P985" s="16"/>
      <c r="Q985" s="16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E985" s="31" t="str">
        <f t="shared" si="939"/>
        <v/>
      </c>
      <c r="AF985" s="31" t="str">
        <f t="shared" si="939"/>
        <v/>
      </c>
      <c r="AG985" s="31" t="str">
        <f t="shared" si="939"/>
        <v/>
      </c>
      <c r="AH985" s="31" t="str">
        <f t="shared" si="939"/>
        <v/>
      </c>
      <c r="AI985" s="31" t="str">
        <f t="shared" si="939"/>
        <v/>
      </c>
      <c r="AJ985" s="31" t="str">
        <f t="shared" si="939"/>
        <v/>
      </c>
      <c r="AK985" s="31" t="str">
        <f t="shared" si="939"/>
        <v/>
      </c>
      <c r="AL985" s="31" t="str">
        <f t="shared" si="939"/>
        <v/>
      </c>
      <c r="AM985" s="31" t="str">
        <f t="shared" si="939"/>
        <v/>
      </c>
      <c r="AN985" s="31" t="str">
        <f t="shared" si="939"/>
        <v/>
      </c>
      <c r="AO985" s="32" t="str">
        <f t="shared" si="937"/>
        <v/>
      </c>
      <c r="AP985" s="32" t="str">
        <f t="shared" si="930"/>
        <v/>
      </c>
      <c r="AQ985" s="32" t="str">
        <f t="shared" si="930"/>
        <v/>
      </c>
      <c r="AR985" s="32" t="str">
        <f t="shared" si="930"/>
        <v/>
      </c>
      <c r="AS985" s="32" t="str">
        <f t="shared" si="930"/>
        <v/>
      </c>
      <c r="AT985" s="32" t="str">
        <f t="shared" si="930"/>
        <v/>
      </c>
      <c r="AU985" s="32" t="str">
        <f t="shared" si="927"/>
        <v/>
      </c>
      <c r="AV985" s="32" t="str">
        <f t="shared" si="927"/>
        <v/>
      </c>
      <c r="AW985" s="32" t="str">
        <f t="shared" si="927"/>
        <v/>
      </c>
      <c r="AX985" s="32" t="str">
        <f t="shared" si="927"/>
        <v/>
      </c>
      <c r="AY985" s="32" t="str">
        <f t="shared" si="927"/>
        <v/>
      </c>
      <c r="BA985" s="17" t="str">
        <f t="shared" si="931"/>
        <v/>
      </c>
      <c r="BB985" s="17" t="str">
        <f t="shared" si="931"/>
        <v/>
      </c>
      <c r="BC985" s="17" t="str">
        <f t="shared" si="931"/>
        <v/>
      </c>
      <c r="BD985" s="17" t="str">
        <f t="shared" si="931"/>
        <v/>
      </c>
      <c r="BE985" s="17" t="str">
        <f t="shared" si="931"/>
        <v/>
      </c>
      <c r="BF985" s="17" t="str">
        <f t="shared" si="928"/>
        <v/>
      </c>
      <c r="BG985" s="17" t="str">
        <f t="shared" si="928"/>
        <v/>
      </c>
      <c r="BH985" s="17" t="str">
        <f t="shared" si="928"/>
        <v/>
      </c>
      <c r="BI985" s="17" t="str">
        <f t="shared" si="928"/>
        <v/>
      </c>
      <c r="BJ985" s="17" t="str">
        <f t="shared" si="928"/>
        <v/>
      </c>
    </row>
    <row r="986" spans="1:62" s="13" customFormat="1" ht="23.25" customHeight="1">
      <c r="A986" s="1">
        <f ca="1">IF(COUNTIF($D986:$M986," ")=10,"",IF(VLOOKUP(MAX($A$1:A985),$A$1:C985,3,FALSE)=0,"",MAX($A$1:A985)+1))</f>
        <v>972</v>
      </c>
      <c r="B986" s="13" t="str">
        <f>$B982</f>
        <v/>
      </c>
      <c r="C986" s="2" t="str">
        <f>IF($B986="","",$S$5)</f>
        <v/>
      </c>
      <c r="D986" s="23" t="str">
        <f t="shared" ref="D986:K986" si="942">IF($B986&gt;"",IF(ISERROR(SEARCH($B986,T$5))," ",MID(T$5,FIND("%курс ",T$5,FIND($B986,T$5))+6,3)&amp;"
("&amp;MID(T$5,FIND("ауд.",T$5,FIND($B986,T$5))+4,FIND("№",T$5,FIND("ауд.",T$5,FIND($B986,T$5)))-(FIND("ауд.",T$5,FIND($B986,T$5))+4))&amp;")"),"")</f>
        <v/>
      </c>
      <c r="E986" s="23" t="str">
        <f t="shared" si="942"/>
        <v/>
      </c>
      <c r="F986" s="23" t="str">
        <f t="shared" si="942"/>
        <v/>
      </c>
      <c r="G986" s="23" t="str">
        <f t="shared" si="942"/>
        <v/>
      </c>
      <c r="H986" s="23" t="str">
        <f t="shared" si="942"/>
        <v/>
      </c>
      <c r="I986" s="23" t="str">
        <f t="shared" si="942"/>
        <v/>
      </c>
      <c r="J986" s="23" t="str">
        <f t="shared" si="942"/>
        <v/>
      </c>
      <c r="K986" s="23" t="str">
        <f t="shared" si="942"/>
        <v/>
      </c>
      <c r="L986" s="23"/>
      <c r="M986" s="23"/>
      <c r="P986" s="16"/>
      <c r="Q986" s="16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E986" s="31" t="str">
        <f t="shared" si="939"/>
        <v/>
      </c>
      <c r="AF986" s="31" t="str">
        <f t="shared" si="939"/>
        <v/>
      </c>
      <c r="AG986" s="31" t="str">
        <f t="shared" si="939"/>
        <v/>
      </c>
      <c r="AH986" s="31" t="str">
        <f t="shared" si="939"/>
        <v/>
      </c>
      <c r="AI986" s="31" t="str">
        <f t="shared" si="939"/>
        <v/>
      </c>
      <c r="AJ986" s="31" t="str">
        <f t="shared" si="939"/>
        <v/>
      </c>
      <c r="AK986" s="31" t="str">
        <f t="shared" si="939"/>
        <v/>
      </c>
      <c r="AL986" s="31" t="str">
        <f t="shared" si="939"/>
        <v/>
      </c>
      <c r="AM986" s="31" t="str">
        <f t="shared" si="939"/>
        <v/>
      </c>
      <c r="AN986" s="31" t="str">
        <f t="shared" si="939"/>
        <v/>
      </c>
      <c r="AO986" s="32" t="str">
        <f t="shared" si="937"/>
        <v/>
      </c>
      <c r="AP986" s="32" t="str">
        <f t="shared" si="930"/>
        <v/>
      </c>
      <c r="AQ986" s="32" t="str">
        <f t="shared" si="930"/>
        <v/>
      </c>
      <c r="AR986" s="32" t="str">
        <f t="shared" si="930"/>
        <v/>
      </c>
      <c r="AS986" s="32" t="str">
        <f t="shared" si="930"/>
        <v/>
      </c>
      <c r="AT986" s="32" t="str">
        <f t="shared" si="930"/>
        <v/>
      </c>
      <c r="AU986" s="32" t="str">
        <f t="shared" si="927"/>
        <v/>
      </c>
      <c r="AV986" s="32" t="str">
        <f t="shared" si="927"/>
        <v/>
      </c>
      <c r="AW986" s="32" t="str">
        <f t="shared" si="927"/>
        <v/>
      </c>
      <c r="AX986" s="32" t="str">
        <f t="shared" si="927"/>
        <v/>
      </c>
      <c r="AY986" s="32" t="str">
        <f t="shared" si="927"/>
        <v/>
      </c>
      <c r="BA986" s="17" t="str">
        <f t="shared" si="931"/>
        <v/>
      </c>
      <c r="BB986" s="17" t="str">
        <f t="shared" si="931"/>
        <v/>
      </c>
      <c r="BC986" s="17" t="str">
        <f t="shared" si="931"/>
        <v/>
      </c>
      <c r="BD986" s="17" t="str">
        <f t="shared" si="931"/>
        <v/>
      </c>
      <c r="BE986" s="17" t="str">
        <f t="shared" si="931"/>
        <v/>
      </c>
      <c r="BF986" s="17" t="str">
        <f t="shared" si="928"/>
        <v/>
      </c>
      <c r="BG986" s="17" t="str">
        <f t="shared" si="928"/>
        <v/>
      </c>
      <c r="BH986" s="17" t="str">
        <f t="shared" si="928"/>
        <v/>
      </c>
      <c r="BI986" s="17" t="str">
        <f t="shared" si="928"/>
        <v/>
      </c>
      <c r="BJ986" s="17" t="str">
        <f t="shared" si="928"/>
        <v/>
      </c>
    </row>
    <row r="987" spans="1:62" s="13" customFormat="1" ht="23.25" customHeight="1">
      <c r="A987" s="1">
        <f ca="1">IF(COUNTIF($D987:$M987," ")=10,"",IF(VLOOKUP(MAX($A$1:A986),$A$1:C986,3,FALSE)=0,"",MAX($A$1:A986)+1))</f>
        <v>973</v>
      </c>
      <c r="B987" s="13" t="str">
        <f>$B982</f>
        <v/>
      </c>
      <c r="C987" s="2" t="str">
        <f>IF($B987="","",$S$6)</f>
        <v/>
      </c>
      <c r="D987" s="23" t="str">
        <f t="shared" ref="D987:K987" si="943">IF($B987&gt;"",IF(ISERROR(SEARCH($B987,T$6))," ",MID(T$6,FIND("%курс ",T$6,FIND($B987,T$6))+6,3)&amp;"
("&amp;MID(T$6,FIND("ауд.",T$6,FIND($B987,T$6))+4,FIND("№",T$6,FIND("ауд.",T$6,FIND($B987,T$6)))-(FIND("ауд.",T$6,FIND($B987,T$6))+4))&amp;")"),"")</f>
        <v/>
      </c>
      <c r="E987" s="23" t="str">
        <f t="shared" si="943"/>
        <v/>
      </c>
      <c r="F987" s="23" t="str">
        <f t="shared" si="943"/>
        <v/>
      </c>
      <c r="G987" s="23" t="str">
        <f t="shared" si="943"/>
        <v/>
      </c>
      <c r="H987" s="23" t="str">
        <f t="shared" si="943"/>
        <v/>
      </c>
      <c r="I987" s="23" t="str">
        <f t="shared" si="943"/>
        <v/>
      </c>
      <c r="J987" s="23" t="str">
        <f t="shared" si="943"/>
        <v/>
      </c>
      <c r="K987" s="23" t="str">
        <f t="shared" si="943"/>
        <v/>
      </c>
      <c r="L987" s="23"/>
      <c r="M987" s="23"/>
      <c r="P987" s="16"/>
      <c r="Q987" s="16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E987" s="31" t="str">
        <f t="shared" si="939"/>
        <v/>
      </c>
      <c r="AF987" s="31" t="str">
        <f t="shared" si="939"/>
        <v/>
      </c>
      <c r="AG987" s="31" t="str">
        <f t="shared" si="939"/>
        <v/>
      </c>
      <c r="AH987" s="31" t="str">
        <f t="shared" si="939"/>
        <v/>
      </c>
      <c r="AI987" s="31" t="str">
        <f t="shared" si="939"/>
        <v/>
      </c>
      <c r="AJ987" s="31" t="str">
        <f t="shared" si="939"/>
        <v/>
      </c>
      <c r="AK987" s="31" t="str">
        <f t="shared" si="939"/>
        <v/>
      </c>
      <c r="AL987" s="31" t="str">
        <f t="shared" si="939"/>
        <v/>
      </c>
      <c r="AM987" s="31" t="str">
        <f t="shared" si="939"/>
        <v/>
      </c>
      <c r="AN987" s="31" t="str">
        <f t="shared" si="939"/>
        <v/>
      </c>
      <c r="AO987" s="32" t="str">
        <f t="shared" si="937"/>
        <v/>
      </c>
      <c r="AP987" s="32" t="str">
        <f t="shared" si="930"/>
        <v/>
      </c>
      <c r="AQ987" s="32" t="str">
        <f t="shared" si="930"/>
        <v/>
      </c>
      <c r="AR987" s="32" t="str">
        <f t="shared" si="930"/>
        <v/>
      </c>
      <c r="AS987" s="32" t="str">
        <f t="shared" si="930"/>
        <v/>
      </c>
      <c r="AT987" s="32" t="str">
        <f t="shared" si="930"/>
        <v/>
      </c>
      <c r="AU987" s="32" t="str">
        <f t="shared" si="927"/>
        <v/>
      </c>
      <c r="AV987" s="32" t="str">
        <f t="shared" si="927"/>
        <v/>
      </c>
      <c r="AW987" s="32" t="str">
        <f t="shared" si="927"/>
        <v/>
      </c>
      <c r="AX987" s="32" t="str">
        <f t="shared" si="927"/>
        <v/>
      </c>
      <c r="AY987" s="32" t="str">
        <f t="shared" si="927"/>
        <v/>
      </c>
      <c r="BA987" s="17" t="str">
        <f t="shared" si="931"/>
        <v/>
      </c>
      <c r="BB987" s="17" t="str">
        <f t="shared" si="931"/>
        <v/>
      </c>
      <c r="BC987" s="17" t="str">
        <f t="shared" si="931"/>
        <v/>
      </c>
      <c r="BD987" s="17" t="str">
        <f t="shared" si="931"/>
        <v/>
      </c>
      <c r="BE987" s="17" t="str">
        <f t="shared" si="931"/>
        <v/>
      </c>
      <c r="BF987" s="17" t="str">
        <f t="shared" si="928"/>
        <v/>
      </c>
      <c r="BG987" s="17" t="str">
        <f t="shared" si="928"/>
        <v/>
      </c>
      <c r="BH987" s="17" t="str">
        <f t="shared" si="928"/>
        <v/>
      </c>
      <c r="BI987" s="17" t="str">
        <f t="shared" si="928"/>
        <v/>
      </c>
      <c r="BJ987" s="17" t="str">
        <f t="shared" si="928"/>
        <v/>
      </c>
    </row>
    <row r="988" spans="1:62" s="13" customFormat="1" ht="23.25" customHeight="1">
      <c r="A988" s="1">
        <f ca="1">IF(COUNTIF($D988:$M988," ")=10,"",IF(VLOOKUP(MAX($A$1:A987),$A$1:C987,3,FALSE)=0,"",MAX($A$1:A987)+1))</f>
        <v>974</v>
      </c>
      <c r="B988" s="13" t="str">
        <f>$B982</f>
        <v/>
      </c>
      <c r="C988" s="2" t="str">
        <f>IF($B988="","",$S$7)</f>
        <v/>
      </c>
      <c r="D988" s="23" t="str">
        <f t="shared" ref="D988:K988" si="944">IF($B988&gt;"",IF(ISERROR(SEARCH($B988,T$7))," ",MID(T$7,FIND("%курс ",T$7,FIND($B988,T$7))+6,3)&amp;"
("&amp;MID(T$7,FIND("ауд.",T$7,FIND($B988,T$7))+4,FIND("№",T$7,FIND("ауд.",T$7,FIND($B988,T$7)))-(FIND("ауд.",T$7,FIND($B988,T$7))+4))&amp;")"),"")</f>
        <v/>
      </c>
      <c r="E988" s="23" t="str">
        <f t="shared" si="944"/>
        <v/>
      </c>
      <c r="F988" s="23" t="str">
        <f t="shared" si="944"/>
        <v/>
      </c>
      <c r="G988" s="23" t="str">
        <f t="shared" si="944"/>
        <v/>
      </c>
      <c r="H988" s="23" t="str">
        <f t="shared" si="944"/>
        <v/>
      </c>
      <c r="I988" s="23" t="str">
        <f t="shared" si="944"/>
        <v/>
      </c>
      <c r="J988" s="23" t="str">
        <f t="shared" si="944"/>
        <v/>
      </c>
      <c r="K988" s="23" t="str">
        <f t="shared" si="944"/>
        <v/>
      </c>
      <c r="L988" s="23"/>
      <c r="M988" s="23"/>
      <c r="P988" s="16"/>
      <c r="Q988" s="16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E988" s="31" t="str">
        <f t="shared" si="939"/>
        <v/>
      </c>
      <c r="AF988" s="31" t="str">
        <f t="shared" si="939"/>
        <v/>
      </c>
      <c r="AG988" s="31" t="str">
        <f t="shared" si="939"/>
        <v/>
      </c>
      <c r="AH988" s="31" t="str">
        <f t="shared" si="939"/>
        <v/>
      </c>
      <c r="AI988" s="31" t="str">
        <f t="shared" si="939"/>
        <v/>
      </c>
      <c r="AJ988" s="31" t="str">
        <f t="shared" si="939"/>
        <v/>
      </c>
      <c r="AK988" s="31" t="str">
        <f t="shared" si="939"/>
        <v/>
      </c>
      <c r="AL988" s="31" t="str">
        <f t="shared" si="939"/>
        <v/>
      </c>
      <c r="AM988" s="31" t="str">
        <f t="shared" si="939"/>
        <v/>
      </c>
      <c r="AN988" s="31" t="str">
        <f t="shared" si="939"/>
        <v/>
      </c>
      <c r="AO988" s="32" t="str">
        <f t="shared" si="937"/>
        <v/>
      </c>
      <c r="AP988" s="32" t="str">
        <f t="shared" si="930"/>
        <v/>
      </c>
      <c r="AQ988" s="32" t="str">
        <f t="shared" si="930"/>
        <v/>
      </c>
      <c r="AR988" s="32" t="str">
        <f t="shared" si="930"/>
        <v/>
      </c>
      <c r="AS988" s="32" t="str">
        <f t="shared" si="930"/>
        <v/>
      </c>
      <c r="AT988" s="32" t="str">
        <f t="shared" si="930"/>
        <v/>
      </c>
      <c r="AU988" s="32" t="str">
        <f t="shared" si="927"/>
        <v/>
      </c>
      <c r="AV988" s="32" t="str">
        <f t="shared" si="927"/>
        <v/>
      </c>
      <c r="AW988" s="32" t="str">
        <f t="shared" si="927"/>
        <v/>
      </c>
      <c r="AX988" s="32" t="str">
        <f t="shared" si="927"/>
        <v/>
      </c>
      <c r="AY988" s="32" t="str">
        <f t="shared" si="927"/>
        <v/>
      </c>
      <c r="BA988" s="17" t="str">
        <f t="shared" si="931"/>
        <v/>
      </c>
      <c r="BB988" s="17" t="str">
        <f t="shared" si="931"/>
        <v/>
      </c>
      <c r="BC988" s="17" t="str">
        <f t="shared" si="931"/>
        <v/>
      </c>
      <c r="BD988" s="17" t="str">
        <f t="shared" si="931"/>
        <v/>
      </c>
      <c r="BE988" s="17" t="str">
        <f t="shared" si="931"/>
        <v/>
      </c>
      <c r="BF988" s="17" t="str">
        <f t="shared" si="928"/>
        <v/>
      </c>
      <c r="BG988" s="17" t="str">
        <f t="shared" si="928"/>
        <v/>
      </c>
      <c r="BH988" s="17" t="str">
        <f t="shared" si="928"/>
        <v/>
      </c>
      <c r="BI988" s="17" t="str">
        <f t="shared" si="928"/>
        <v/>
      </c>
      <c r="BJ988" s="17" t="str">
        <f t="shared" si="928"/>
        <v/>
      </c>
    </row>
    <row r="989" spans="1:62" s="13" customFormat="1" ht="23.25" customHeight="1">
      <c r="A989" s="1">
        <f ca="1">IF(COUNTIF($D989:$M989," ")=10,"",IF(VLOOKUP(MAX($A$1:A988),$A$1:C988,3,FALSE)=0,"",MAX($A$1:A988)+1))</f>
        <v>975</v>
      </c>
      <c r="B989" s="13" t="str">
        <f>$B982</f>
        <v/>
      </c>
      <c r="C989" s="2" t="str">
        <f>IF($B989="","",$S$8)</f>
        <v/>
      </c>
      <c r="D989" s="23" t="str">
        <f t="shared" ref="D989:K989" si="945">IF($B989&gt;"",IF(ISERROR(SEARCH($B989,T$8))," ",MID(T$8,FIND("%курс ",T$8,FIND($B989,T$8))+6,3)&amp;"
("&amp;MID(T$8,FIND("ауд.",T$8,FIND($B989,T$8))+4,FIND("№",T$8,FIND("ауд.",T$8,FIND($B989,T$8)))-(FIND("ауд.",T$8,FIND($B989,T$8))+4))&amp;")"),"")</f>
        <v/>
      </c>
      <c r="E989" s="23" t="str">
        <f t="shared" si="945"/>
        <v/>
      </c>
      <c r="F989" s="23" t="str">
        <f t="shared" si="945"/>
        <v/>
      </c>
      <c r="G989" s="23" t="str">
        <f t="shared" si="945"/>
        <v/>
      </c>
      <c r="H989" s="23" t="str">
        <f t="shared" si="945"/>
        <v/>
      </c>
      <c r="I989" s="23" t="str">
        <f t="shared" si="945"/>
        <v/>
      </c>
      <c r="J989" s="23" t="str">
        <f t="shared" si="945"/>
        <v/>
      </c>
      <c r="K989" s="23" t="str">
        <f t="shared" si="945"/>
        <v/>
      </c>
      <c r="L989" s="23"/>
      <c r="M989" s="23"/>
      <c r="P989" s="16"/>
      <c r="Q989" s="16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E989" s="31" t="str">
        <f t="shared" si="939"/>
        <v/>
      </c>
      <c r="AF989" s="31" t="str">
        <f t="shared" si="939"/>
        <v/>
      </c>
      <c r="AG989" s="31" t="str">
        <f t="shared" si="939"/>
        <v/>
      </c>
      <c r="AH989" s="31" t="str">
        <f t="shared" si="939"/>
        <v/>
      </c>
      <c r="AI989" s="31" t="str">
        <f t="shared" si="939"/>
        <v/>
      </c>
      <c r="AJ989" s="31" t="str">
        <f t="shared" si="939"/>
        <v/>
      </c>
      <c r="AK989" s="31" t="str">
        <f t="shared" si="939"/>
        <v/>
      </c>
      <c r="AL989" s="31" t="str">
        <f t="shared" si="939"/>
        <v/>
      </c>
      <c r="AM989" s="31" t="str">
        <f t="shared" si="939"/>
        <v/>
      </c>
      <c r="AN989" s="31" t="str">
        <f t="shared" si="939"/>
        <v/>
      </c>
      <c r="AO989" s="32" t="str">
        <f t="shared" si="937"/>
        <v/>
      </c>
      <c r="AP989" s="32" t="str">
        <f t="shared" si="930"/>
        <v/>
      </c>
      <c r="AQ989" s="32" t="str">
        <f t="shared" si="930"/>
        <v/>
      </c>
      <c r="AR989" s="32" t="str">
        <f t="shared" si="930"/>
        <v/>
      </c>
      <c r="AS989" s="32" t="str">
        <f t="shared" si="930"/>
        <v/>
      </c>
      <c r="AT989" s="32" t="str">
        <f t="shared" si="930"/>
        <v/>
      </c>
      <c r="AU989" s="32" t="str">
        <f t="shared" si="927"/>
        <v/>
      </c>
      <c r="AV989" s="32" t="str">
        <f t="shared" si="927"/>
        <v/>
      </c>
      <c r="AW989" s="32" t="str">
        <f t="shared" si="927"/>
        <v/>
      </c>
      <c r="AX989" s="32" t="str">
        <f t="shared" si="927"/>
        <v/>
      </c>
      <c r="AY989" s="32" t="str">
        <f t="shared" si="927"/>
        <v/>
      </c>
      <c r="BA989" s="17" t="str">
        <f t="shared" si="931"/>
        <v/>
      </c>
      <c r="BB989" s="17" t="str">
        <f t="shared" si="931"/>
        <v/>
      </c>
      <c r="BC989" s="17" t="str">
        <f t="shared" si="931"/>
        <v/>
      </c>
      <c r="BD989" s="17" t="str">
        <f t="shared" si="931"/>
        <v/>
      </c>
      <c r="BE989" s="17" t="str">
        <f t="shared" si="931"/>
        <v/>
      </c>
      <c r="BF989" s="17" t="str">
        <f t="shared" si="928"/>
        <v/>
      </c>
      <c r="BG989" s="17" t="str">
        <f t="shared" si="928"/>
        <v/>
      </c>
      <c r="BH989" s="17" t="str">
        <f t="shared" si="928"/>
        <v/>
      </c>
      <c r="BI989" s="17" t="str">
        <f t="shared" si="928"/>
        <v/>
      </c>
      <c r="BJ989" s="17" t="str">
        <f t="shared" si="928"/>
        <v/>
      </c>
    </row>
    <row r="990" spans="1:62" s="13" customFormat="1" ht="23.25" customHeight="1">
      <c r="C990" s="2" t="str">
        <f>IF($B990="","",$S$7)</f>
        <v/>
      </c>
      <c r="D990" s="23" t="str">
        <f t="shared" ref="D990:K990" si="946">IF($B990&gt;"",IF(ISERROR(SEARCH($B990,T$7))," ",MID(T$7,FIND("%курс ",T$7,FIND($B990,T$7))+6,3)&amp;"
("&amp;MID(T$7,FIND("ауд.",T$7,FIND($B990,T$7))+4,FIND("№",T$7,FIND("ауд.",T$7,FIND($B990,T$7)))-(FIND("ауд.",T$7,FIND($B990,T$7))+4))&amp;")"),"")</f>
        <v/>
      </c>
      <c r="E990" s="23" t="str">
        <f t="shared" si="946"/>
        <v/>
      </c>
      <c r="F990" s="23" t="str">
        <f t="shared" si="946"/>
        <v/>
      </c>
      <c r="G990" s="23" t="str">
        <f t="shared" si="946"/>
        <v/>
      </c>
      <c r="H990" s="23" t="str">
        <f t="shared" si="946"/>
        <v/>
      </c>
      <c r="I990" s="23" t="str">
        <f t="shared" si="946"/>
        <v/>
      </c>
      <c r="J990" s="23" t="str">
        <f t="shared" si="946"/>
        <v/>
      </c>
      <c r="K990" s="23" t="str">
        <f t="shared" si="946"/>
        <v/>
      </c>
      <c r="L990" s="23"/>
      <c r="M990" s="23"/>
      <c r="P990" s="16"/>
      <c r="Q990" s="16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2" t="str">
        <f t="shared" si="930"/>
        <v/>
      </c>
      <c r="AQ990" s="32" t="str">
        <f t="shared" si="930"/>
        <v/>
      </c>
      <c r="AR990" s="32" t="str">
        <f t="shared" si="930"/>
        <v/>
      </c>
      <c r="AS990" s="32" t="str">
        <f t="shared" si="930"/>
        <v/>
      </c>
      <c r="AT990" s="32" t="str">
        <f t="shared" si="930"/>
        <v/>
      </c>
      <c r="AU990" s="32" t="str">
        <f t="shared" si="927"/>
        <v/>
      </c>
      <c r="AV990" s="32" t="str">
        <f t="shared" si="927"/>
        <v/>
      </c>
      <c r="AW990" s="32" t="str">
        <f t="shared" si="927"/>
        <v/>
      </c>
      <c r="AX990" s="32" t="str">
        <f t="shared" si="927"/>
        <v/>
      </c>
      <c r="AY990" s="32" t="str">
        <f t="shared" si="927"/>
        <v/>
      </c>
      <c r="BA990" s="17" t="str">
        <f t="shared" si="931"/>
        <v/>
      </c>
      <c r="BB990" s="17" t="str">
        <f t="shared" si="931"/>
        <v/>
      </c>
      <c r="BC990" s="17" t="str">
        <f t="shared" si="931"/>
        <v/>
      </c>
      <c r="BD990" s="17" t="str">
        <f t="shared" si="931"/>
        <v/>
      </c>
      <c r="BE990" s="17" t="str">
        <f t="shared" si="931"/>
        <v/>
      </c>
      <c r="BF990" s="17" t="str">
        <f t="shared" si="928"/>
        <v/>
      </c>
      <c r="BG990" s="17" t="str">
        <f t="shared" si="928"/>
        <v/>
      </c>
      <c r="BH990" s="17" t="str">
        <f t="shared" si="928"/>
        <v/>
      </c>
      <c r="BI990" s="17" t="str">
        <f t="shared" si="928"/>
        <v/>
      </c>
      <c r="BJ990" s="17" t="str">
        <f t="shared" si="928"/>
        <v/>
      </c>
    </row>
    <row r="991" spans="1:62" s="13" customFormat="1" ht="23.25" customHeight="1">
      <c r="A991" s="1">
        <f ca="1">IF(COUNTIF($D992:$M998," ")=70,"",MAX($A$1:A990)+1)</f>
        <v>976</v>
      </c>
      <c r="B991" s="2" t="str">
        <f>IF($C991="","",$C991)</f>
        <v/>
      </c>
      <c r="C991" s="3" t="str">
        <f>IF(ISERROR(VLOOKUP((ROW()-1)/9+1,'[1]Преподавательский состав'!$A$2:$B$180,2,FALSE)),"",VLOOKUP((ROW()-1)/9+1,'[1]Преподавательский состав'!$A$2:$B$180,2,FALSE))</f>
        <v/>
      </c>
      <c r="D991" s="3" t="str">
        <f>IF($C991="","",T(" 8.00"))</f>
        <v/>
      </c>
      <c r="E991" s="3" t="str">
        <f>IF($C991="","",T(" 9.40"))</f>
        <v/>
      </c>
      <c r="F991" s="3" t="str">
        <f>IF($C991="","",T("11.20"))</f>
        <v/>
      </c>
      <c r="G991" s="3" t="str">
        <f>IF($C991="","",T("13.00"))</f>
        <v/>
      </c>
      <c r="H991" s="3" t="str">
        <f>IF($C991="","",T("13.30"))</f>
        <v/>
      </c>
      <c r="I991" s="3" t="str">
        <f>IF($C991="","",T("15.10"))</f>
        <v/>
      </c>
      <c r="J991" s="3" t="str">
        <f>IF($C991="","",T("16.50"))</f>
        <v/>
      </c>
      <c r="K991" s="3" t="str">
        <f>IF($C991="","",T("16.50"))</f>
        <v/>
      </c>
      <c r="L991" s="3"/>
      <c r="M991" s="3"/>
      <c r="P991" s="16"/>
      <c r="Q991" s="16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 t="str">
        <f t="shared" ref="AO991:AO998" si="947">IF(COUNTBLANK(AE991:AN991)=10,"",MID($B991,1,FIND(" ",$B991)-1))</f>
        <v/>
      </c>
      <c r="AP991" s="32" t="str">
        <f t="shared" si="930"/>
        <v/>
      </c>
      <c r="AQ991" s="32" t="str">
        <f t="shared" si="930"/>
        <v/>
      </c>
      <c r="AR991" s="32" t="str">
        <f t="shared" si="930"/>
        <v/>
      </c>
      <c r="AS991" s="32" t="str">
        <f t="shared" si="930"/>
        <v/>
      </c>
      <c r="AT991" s="32" t="str">
        <f t="shared" si="930"/>
        <v/>
      </c>
      <c r="AU991" s="32" t="str">
        <f t="shared" si="927"/>
        <v/>
      </c>
      <c r="AV991" s="32" t="str">
        <f t="shared" si="927"/>
        <v/>
      </c>
      <c r="AW991" s="32" t="str">
        <f t="shared" si="927"/>
        <v/>
      </c>
      <c r="AX991" s="32" t="str">
        <f t="shared" si="927"/>
        <v/>
      </c>
      <c r="AY991" s="32" t="str">
        <f t="shared" si="927"/>
        <v/>
      </c>
      <c r="BA991" s="17" t="str">
        <f t="shared" si="931"/>
        <v/>
      </c>
      <c r="BB991" s="17" t="str">
        <f t="shared" si="931"/>
        <v/>
      </c>
      <c r="BC991" s="17" t="str">
        <f t="shared" si="931"/>
        <v/>
      </c>
      <c r="BD991" s="17" t="str">
        <f t="shared" si="931"/>
        <v/>
      </c>
      <c r="BE991" s="17" t="str">
        <f t="shared" si="931"/>
        <v/>
      </c>
      <c r="BF991" s="17" t="str">
        <f t="shared" si="928"/>
        <v/>
      </c>
      <c r="BG991" s="17" t="str">
        <f t="shared" si="928"/>
        <v/>
      </c>
      <c r="BH991" s="17" t="str">
        <f t="shared" si="928"/>
        <v/>
      </c>
      <c r="BI991" s="17" t="str">
        <f t="shared" si="928"/>
        <v/>
      </c>
      <c r="BJ991" s="17" t="str">
        <f t="shared" si="928"/>
        <v/>
      </c>
    </row>
    <row r="992" spans="1:62" s="13" customFormat="1" ht="23.25" customHeight="1">
      <c r="A992" s="1">
        <f ca="1">IF(COUNTIF($D992:$M992," ")=10,"",IF(VLOOKUP(MAX($A$1:A991),$A$1:C991,3,FALSE)=0,"",MAX($A$1:A991)+1))</f>
        <v>977</v>
      </c>
      <c r="B992" s="13" t="str">
        <f>$B991</f>
        <v/>
      </c>
      <c r="C992" s="2" t="str">
        <f>IF($B992="","",$S$2)</f>
        <v/>
      </c>
      <c r="D992" s="14" t="str">
        <f t="shared" ref="D992:K992" si="948">IF($B992&gt;"",IF(ISERROR(SEARCH($B992,T$2))," ",MID(T$2,FIND("%курс ",T$2,FIND($B992,T$2))+6,3)&amp;"
("&amp;MID(T$2,FIND("ауд.",T$2,FIND($B992,T$2))+4,FIND("№",T$2,FIND("ауд.",T$2,FIND($B992,T$2)))-(FIND("ауд.",T$2,FIND($B992,T$2))+4))&amp;")"),"")</f>
        <v/>
      </c>
      <c r="E992" s="14" t="str">
        <f t="shared" si="948"/>
        <v/>
      </c>
      <c r="F992" s="14" t="str">
        <f t="shared" si="948"/>
        <v/>
      </c>
      <c r="G992" s="14" t="str">
        <f t="shared" si="948"/>
        <v/>
      </c>
      <c r="H992" s="14" t="str">
        <f t="shared" si="948"/>
        <v/>
      </c>
      <c r="I992" s="14" t="str">
        <f t="shared" si="948"/>
        <v/>
      </c>
      <c r="J992" s="14" t="str">
        <f t="shared" si="948"/>
        <v/>
      </c>
      <c r="K992" s="14" t="str">
        <f t="shared" si="948"/>
        <v/>
      </c>
      <c r="L992" s="14"/>
      <c r="M992" s="14"/>
      <c r="P992" s="16"/>
      <c r="Q992" s="16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E992" s="31" t="str">
        <f t="shared" ref="AE992:AN998" si="949">IF(D992=" ","",IF(D992="","",CONCATENATE($C992," ",D$1," ",MID(D992,6,3))))</f>
        <v/>
      </c>
      <c r="AF992" s="31" t="str">
        <f t="shared" si="949"/>
        <v/>
      </c>
      <c r="AG992" s="31" t="str">
        <f t="shared" si="949"/>
        <v/>
      </c>
      <c r="AH992" s="31" t="str">
        <f t="shared" si="949"/>
        <v/>
      </c>
      <c r="AI992" s="31" t="str">
        <f t="shared" si="949"/>
        <v/>
      </c>
      <c r="AJ992" s="31" t="str">
        <f t="shared" si="949"/>
        <v/>
      </c>
      <c r="AK992" s="31" t="str">
        <f t="shared" si="949"/>
        <v/>
      </c>
      <c r="AL992" s="31" t="str">
        <f t="shared" si="949"/>
        <v/>
      </c>
      <c r="AM992" s="31" t="str">
        <f t="shared" si="949"/>
        <v/>
      </c>
      <c r="AN992" s="31" t="str">
        <f t="shared" si="949"/>
        <v/>
      </c>
      <c r="AO992" s="32" t="str">
        <f t="shared" si="947"/>
        <v/>
      </c>
      <c r="AP992" s="32" t="str">
        <f t="shared" si="930"/>
        <v/>
      </c>
      <c r="AQ992" s="32" t="str">
        <f t="shared" si="930"/>
        <v/>
      </c>
      <c r="AR992" s="32" t="str">
        <f t="shared" si="930"/>
        <v/>
      </c>
      <c r="AS992" s="32" t="str">
        <f t="shared" si="930"/>
        <v/>
      </c>
      <c r="AT992" s="32" t="str">
        <f t="shared" si="930"/>
        <v/>
      </c>
      <c r="AU992" s="32" t="str">
        <f t="shared" si="927"/>
        <v/>
      </c>
      <c r="AV992" s="32" t="str">
        <f t="shared" si="927"/>
        <v/>
      </c>
      <c r="AW992" s="32" t="str">
        <f t="shared" si="927"/>
        <v/>
      </c>
      <c r="AX992" s="32" t="str">
        <f t="shared" si="927"/>
        <v/>
      </c>
      <c r="AY992" s="32" t="str">
        <f t="shared" si="927"/>
        <v/>
      </c>
      <c r="BA992" s="17" t="str">
        <f t="shared" si="931"/>
        <v/>
      </c>
      <c r="BB992" s="17" t="str">
        <f t="shared" si="931"/>
        <v/>
      </c>
      <c r="BC992" s="17" t="str">
        <f t="shared" si="931"/>
        <v/>
      </c>
      <c r="BD992" s="17" t="str">
        <f t="shared" si="931"/>
        <v/>
      </c>
      <c r="BE992" s="17" t="str">
        <f t="shared" si="931"/>
        <v/>
      </c>
      <c r="BF992" s="17" t="str">
        <f t="shared" si="928"/>
        <v/>
      </c>
      <c r="BG992" s="17" t="str">
        <f t="shared" si="928"/>
        <v/>
      </c>
      <c r="BH992" s="17" t="str">
        <f t="shared" si="928"/>
        <v/>
      </c>
      <c r="BI992" s="17" t="str">
        <f t="shared" si="928"/>
        <v/>
      </c>
      <c r="BJ992" s="17" t="str">
        <f t="shared" si="928"/>
        <v/>
      </c>
    </row>
    <row r="993" spans="1:62" s="13" customFormat="1" ht="23.25" customHeight="1">
      <c r="A993" s="1">
        <f ca="1">IF(COUNTIF($D993:$M993," ")=10,"",IF(VLOOKUP(MAX($A$1:A992),$A$1:C992,3,FALSE)=0,"",MAX($A$1:A992)+1))</f>
        <v>978</v>
      </c>
      <c r="B993" s="13" t="str">
        <f>$B991</f>
        <v/>
      </c>
      <c r="C993" s="2" t="str">
        <f>IF($B993="","",$S$3)</f>
        <v/>
      </c>
      <c r="D993" s="14" t="str">
        <f t="shared" ref="D993:K993" si="950">IF($B993&gt;"",IF(ISERROR(SEARCH($B993,T$3))," ",MID(T$3,FIND("%курс ",T$3,FIND($B993,T$3))+6,3)&amp;"
("&amp;MID(T$3,FIND("ауд.",T$3,FIND($B993,T$3))+4,FIND("№",T$3,FIND("ауд.",T$3,FIND($B993,T$3)))-(FIND("ауд.",T$3,FIND($B993,T$3))+4))&amp;")"),"")</f>
        <v/>
      </c>
      <c r="E993" s="14" t="str">
        <f t="shared" si="950"/>
        <v/>
      </c>
      <c r="F993" s="14" t="str">
        <f t="shared" si="950"/>
        <v/>
      </c>
      <c r="G993" s="14" t="str">
        <f t="shared" si="950"/>
        <v/>
      </c>
      <c r="H993" s="14" t="str">
        <f t="shared" si="950"/>
        <v/>
      </c>
      <c r="I993" s="14" t="str">
        <f t="shared" si="950"/>
        <v/>
      </c>
      <c r="J993" s="14" t="str">
        <f t="shared" si="950"/>
        <v/>
      </c>
      <c r="K993" s="14" t="str">
        <f t="shared" si="950"/>
        <v/>
      </c>
      <c r="L993" s="14"/>
      <c r="M993" s="14"/>
      <c r="P993" s="16"/>
      <c r="Q993" s="16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E993" s="31" t="str">
        <f t="shared" si="949"/>
        <v/>
      </c>
      <c r="AF993" s="31" t="str">
        <f t="shared" si="949"/>
        <v/>
      </c>
      <c r="AG993" s="31" t="str">
        <f t="shared" si="949"/>
        <v/>
      </c>
      <c r="AH993" s="31" t="str">
        <f t="shared" si="949"/>
        <v/>
      </c>
      <c r="AI993" s="31" t="str">
        <f t="shared" si="949"/>
        <v/>
      </c>
      <c r="AJ993" s="31" t="str">
        <f t="shared" si="949"/>
        <v/>
      </c>
      <c r="AK993" s="31" t="str">
        <f t="shared" si="949"/>
        <v/>
      </c>
      <c r="AL993" s="31" t="str">
        <f t="shared" si="949"/>
        <v/>
      </c>
      <c r="AM993" s="31" t="str">
        <f t="shared" si="949"/>
        <v/>
      </c>
      <c r="AN993" s="31" t="str">
        <f t="shared" si="949"/>
        <v/>
      </c>
      <c r="AO993" s="32" t="str">
        <f t="shared" si="947"/>
        <v/>
      </c>
      <c r="AP993" s="32" t="str">
        <f t="shared" si="930"/>
        <v/>
      </c>
      <c r="AQ993" s="32" t="str">
        <f t="shared" si="930"/>
        <v/>
      </c>
      <c r="AR993" s="32" t="str">
        <f t="shared" si="930"/>
        <v/>
      </c>
      <c r="AS993" s="32" t="str">
        <f t="shared" si="930"/>
        <v/>
      </c>
      <c r="AT993" s="32" t="str">
        <f t="shared" si="930"/>
        <v/>
      </c>
      <c r="AU993" s="32" t="str">
        <f t="shared" si="927"/>
        <v/>
      </c>
      <c r="AV993" s="32" t="str">
        <f t="shared" si="927"/>
        <v/>
      </c>
      <c r="AW993" s="32" t="str">
        <f t="shared" si="927"/>
        <v/>
      </c>
      <c r="AX993" s="32" t="str">
        <f t="shared" si="927"/>
        <v/>
      </c>
      <c r="AY993" s="32" t="str">
        <f t="shared" si="927"/>
        <v/>
      </c>
      <c r="BA993" s="17" t="str">
        <f t="shared" si="931"/>
        <v/>
      </c>
      <c r="BB993" s="17" t="str">
        <f t="shared" si="931"/>
        <v/>
      </c>
      <c r="BC993" s="17" t="str">
        <f t="shared" si="931"/>
        <v/>
      </c>
      <c r="BD993" s="17" t="str">
        <f t="shared" si="931"/>
        <v/>
      </c>
      <c r="BE993" s="17" t="str">
        <f t="shared" si="931"/>
        <v/>
      </c>
      <c r="BF993" s="17" t="str">
        <f t="shared" si="928"/>
        <v/>
      </c>
      <c r="BG993" s="17" t="str">
        <f t="shared" si="928"/>
        <v/>
      </c>
      <c r="BH993" s="17" t="str">
        <f t="shared" si="928"/>
        <v/>
      </c>
      <c r="BI993" s="17" t="str">
        <f t="shared" si="928"/>
        <v/>
      </c>
      <c r="BJ993" s="17" t="str">
        <f t="shared" si="928"/>
        <v/>
      </c>
    </row>
    <row r="994" spans="1:62" s="13" customFormat="1" ht="23.25" customHeight="1">
      <c r="A994" s="1">
        <f ca="1">IF(COUNTIF($D994:$M994," ")=10,"",IF(VLOOKUP(MAX($A$1:A993),$A$1:C993,3,FALSE)=0,"",MAX($A$1:A993)+1))</f>
        <v>979</v>
      </c>
      <c r="B994" s="13" t="str">
        <f>$B991</f>
        <v/>
      </c>
      <c r="C994" s="2" t="str">
        <f>IF($B994="","",$S$4)</f>
        <v/>
      </c>
      <c r="D994" s="14" t="str">
        <f t="shared" ref="D994:K994" si="951">IF($B994&gt;"",IF(ISERROR(SEARCH($B994,T$4))," ",MID(T$4,FIND("%курс ",T$4,FIND($B994,T$4))+6,3)&amp;"
("&amp;MID(T$4,FIND("ауд.",T$4,FIND($B994,T$4))+4,FIND("№",T$4,FIND("ауд.",T$4,FIND($B994,T$4)))-(FIND("ауд.",T$4,FIND($B994,T$4))+4))&amp;")"),"")</f>
        <v/>
      </c>
      <c r="E994" s="14" t="str">
        <f t="shared" si="951"/>
        <v/>
      </c>
      <c r="F994" s="14" t="str">
        <f t="shared" si="951"/>
        <v/>
      </c>
      <c r="G994" s="14" t="str">
        <f t="shared" si="951"/>
        <v/>
      </c>
      <c r="H994" s="14" t="str">
        <f t="shared" si="951"/>
        <v/>
      </c>
      <c r="I994" s="14" t="str">
        <f t="shared" si="951"/>
        <v/>
      </c>
      <c r="J994" s="14" t="str">
        <f t="shared" si="951"/>
        <v/>
      </c>
      <c r="K994" s="14" t="str">
        <f t="shared" si="951"/>
        <v/>
      </c>
      <c r="L994" s="14"/>
      <c r="M994" s="14"/>
      <c r="P994" s="16"/>
      <c r="Q994" s="16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E994" s="31" t="str">
        <f t="shared" si="949"/>
        <v/>
      </c>
      <c r="AF994" s="31" t="str">
        <f t="shared" si="949"/>
        <v/>
      </c>
      <c r="AG994" s="31" t="str">
        <f t="shared" si="949"/>
        <v/>
      </c>
      <c r="AH994" s="31" t="str">
        <f t="shared" si="949"/>
        <v/>
      </c>
      <c r="AI994" s="31" t="str">
        <f t="shared" si="949"/>
        <v/>
      </c>
      <c r="AJ994" s="31" t="str">
        <f t="shared" si="949"/>
        <v/>
      </c>
      <c r="AK994" s="31" t="str">
        <f t="shared" si="949"/>
        <v/>
      </c>
      <c r="AL994" s="31" t="str">
        <f t="shared" si="949"/>
        <v/>
      </c>
      <c r="AM994" s="31" t="str">
        <f t="shared" si="949"/>
        <v/>
      </c>
      <c r="AN994" s="31" t="str">
        <f t="shared" si="949"/>
        <v/>
      </c>
      <c r="AO994" s="32" t="str">
        <f t="shared" si="947"/>
        <v/>
      </c>
      <c r="AP994" s="32" t="str">
        <f t="shared" si="930"/>
        <v/>
      </c>
      <c r="AQ994" s="32" t="str">
        <f t="shared" si="930"/>
        <v/>
      </c>
      <c r="AR994" s="32" t="str">
        <f t="shared" si="930"/>
        <v/>
      </c>
      <c r="AS994" s="32" t="str">
        <f t="shared" si="930"/>
        <v/>
      </c>
      <c r="AT994" s="32" t="str">
        <f t="shared" si="930"/>
        <v/>
      </c>
      <c r="AU994" s="32" t="str">
        <f t="shared" si="927"/>
        <v/>
      </c>
      <c r="AV994" s="32" t="str">
        <f t="shared" si="927"/>
        <v/>
      </c>
      <c r="AW994" s="32" t="str">
        <f t="shared" si="927"/>
        <v/>
      </c>
      <c r="AX994" s="32" t="str">
        <f t="shared" si="927"/>
        <v/>
      </c>
      <c r="AY994" s="32" t="str">
        <f t="shared" si="927"/>
        <v/>
      </c>
      <c r="BA994" s="17" t="str">
        <f t="shared" si="931"/>
        <v/>
      </c>
      <c r="BB994" s="17" t="str">
        <f t="shared" si="931"/>
        <v/>
      </c>
      <c r="BC994" s="17" t="str">
        <f t="shared" si="931"/>
        <v/>
      </c>
      <c r="BD994" s="17" t="str">
        <f t="shared" si="931"/>
        <v/>
      </c>
      <c r="BE994" s="17" t="str">
        <f t="shared" si="931"/>
        <v/>
      </c>
      <c r="BF994" s="17" t="str">
        <f t="shared" si="928"/>
        <v/>
      </c>
      <c r="BG994" s="17" t="str">
        <f t="shared" si="928"/>
        <v/>
      </c>
      <c r="BH994" s="17" t="str">
        <f t="shared" si="928"/>
        <v/>
      </c>
      <c r="BI994" s="17" t="str">
        <f t="shared" si="928"/>
        <v/>
      </c>
      <c r="BJ994" s="17" t="str">
        <f t="shared" si="928"/>
        <v/>
      </c>
    </row>
    <row r="995" spans="1:62" s="13" customFormat="1" ht="23.25" customHeight="1">
      <c r="A995" s="1">
        <f ca="1">IF(COUNTIF($D995:$M995," ")=10,"",IF(VLOOKUP(MAX($A$1:A994),$A$1:C994,3,FALSE)=0,"",MAX($A$1:A994)+1))</f>
        <v>980</v>
      </c>
      <c r="B995" s="13" t="str">
        <f>$B991</f>
        <v/>
      </c>
      <c r="C995" s="2" t="str">
        <f>IF($B995="","",$S$5)</f>
        <v/>
      </c>
      <c r="D995" s="23" t="str">
        <f t="shared" ref="D995:K995" si="952">IF($B995&gt;"",IF(ISERROR(SEARCH($B995,T$5))," ",MID(T$5,FIND("%курс ",T$5,FIND($B995,T$5))+6,3)&amp;"
("&amp;MID(T$5,FIND("ауд.",T$5,FIND($B995,T$5))+4,FIND("№",T$5,FIND("ауд.",T$5,FIND($B995,T$5)))-(FIND("ауд.",T$5,FIND($B995,T$5))+4))&amp;")"),"")</f>
        <v/>
      </c>
      <c r="E995" s="23" t="str">
        <f t="shared" si="952"/>
        <v/>
      </c>
      <c r="F995" s="23" t="str">
        <f t="shared" si="952"/>
        <v/>
      </c>
      <c r="G995" s="23" t="str">
        <f t="shared" si="952"/>
        <v/>
      </c>
      <c r="H995" s="23" t="str">
        <f t="shared" si="952"/>
        <v/>
      </c>
      <c r="I995" s="23" t="str">
        <f t="shared" si="952"/>
        <v/>
      </c>
      <c r="J995" s="23" t="str">
        <f t="shared" si="952"/>
        <v/>
      </c>
      <c r="K995" s="23" t="str">
        <f t="shared" si="952"/>
        <v/>
      </c>
      <c r="L995" s="23"/>
      <c r="M995" s="23"/>
      <c r="P995" s="16"/>
      <c r="Q995" s="16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E995" s="31" t="str">
        <f t="shared" si="949"/>
        <v/>
      </c>
      <c r="AF995" s="31" t="str">
        <f t="shared" si="949"/>
        <v/>
      </c>
      <c r="AG995" s="31" t="str">
        <f t="shared" si="949"/>
        <v/>
      </c>
      <c r="AH995" s="31" t="str">
        <f t="shared" si="949"/>
        <v/>
      </c>
      <c r="AI995" s="31" t="str">
        <f t="shared" si="949"/>
        <v/>
      </c>
      <c r="AJ995" s="31" t="str">
        <f t="shared" si="949"/>
        <v/>
      </c>
      <c r="AK995" s="31" t="str">
        <f t="shared" si="949"/>
        <v/>
      </c>
      <c r="AL995" s="31" t="str">
        <f t="shared" si="949"/>
        <v/>
      </c>
      <c r="AM995" s="31" t="str">
        <f t="shared" si="949"/>
        <v/>
      </c>
      <c r="AN995" s="31" t="str">
        <f t="shared" si="949"/>
        <v/>
      </c>
      <c r="AO995" s="32" t="str">
        <f t="shared" si="947"/>
        <v/>
      </c>
      <c r="AP995" s="32" t="str">
        <f t="shared" si="930"/>
        <v/>
      </c>
      <c r="AQ995" s="32" t="str">
        <f t="shared" si="930"/>
        <v/>
      </c>
      <c r="AR995" s="32" t="str">
        <f t="shared" si="930"/>
        <v/>
      </c>
      <c r="AS995" s="32" t="str">
        <f t="shared" si="930"/>
        <v/>
      </c>
      <c r="AT995" s="32" t="str">
        <f t="shared" si="930"/>
        <v/>
      </c>
      <c r="AU995" s="32" t="str">
        <f t="shared" si="927"/>
        <v/>
      </c>
      <c r="AV995" s="32" t="str">
        <f t="shared" si="927"/>
        <v/>
      </c>
      <c r="AW995" s="32" t="str">
        <f t="shared" si="927"/>
        <v/>
      </c>
      <c r="AX995" s="32" t="str">
        <f t="shared" si="927"/>
        <v/>
      </c>
      <c r="AY995" s="32" t="str">
        <f t="shared" si="927"/>
        <v/>
      </c>
      <c r="BA995" s="17" t="str">
        <f t="shared" si="931"/>
        <v/>
      </c>
      <c r="BB995" s="17" t="str">
        <f t="shared" si="931"/>
        <v/>
      </c>
      <c r="BC995" s="17" t="str">
        <f t="shared" si="931"/>
        <v/>
      </c>
      <c r="BD995" s="17" t="str">
        <f t="shared" si="931"/>
        <v/>
      </c>
      <c r="BE995" s="17" t="str">
        <f t="shared" si="931"/>
        <v/>
      </c>
      <c r="BF995" s="17" t="str">
        <f t="shared" si="928"/>
        <v/>
      </c>
      <c r="BG995" s="17" t="str">
        <f t="shared" si="928"/>
        <v/>
      </c>
      <c r="BH995" s="17" t="str">
        <f t="shared" si="928"/>
        <v/>
      </c>
      <c r="BI995" s="17" t="str">
        <f t="shared" si="928"/>
        <v/>
      </c>
      <c r="BJ995" s="17" t="str">
        <f t="shared" si="928"/>
        <v/>
      </c>
    </row>
    <row r="996" spans="1:62" s="13" customFormat="1" ht="23.25" customHeight="1">
      <c r="A996" s="1">
        <f ca="1">IF(COUNTIF($D996:$M996," ")=10,"",IF(VLOOKUP(MAX($A$1:A995),$A$1:C995,3,FALSE)=0,"",MAX($A$1:A995)+1))</f>
        <v>981</v>
      </c>
      <c r="B996" s="13" t="str">
        <f>$B991</f>
        <v/>
      </c>
      <c r="C996" s="2" t="str">
        <f>IF($B996="","",$S$6)</f>
        <v/>
      </c>
      <c r="D996" s="23" t="str">
        <f t="shared" ref="D996:K996" si="953">IF($B996&gt;"",IF(ISERROR(SEARCH($B996,T$6))," ",MID(T$6,FIND("%курс ",T$6,FIND($B996,T$6))+6,3)&amp;"
("&amp;MID(T$6,FIND("ауд.",T$6,FIND($B996,T$6))+4,FIND("№",T$6,FIND("ауд.",T$6,FIND($B996,T$6)))-(FIND("ауд.",T$6,FIND($B996,T$6))+4))&amp;")"),"")</f>
        <v/>
      </c>
      <c r="E996" s="23" t="str">
        <f t="shared" si="953"/>
        <v/>
      </c>
      <c r="F996" s="23" t="str">
        <f t="shared" si="953"/>
        <v/>
      </c>
      <c r="G996" s="23" t="str">
        <f t="shared" si="953"/>
        <v/>
      </c>
      <c r="H996" s="23" t="str">
        <f t="shared" si="953"/>
        <v/>
      </c>
      <c r="I996" s="23" t="str">
        <f t="shared" si="953"/>
        <v/>
      </c>
      <c r="J996" s="23" t="str">
        <f t="shared" si="953"/>
        <v/>
      </c>
      <c r="K996" s="23" t="str">
        <f t="shared" si="953"/>
        <v/>
      </c>
      <c r="L996" s="23"/>
      <c r="M996" s="23"/>
      <c r="P996" s="16"/>
      <c r="Q996" s="16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E996" s="31" t="str">
        <f t="shared" si="949"/>
        <v/>
      </c>
      <c r="AF996" s="31" t="str">
        <f t="shared" si="949"/>
        <v/>
      </c>
      <c r="AG996" s="31" t="str">
        <f t="shared" si="949"/>
        <v/>
      </c>
      <c r="AH996" s="31" t="str">
        <f t="shared" si="949"/>
        <v/>
      </c>
      <c r="AI996" s="31" t="str">
        <f t="shared" si="949"/>
        <v/>
      </c>
      <c r="AJ996" s="31" t="str">
        <f t="shared" si="949"/>
        <v/>
      </c>
      <c r="AK996" s="31" t="str">
        <f t="shared" si="949"/>
        <v/>
      </c>
      <c r="AL996" s="31" t="str">
        <f t="shared" si="949"/>
        <v/>
      </c>
      <c r="AM996" s="31" t="str">
        <f t="shared" si="949"/>
        <v/>
      </c>
      <c r="AN996" s="31" t="str">
        <f t="shared" si="949"/>
        <v/>
      </c>
      <c r="AO996" s="32" t="str">
        <f t="shared" si="947"/>
        <v/>
      </c>
      <c r="AP996" s="32" t="str">
        <f t="shared" si="930"/>
        <v/>
      </c>
      <c r="AQ996" s="32" t="str">
        <f t="shared" si="930"/>
        <v/>
      </c>
      <c r="AR996" s="32" t="str">
        <f t="shared" si="930"/>
        <v/>
      </c>
      <c r="AS996" s="32" t="str">
        <f t="shared" si="930"/>
        <v/>
      </c>
      <c r="AT996" s="32" t="str">
        <f t="shared" si="930"/>
        <v/>
      </c>
      <c r="AU996" s="32" t="str">
        <f t="shared" si="927"/>
        <v/>
      </c>
      <c r="AV996" s="32" t="str">
        <f t="shared" si="927"/>
        <v/>
      </c>
      <c r="AW996" s="32" t="str">
        <f t="shared" si="927"/>
        <v/>
      </c>
      <c r="AX996" s="32" t="str">
        <f t="shared" si="927"/>
        <v/>
      </c>
      <c r="AY996" s="32" t="str">
        <f t="shared" si="927"/>
        <v/>
      </c>
      <c r="BA996" s="17" t="str">
        <f t="shared" si="931"/>
        <v/>
      </c>
      <c r="BB996" s="17" t="str">
        <f t="shared" si="931"/>
        <v/>
      </c>
      <c r="BC996" s="17" t="str">
        <f t="shared" si="931"/>
        <v/>
      </c>
      <c r="BD996" s="17" t="str">
        <f t="shared" si="931"/>
        <v/>
      </c>
      <c r="BE996" s="17" t="str">
        <f t="shared" si="931"/>
        <v/>
      </c>
      <c r="BF996" s="17" t="str">
        <f t="shared" si="928"/>
        <v/>
      </c>
      <c r="BG996" s="17" t="str">
        <f t="shared" si="928"/>
        <v/>
      </c>
      <c r="BH996" s="17" t="str">
        <f t="shared" si="928"/>
        <v/>
      </c>
      <c r="BI996" s="17" t="str">
        <f t="shared" si="928"/>
        <v/>
      </c>
      <c r="BJ996" s="17" t="str">
        <f t="shared" si="928"/>
        <v/>
      </c>
    </row>
    <row r="997" spans="1:62" s="13" customFormat="1" ht="23.25" customHeight="1">
      <c r="A997" s="1">
        <f ca="1">IF(COUNTIF($D997:$M997," ")=10,"",IF(VLOOKUP(MAX($A$1:A996),$A$1:C996,3,FALSE)=0,"",MAX($A$1:A996)+1))</f>
        <v>982</v>
      </c>
      <c r="B997" s="13" t="str">
        <f>$B991</f>
        <v/>
      </c>
      <c r="C997" s="2" t="str">
        <f>IF($B997="","",$S$7)</f>
        <v/>
      </c>
      <c r="D997" s="23" t="str">
        <f t="shared" ref="D997:K997" si="954">IF($B997&gt;"",IF(ISERROR(SEARCH($B997,T$7))," ",MID(T$7,FIND("%курс ",T$7,FIND($B997,T$7))+6,3)&amp;"
("&amp;MID(T$7,FIND("ауд.",T$7,FIND($B997,T$7))+4,FIND("№",T$7,FIND("ауд.",T$7,FIND($B997,T$7)))-(FIND("ауд.",T$7,FIND($B997,T$7))+4))&amp;")"),"")</f>
        <v/>
      </c>
      <c r="E997" s="23" t="str">
        <f t="shared" si="954"/>
        <v/>
      </c>
      <c r="F997" s="23" t="str">
        <f t="shared" si="954"/>
        <v/>
      </c>
      <c r="G997" s="23" t="str">
        <f t="shared" si="954"/>
        <v/>
      </c>
      <c r="H997" s="23" t="str">
        <f t="shared" si="954"/>
        <v/>
      </c>
      <c r="I997" s="23" t="str">
        <f t="shared" si="954"/>
        <v/>
      </c>
      <c r="J997" s="23" t="str">
        <f t="shared" si="954"/>
        <v/>
      </c>
      <c r="K997" s="23" t="str">
        <f t="shared" si="954"/>
        <v/>
      </c>
      <c r="L997" s="23"/>
      <c r="M997" s="23"/>
      <c r="P997" s="16"/>
      <c r="Q997" s="16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E997" s="31" t="str">
        <f t="shared" si="949"/>
        <v/>
      </c>
      <c r="AF997" s="31" t="str">
        <f t="shared" si="949"/>
        <v/>
      </c>
      <c r="AG997" s="31" t="str">
        <f t="shared" si="949"/>
        <v/>
      </c>
      <c r="AH997" s="31" t="str">
        <f t="shared" si="949"/>
        <v/>
      </c>
      <c r="AI997" s="31" t="str">
        <f t="shared" si="949"/>
        <v/>
      </c>
      <c r="AJ997" s="31" t="str">
        <f t="shared" si="949"/>
        <v/>
      </c>
      <c r="AK997" s="31" t="str">
        <f t="shared" si="949"/>
        <v/>
      </c>
      <c r="AL997" s="31" t="str">
        <f t="shared" si="949"/>
        <v/>
      </c>
      <c r="AM997" s="31" t="str">
        <f t="shared" si="949"/>
        <v/>
      </c>
      <c r="AN997" s="31" t="str">
        <f t="shared" si="949"/>
        <v/>
      </c>
      <c r="AO997" s="32" t="str">
        <f t="shared" si="947"/>
        <v/>
      </c>
      <c r="AP997" s="32" t="str">
        <f t="shared" si="930"/>
        <v/>
      </c>
      <c r="AQ997" s="32" t="str">
        <f t="shared" si="930"/>
        <v/>
      </c>
      <c r="AR997" s="32" t="str">
        <f t="shared" si="930"/>
        <v/>
      </c>
      <c r="AS997" s="32" t="str">
        <f t="shared" si="930"/>
        <v/>
      </c>
      <c r="AT997" s="32" t="str">
        <f t="shared" si="930"/>
        <v/>
      </c>
      <c r="AU997" s="32" t="str">
        <f t="shared" si="927"/>
        <v/>
      </c>
      <c r="AV997" s="32" t="str">
        <f t="shared" si="927"/>
        <v/>
      </c>
      <c r="AW997" s="32" t="str">
        <f t="shared" si="927"/>
        <v/>
      </c>
      <c r="AX997" s="32" t="str">
        <f t="shared" si="927"/>
        <v/>
      </c>
      <c r="AY997" s="32" t="str">
        <f t="shared" si="927"/>
        <v/>
      </c>
      <c r="BA997" s="17" t="str">
        <f t="shared" si="931"/>
        <v/>
      </c>
      <c r="BB997" s="17" t="str">
        <f t="shared" si="931"/>
        <v/>
      </c>
      <c r="BC997" s="17" t="str">
        <f t="shared" si="931"/>
        <v/>
      </c>
      <c r="BD997" s="17" t="str">
        <f t="shared" si="931"/>
        <v/>
      </c>
      <c r="BE997" s="17" t="str">
        <f t="shared" si="931"/>
        <v/>
      </c>
      <c r="BF997" s="17" t="str">
        <f t="shared" si="928"/>
        <v/>
      </c>
      <c r="BG997" s="17" t="str">
        <f t="shared" si="928"/>
        <v/>
      </c>
      <c r="BH997" s="17" t="str">
        <f t="shared" si="928"/>
        <v/>
      </c>
      <c r="BI997" s="17" t="str">
        <f t="shared" si="928"/>
        <v/>
      </c>
      <c r="BJ997" s="17" t="str">
        <f t="shared" si="928"/>
        <v/>
      </c>
    </row>
    <row r="998" spans="1:62" s="13" customFormat="1" ht="23.25" customHeight="1">
      <c r="A998" s="1">
        <f ca="1">IF(COUNTIF($D998:$M998," ")=10,"",IF(VLOOKUP(MAX($A$1:A997),$A$1:C997,3,FALSE)=0,"",MAX($A$1:A997)+1))</f>
        <v>983</v>
      </c>
      <c r="B998" s="13" t="str">
        <f>$B991</f>
        <v/>
      </c>
      <c r="C998" s="2" t="str">
        <f>IF($B998="","",$S$8)</f>
        <v/>
      </c>
      <c r="D998" s="23" t="str">
        <f t="shared" ref="D998:K998" si="955">IF($B998&gt;"",IF(ISERROR(SEARCH($B998,T$8))," ",MID(T$8,FIND("%курс ",T$8,FIND($B998,T$8))+6,3)&amp;"
("&amp;MID(T$8,FIND("ауд.",T$8,FIND($B998,T$8))+4,FIND("№",T$8,FIND("ауд.",T$8,FIND($B998,T$8)))-(FIND("ауд.",T$8,FIND($B998,T$8))+4))&amp;")"),"")</f>
        <v/>
      </c>
      <c r="E998" s="23" t="str">
        <f t="shared" si="955"/>
        <v/>
      </c>
      <c r="F998" s="23" t="str">
        <f t="shared" si="955"/>
        <v/>
      </c>
      <c r="G998" s="23" t="str">
        <f t="shared" si="955"/>
        <v/>
      </c>
      <c r="H998" s="23" t="str">
        <f t="shared" si="955"/>
        <v/>
      </c>
      <c r="I998" s="23" t="str">
        <f t="shared" si="955"/>
        <v/>
      </c>
      <c r="J998" s="23" t="str">
        <f t="shared" si="955"/>
        <v/>
      </c>
      <c r="K998" s="23" t="str">
        <f t="shared" si="955"/>
        <v/>
      </c>
      <c r="L998" s="23"/>
      <c r="M998" s="23"/>
      <c r="P998" s="16"/>
      <c r="Q998" s="16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E998" s="31" t="str">
        <f t="shared" si="949"/>
        <v/>
      </c>
      <c r="AF998" s="31" t="str">
        <f t="shared" si="949"/>
        <v/>
      </c>
      <c r="AG998" s="31" t="str">
        <f t="shared" si="949"/>
        <v/>
      </c>
      <c r="AH998" s="31" t="str">
        <f t="shared" si="949"/>
        <v/>
      </c>
      <c r="AI998" s="31" t="str">
        <f t="shared" si="949"/>
        <v/>
      </c>
      <c r="AJ998" s="31" t="str">
        <f t="shared" si="949"/>
        <v/>
      </c>
      <c r="AK998" s="31" t="str">
        <f t="shared" si="949"/>
        <v/>
      </c>
      <c r="AL998" s="31" t="str">
        <f t="shared" si="949"/>
        <v/>
      </c>
      <c r="AM998" s="31" t="str">
        <f t="shared" si="949"/>
        <v/>
      </c>
      <c r="AN998" s="31" t="str">
        <f t="shared" si="949"/>
        <v/>
      </c>
      <c r="AO998" s="32" t="str">
        <f t="shared" si="947"/>
        <v/>
      </c>
      <c r="AP998" s="32" t="str">
        <f t="shared" si="930"/>
        <v/>
      </c>
      <c r="AQ998" s="32" t="str">
        <f t="shared" si="930"/>
        <v/>
      </c>
      <c r="AR998" s="32" t="str">
        <f t="shared" si="930"/>
        <v/>
      </c>
      <c r="AS998" s="32" t="str">
        <f t="shared" si="930"/>
        <v/>
      </c>
      <c r="AT998" s="32" t="str">
        <f t="shared" si="930"/>
        <v/>
      </c>
      <c r="AU998" s="32" t="str">
        <f t="shared" si="927"/>
        <v/>
      </c>
      <c r="AV998" s="32" t="str">
        <f t="shared" si="927"/>
        <v/>
      </c>
      <c r="AW998" s="32" t="str">
        <f t="shared" si="927"/>
        <v/>
      </c>
      <c r="AX998" s="32" t="str">
        <f t="shared" si="927"/>
        <v/>
      </c>
      <c r="AY998" s="32" t="str">
        <f t="shared" si="927"/>
        <v/>
      </c>
      <c r="BA998" s="17" t="str">
        <f t="shared" si="931"/>
        <v/>
      </c>
      <c r="BB998" s="17" t="str">
        <f t="shared" si="931"/>
        <v/>
      </c>
      <c r="BC998" s="17" t="str">
        <f t="shared" si="931"/>
        <v/>
      </c>
      <c r="BD998" s="17" t="str">
        <f t="shared" si="931"/>
        <v/>
      </c>
      <c r="BE998" s="17" t="str">
        <f t="shared" si="931"/>
        <v/>
      </c>
      <c r="BF998" s="17" t="str">
        <f t="shared" si="928"/>
        <v/>
      </c>
      <c r="BG998" s="17" t="str">
        <f t="shared" si="928"/>
        <v/>
      </c>
      <c r="BH998" s="17" t="str">
        <f t="shared" si="928"/>
        <v/>
      </c>
      <c r="BI998" s="17" t="str">
        <f t="shared" si="928"/>
        <v/>
      </c>
      <c r="BJ998" s="17" t="str">
        <f t="shared" si="928"/>
        <v/>
      </c>
    </row>
    <row r="999" spans="1:62" s="13" customFormat="1" ht="23.25" customHeight="1">
      <c r="C999" s="2" t="str">
        <f>IF($B999="","",$S$2)</f>
        <v/>
      </c>
      <c r="D999" s="14" t="str">
        <f t="shared" ref="D999:K999" si="956">IF($B999&gt;"",IF(ISERROR(SEARCH($B999,T$2))," ",MID(T$2,FIND("%курс ",T$2,FIND($B999,T$2))+6,3)&amp;"
("&amp;MID(T$2,FIND("ауд.",T$2,FIND($B999,T$2))+4,FIND("№",T$2,FIND("ауд.",T$2,FIND($B999,T$2)))-(FIND("ауд.",T$2,FIND($B999,T$2))+4))&amp;")"),"")</f>
        <v/>
      </c>
      <c r="E999" s="14" t="str">
        <f t="shared" si="956"/>
        <v/>
      </c>
      <c r="F999" s="14" t="str">
        <f t="shared" si="956"/>
        <v/>
      </c>
      <c r="G999" s="14" t="str">
        <f t="shared" si="956"/>
        <v/>
      </c>
      <c r="H999" s="14" t="str">
        <f t="shared" si="956"/>
        <v/>
      </c>
      <c r="I999" s="14" t="str">
        <f t="shared" si="956"/>
        <v/>
      </c>
      <c r="J999" s="14" t="str">
        <f t="shared" si="956"/>
        <v/>
      </c>
      <c r="K999" s="14" t="str">
        <f t="shared" si="956"/>
        <v/>
      </c>
      <c r="L999" s="14"/>
      <c r="M999" s="14"/>
      <c r="P999" s="16"/>
      <c r="Q999" s="16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2" t="str">
        <f t="shared" si="930"/>
        <v/>
      </c>
      <c r="AQ999" s="32" t="str">
        <f t="shared" si="930"/>
        <v/>
      </c>
      <c r="AR999" s="32" t="str">
        <f t="shared" si="930"/>
        <v/>
      </c>
      <c r="AS999" s="32" t="str">
        <f t="shared" si="930"/>
        <v/>
      </c>
      <c r="AT999" s="32" t="str">
        <f t="shared" si="930"/>
        <v/>
      </c>
      <c r="AU999" s="32" t="str">
        <f t="shared" si="927"/>
        <v/>
      </c>
      <c r="AV999" s="32" t="str">
        <f t="shared" si="927"/>
        <v/>
      </c>
      <c r="AW999" s="32" t="str">
        <f t="shared" si="927"/>
        <v/>
      </c>
      <c r="AX999" s="32" t="str">
        <f t="shared" si="927"/>
        <v/>
      </c>
      <c r="AY999" s="32" t="str">
        <f t="shared" si="927"/>
        <v/>
      </c>
      <c r="BA999" s="17" t="str">
        <f t="shared" si="931"/>
        <v/>
      </c>
      <c r="BB999" s="17" t="str">
        <f t="shared" si="931"/>
        <v/>
      </c>
      <c r="BC999" s="17" t="str">
        <f t="shared" si="931"/>
        <v/>
      </c>
      <c r="BD999" s="17" t="str">
        <f t="shared" si="931"/>
        <v/>
      </c>
      <c r="BE999" s="17" t="str">
        <f t="shared" si="931"/>
        <v/>
      </c>
      <c r="BF999" s="17" t="str">
        <f t="shared" si="928"/>
        <v/>
      </c>
      <c r="BG999" s="17" t="str">
        <f t="shared" si="928"/>
        <v/>
      </c>
      <c r="BH999" s="17" t="str">
        <f t="shared" si="928"/>
        <v/>
      </c>
      <c r="BI999" s="17" t="str">
        <f t="shared" si="928"/>
        <v/>
      </c>
      <c r="BJ999" s="17" t="str">
        <f t="shared" si="928"/>
        <v/>
      </c>
    </row>
    <row r="1000" spans="1:62" s="13" customFormat="1" ht="23.25" customHeight="1">
      <c r="A1000" s="1">
        <f ca="1">IF(COUNTIF($D1001:$M1007," ")=70,"",MAX($A$1:A999)+1)</f>
        <v>984</v>
      </c>
      <c r="B1000" s="2" t="str">
        <f>IF($C1000="","",$C1000)</f>
        <v/>
      </c>
      <c r="C1000" s="3" t="str">
        <f>IF(ISERROR(VLOOKUP((ROW()-1)/9+1,'[1]Преподавательский состав'!$A$2:$B$180,2,FALSE)),"",VLOOKUP((ROW()-1)/9+1,'[1]Преподавательский состав'!$A$2:$B$180,2,FALSE))</f>
        <v/>
      </c>
      <c r="D1000" s="3" t="str">
        <f>IF($C1000="","",T(" 8.00"))</f>
        <v/>
      </c>
      <c r="E1000" s="3" t="str">
        <f>IF($C1000="","",T(" 9.40"))</f>
        <v/>
      </c>
      <c r="F1000" s="3" t="str">
        <f>IF($C1000="","",T("11.20"))</f>
        <v/>
      </c>
      <c r="G1000" s="3" t="str">
        <f>IF($C1000="","",T("13.00"))</f>
        <v/>
      </c>
      <c r="H1000" s="3" t="str">
        <f>IF($C1000="","",T("13.30"))</f>
        <v/>
      </c>
      <c r="I1000" s="3" t="str">
        <f>IF($C1000="","",T("15.10"))</f>
        <v/>
      </c>
      <c r="J1000" s="3" t="str">
        <f>IF($C1000="","",T("16.50"))</f>
        <v/>
      </c>
      <c r="K1000" s="3" t="str">
        <f>IF($C1000="","",T("16.50"))</f>
        <v/>
      </c>
      <c r="L1000" s="3"/>
      <c r="M1000" s="3"/>
      <c r="P1000" s="16"/>
      <c r="Q1000" s="16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 t="str">
        <f t="shared" ref="AO1000:AO1007" si="957">IF(COUNTBLANK(AE1000:AN1000)=10,"",MID($B1000,1,FIND(" ",$B1000)-1))</f>
        <v/>
      </c>
      <c r="AP1000" s="32" t="str">
        <f t="shared" si="930"/>
        <v/>
      </c>
      <c r="AQ1000" s="32" t="str">
        <f t="shared" si="930"/>
        <v/>
      </c>
      <c r="AR1000" s="32" t="str">
        <f t="shared" si="930"/>
        <v/>
      </c>
      <c r="AS1000" s="32" t="str">
        <f t="shared" si="930"/>
        <v/>
      </c>
      <c r="AT1000" s="32" t="str">
        <f t="shared" si="930"/>
        <v/>
      </c>
      <c r="AU1000" s="32" t="str">
        <f t="shared" si="927"/>
        <v/>
      </c>
      <c r="AV1000" s="32" t="str">
        <f t="shared" si="927"/>
        <v/>
      </c>
      <c r="AW1000" s="32" t="str">
        <f t="shared" si="927"/>
        <v/>
      </c>
      <c r="AX1000" s="32" t="str">
        <f t="shared" si="927"/>
        <v/>
      </c>
      <c r="AY1000" s="32" t="str">
        <f t="shared" si="927"/>
        <v/>
      </c>
      <c r="BA1000" s="17" t="str">
        <f t="shared" si="931"/>
        <v/>
      </c>
      <c r="BB1000" s="17" t="str">
        <f t="shared" si="931"/>
        <v/>
      </c>
      <c r="BC1000" s="17" t="str">
        <f t="shared" si="931"/>
        <v/>
      </c>
      <c r="BD1000" s="17" t="str">
        <f t="shared" si="931"/>
        <v/>
      </c>
      <c r="BE1000" s="17" t="str">
        <f t="shared" si="931"/>
        <v/>
      </c>
      <c r="BF1000" s="17" t="str">
        <f t="shared" si="928"/>
        <v/>
      </c>
      <c r="BG1000" s="17" t="str">
        <f t="shared" si="928"/>
        <v/>
      </c>
      <c r="BH1000" s="17" t="str">
        <f t="shared" si="928"/>
        <v/>
      </c>
      <c r="BI1000" s="17" t="str">
        <f t="shared" si="928"/>
        <v/>
      </c>
      <c r="BJ1000" s="17" t="str">
        <f t="shared" si="928"/>
        <v/>
      </c>
    </row>
    <row r="1001" spans="1:62" s="13" customFormat="1" ht="23.25" customHeight="1">
      <c r="A1001" s="1">
        <f ca="1">IF(COUNTIF($D1001:$M1001," ")=10,"",IF(VLOOKUP(MAX($A$1:A1000),$A$1:C1000,3,FALSE)=0,"",MAX($A$1:A1000)+1))</f>
        <v>985</v>
      </c>
      <c r="B1001" s="13" t="str">
        <f>$B1000</f>
        <v/>
      </c>
      <c r="C1001" s="2" t="str">
        <f>IF($B1001="","",$S$2)</f>
        <v/>
      </c>
      <c r="D1001" s="14" t="str">
        <f t="shared" ref="D1001:K1001" si="958">IF($B1001&gt;"",IF(ISERROR(SEARCH($B1001,T$2))," ",MID(T$2,FIND("%курс ",T$2,FIND($B1001,T$2))+6,3)&amp;"
("&amp;MID(T$2,FIND("ауд.",T$2,FIND($B1001,T$2))+4,FIND("№",T$2,FIND("ауд.",T$2,FIND($B1001,T$2)))-(FIND("ауд.",T$2,FIND($B1001,T$2))+4))&amp;")"),"")</f>
        <v/>
      </c>
      <c r="E1001" s="14" t="str">
        <f t="shared" si="958"/>
        <v/>
      </c>
      <c r="F1001" s="14" t="str">
        <f t="shared" si="958"/>
        <v/>
      </c>
      <c r="G1001" s="14" t="str">
        <f t="shared" si="958"/>
        <v/>
      </c>
      <c r="H1001" s="14" t="str">
        <f t="shared" si="958"/>
        <v/>
      </c>
      <c r="I1001" s="14" t="str">
        <f t="shared" si="958"/>
        <v/>
      </c>
      <c r="J1001" s="14" t="str">
        <f t="shared" si="958"/>
        <v/>
      </c>
      <c r="K1001" s="14" t="str">
        <f t="shared" si="958"/>
        <v/>
      </c>
      <c r="L1001" s="14"/>
      <c r="M1001" s="14"/>
      <c r="P1001" s="16"/>
      <c r="Q1001" s="16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E1001" s="31" t="str">
        <f t="shared" ref="AE1001:AN1007" si="959">IF(D1001=" ","",IF(D1001="","",CONCATENATE($C1001," ",D$1," ",MID(D1001,6,3))))</f>
        <v/>
      </c>
      <c r="AF1001" s="31" t="str">
        <f t="shared" si="959"/>
        <v/>
      </c>
      <c r="AG1001" s="31" t="str">
        <f t="shared" si="959"/>
        <v/>
      </c>
      <c r="AH1001" s="31" t="str">
        <f t="shared" si="959"/>
        <v/>
      </c>
      <c r="AI1001" s="31" t="str">
        <f t="shared" si="959"/>
        <v/>
      </c>
      <c r="AJ1001" s="31" t="str">
        <f t="shared" si="959"/>
        <v/>
      </c>
      <c r="AK1001" s="31" t="str">
        <f t="shared" si="959"/>
        <v/>
      </c>
      <c r="AL1001" s="31" t="str">
        <f t="shared" si="959"/>
        <v/>
      </c>
      <c r="AM1001" s="31" t="str">
        <f t="shared" si="959"/>
        <v/>
      </c>
      <c r="AN1001" s="31" t="str">
        <f t="shared" si="959"/>
        <v/>
      </c>
      <c r="AO1001" s="32" t="str">
        <f t="shared" si="957"/>
        <v/>
      </c>
      <c r="AP1001" s="32" t="str">
        <f t="shared" si="930"/>
        <v/>
      </c>
      <c r="AQ1001" s="32" t="str">
        <f t="shared" si="930"/>
        <v/>
      </c>
      <c r="AR1001" s="32" t="str">
        <f t="shared" si="930"/>
        <v/>
      </c>
      <c r="AS1001" s="32" t="str">
        <f t="shared" si="930"/>
        <v/>
      </c>
      <c r="AT1001" s="32" t="str">
        <f t="shared" si="930"/>
        <v/>
      </c>
      <c r="AU1001" s="32" t="str">
        <f t="shared" si="927"/>
        <v/>
      </c>
      <c r="AV1001" s="32" t="str">
        <f t="shared" si="927"/>
        <v/>
      </c>
      <c r="AW1001" s="32" t="str">
        <f t="shared" si="927"/>
        <v/>
      </c>
      <c r="AX1001" s="32" t="str">
        <f t="shared" si="927"/>
        <v/>
      </c>
      <c r="AY1001" s="32" t="str">
        <f t="shared" si="927"/>
        <v/>
      </c>
      <c r="BA1001" s="17" t="str">
        <f t="shared" si="931"/>
        <v/>
      </c>
      <c r="BB1001" s="17" t="str">
        <f t="shared" si="931"/>
        <v/>
      </c>
      <c r="BC1001" s="17" t="str">
        <f t="shared" si="931"/>
        <v/>
      </c>
      <c r="BD1001" s="17" t="str">
        <f t="shared" si="931"/>
        <v/>
      </c>
      <c r="BE1001" s="17" t="str">
        <f t="shared" si="931"/>
        <v/>
      </c>
      <c r="BF1001" s="17" t="str">
        <f t="shared" si="928"/>
        <v/>
      </c>
      <c r="BG1001" s="17" t="str">
        <f t="shared" si="928"/>
        <v/>
      </c>
      <c r="BH1001" s="17" t="str">
        <f t="shared" si="928"/>
        <v/>
      </c>
      <c r="BI1001" s="17" t="str">
        <f t="shared" si="928"/>
        <v/>
      </c>
      <c r="BJ1001" s="17" t="str">
        <f t="shared" si="928"/>
        <v/>
      </c>
    </row>
    <row r="1002" spans="1:62" s="13" customFormat="1" ht="23.25" customHeight="1">
      <c r="A1002" s="1">
        <f ca="1">IF(COUNTIF($D1002:$M1002," ")=10,"",IF(VLOOKUP(MAX($A$1:A1001),$A$1:C1001,3,FALSE)=0,"",MAX($A$1:A1001)+1))</f>
        <v>986</v>
      </c>
      <c r="B1002" s="13" t="str">
        <f>$B1000</f>
        <v/>
      </c>
      <c r="C1002" s="2" t="str">
        <f>IF($B1002="","",$S$3)</f>
        <v/>
      </c>
      <c r="D1002" s="14" t="str">
        <f t="shared" ref="D1002:K1002" si="960">IF($B1002&gt;"",IF(ISERROR(SEARCH($B1002,T$3))," ",MID(T$3,FIND("%курс ",T$3,FIND($B1002,T$3))+6,3)&amp;"
("&amp;MID(T$3,FIND("ауд.",T$3,FIND($B1002,T$3))+4,FIND("№",T$3,FIND("ауд.",T$3,FIND($B1002,T$3)))-(FIND("ауд.",T$3,FIND($B1002,T$3))+4))&amp;")"),"")</f>
        <v/>
      </c>
      <c r="E1002" s="14" t="str">
        <f t="shared" si="960"/>
        <v/>
      </c>
      <c r="F1002" s="14" t="str">
        <f t="shared" si="960"/>
        <v/>
      </c>
      <c r="G1002" s="14" t="str">
        <f t="shared" si="960"/>
        <v/>
      </c>
      <c r="H1002" s="14" t="str">
        <f t="shared" si="960"/>
        <v/>
      </c>
      <c r="I1002" s="14" t="str">
        <f t="shared" si="960"/>
        <v/>
      </c>
      <c r="J1002" s="14" t="str">
        <f t="shared" si="960"/>
        <v/>
      </c>
      <c r="K1002" s="14" t="str">
        <f t="shared" si="960"/>
        <v/>
      </c>
      <c r="L1002" s="14"/>
      <c r="M1002" s="14"/>
      <c r="P1002" s="16"/>
      <c r="Q1002" s="16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E1002" s="31" t="str">
        <f t="shared" si="959"/>
        <v/>
      </c>
      <c r="AF1002" s="31" t="str">
        <f t="shared" si="959"/>
        <v/>
      </c>
      <c r="AG1002" s="31" t="str">
        <f t="shared" si="959"/>
        <v/>
      </c>
      <c r="AH1002" s="31" t="str">
        <f t="shared" si="959"/>
        <v/>
      </c>
      <c r="AI1002" s="31" t="str">
        <f t="shared" si="959"/>
        <v/>
      </c>
      <c r="AJ1002" s="31" t="str">
        <f t="shared" si="959"/>
        <v/>
      </c>
      <c r="AK1002" s="31" t="str">
        <f t="shared" si="959"/>
        <v/>
      </c>
      <c r="AL1002" s="31" t="str">
        <f t="shared" si="959"/>
        <v/>
      </c>
      <c r="AM1002" s="31" t="str">
        <f t="shared" si="959"/>
        <v/>
      </c>
      <c r="AN1002" s="31" t="str">
        <f t="shared" si="959"/>
        <v/>
      </c>
      <c r="AO1002" s="32" t="str">
        <f t="shared" si="957"/>
        <v/>
      </c>
      <c r="AP1002" s="32" t="str">
        <f t="shared" si="930"/>
        <v/>
      </c>
      <c r="AQ1002" s="32" t="str">
        <f t="shared" si="930"/>
        <v/>
      </c>
      <c r="AR1002" s="32" t="str">
        <f t="shared" si="930"/>
        <v/>
      </c>
      <c r="AS1002" s="32" t="str">
        <f t="shared" si="930"/>
        <v/>
      </c>
      <c r="AT1002" s="32" t="str">
        <f t="shared" si="930"/>
        <v/>
      </c>
      <c r="AU1002" s="32" t="str">
        <f t="shared" si="927"/>
        <v/>
      </c>
      <c r="AV1002" s="32" t="str">
        <f t="shared" si="927"/>
        <v/>
      </c>
      <c r="AW1002" s="32" t="str">
        <f t="shared" si="927"/>
        <v/>
      </c>
      <c r="AX1002" s="32" t="str">
        <f t="shared" si="927"/>
        <v/>
      </c>
      <c r="AY1002" s="32" t="str">
        <f t="shared" si="927"/>
        <v/>
      </c>
      <c r="BA1002" s="17" t="str">
        <f t="shared" si="931"/>
        <v/>
      </c>
      <c r="BB1002" s="17" t="str">
        <f t="shared" si="931"/>
        <v/>
      </c>
      <c r="BC1002" s="17" t="str">
        <f t="shared" si="931"/>
        <v/>
      </c>
      <c r="BD1002" s="17" t="str">
        <f t="shared" si="931"/>
        <v/>
      </c>
      <c r="BE1002" s="17" t="str">
        <f t="shared" si="931"/>
        <v/>
      </c>
      <c r="BF1002" s="17" t="str">
        <f t="shared" si="928"/>
        <v/>
      </c>
      <c r="BG1002" s="17" t="str">
        <f t="shared" si="928"/>
        <v/>
      </c>
      <c r="BH1002" s="17" t="str">
        <f t="shared" si="928"/>
        <v/>
      </c>
      <c r="BI1002" s="17" t="str">
        <f t="shared" si="928"/>
        <v/>
      </c>
      <c r="BJ1002" s="17" t="str">
        <f t="shared" si="928"/>
        <v/>
      </c>
    </row>
    <row r="1003" spans="1:62" s="13" customFormat="1" ht="23.25" customHeight="1">
      <c r="A1003" s="1">
        <f ca="1">IF(COUNTIF($D1003:$M1003," ")=10,"",IF(VLOOKUP(MAX($A$1:A1002),$A$1:C1002,3,FALSE)=0,"",MAX($A$1:A1002)+1))</f>
        <v>987</v>
      </c>
      <c r="B1003" s="13" t="str">
        <f>$B1000</f>
        <v/>
      </c>
      <c r="C1003" s="2" t="str">
        <f>IF($B1003="","",$S$4)</f>
        <v/>
      </c>
      <c r="D1003" s="14" t="str">
        <f t="shared" ref="D1003:K1003" si="961">IF($B1003&gt;"",IF(ISERROR(SEARCH($B1003,T$4))," ",MID(T$4,FIND("%курс ",T$4,FIND($B1003,T$4))+6,3)&amp;"
("&amp;MID(T$4,FIND("ауд.",T$4,FIND($B1003,T$4))+4,FIND("№",T$4,FIND("ауд.",T$4,FIND($B1003,T$4)))-(FIND("ауд.",T$4,FIND($B1003,T$4))+4))&amp;")"),"")</f>
        <v/>
      </c>
      <c r="E1003" s="14" t="str">
        <f t="shared" si="961"/>
        <v/>
      </c>
      <c r="F1003" s="14" t="str">
        <f t="shared" si="961"/>
        <v/>
      </c>
      <c r="G1003" s="14" t="str">
        <f t="shared" si="961"/>
        <v/>
      </c>
      <c r="H1003" s="14" t="str">
        <f t="shared" si="961"/>
        <v/>
      </c>
      <c r="I1003" s="14" t="str">
        <f t="shared" si="961"/>
        <v/>
      </c>
      <c r="J1003" s="14" t="str">
        <f t="shared" si="961"/>
        <v/>
      </c>
      <c r="K1003" s="14" t="str">
        <f t="shared" si="961"/>
        <v/>
      </c>
      <c r="L1003" s="14"/>
      <c r="M1003" s="14"/>
      <c r="P1003" s="16"/>
      <c r="Q1003" s="16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E1003" s="31" t="str">
        <f t="shared" si="959"/>
        <v/>
      </c>
      <c r="AF1003" s="31" t="str">
        <f t="shared" si="959"/>
        <v/>
      </c>
      <c r="AG1003" s="31" t="str">
        <f t="shared" si="959"/>
        <v/>
      </c>
      <c r="AH1003" s="31" t="str">
        <f t="shared" si="959"/>
        <v/>
      </c>
      <c r="AI1003" s="31" t="str">
        <f t="shared" si="959"/>
        <v/>
      </c>
      <c r="AJ1003" s="31" t="str">
        <f t="shared" si="959"/>
        <v/>
      </c>
      <c r="AK1003" s="31" t="str">
        <f t="shared" si="959"/>
        <v/>
      </c>
      <c r="AL1003" s="31" t="str">
        <f t="shared" si="959"/>
        <v/>
      </c>
      <c r="AM1003" s="31" t="str">
        <f t="shared" si="959"/>
        <v/>
      </c>
      <c r="AN1003" s="31" t="str">
        <f t="shared" si="959"/>
        <v/>
      </c>
      <c r="AO1003" s="32" t="str">
        <f t="shared" si="957"/>
        <v/>
      </c>
      <c r="AP1003" s="32" t="str">
        <f t="shared" si="930"/>
        <v/>
      </c>
      <c r="AQ1003" s="32" t="str">
        <f t="shared" si="930"/>
        <v/>
      </c>
      <c r="AR1003" s="32" t="str">
        <f t="shared" si="930"/>
        <v/>
      </c>
      <c r="AS1003" s="32" t="str">
        <f t="shared" si="930"/>
        <v/>
      </c>
      <c r="AT1003" s="32" t="str">
        <f t="shared" si="930"/>
        <v/>
      </c>
      <c r="AU1003" s="32" t="str">
        <f t="shared" si="927"/>
        <v/>
      </c>
      <c r="AV1003" s="32" t="str">
        <f t="shared" si="927"/>
        <v/>
      </c>
      <c r="AW1003" s="32" t="str">
        <f t="shared" si="927"/>
        <v/>
      </c>
      <c r="AX1003" s="32" t="str">
        <f t="shared" si="927"/>
        <v/>
      </c>
      <c r="AY1003" s="32" t="str">
        <f t="shared" si="927"/>
        <v/>
      </c>
      <c r="BA1003" s="17" t="str">
        <f t="shared" si="931"/>
        <v/>
      </c>
      <c r="BB1003" s="17" t="str">
        <f t="shared" si="931"/>
        <v/>
      </c>
      <c r="BC1003" s="17" t="str">
        <f t="shared" si="931"/>
        <v/>
      </c>
      <c r="BD1003" s="17" t="str">
        <f t="shared" si="931"/>
        <v/>
      </c>
      <c r="BE1003" s="17" t="str">
        <f t="shared" si="931"/>
        <v/>
      </c>
      <c r="BF1003" s="17" t="str">
        <f t="shared" si="928"/>
        <v/>
      </c>
      <c r="BG1003" s="17" t="str">
        <f t="shared" si="928"/>
        <v/>
      </c>
      <c r="BH1003" s="17" t="str">
        <f t="shared" si="928"/>
        <v/>
      </c>
      <c r="BI1003" s="17" t="str">
        <f t="shared" si="928"/>
        <v/>
      </c>
      <c r="BJ1003" s="17" t="str">
        <f t="shared" si="928"/>
        <v/>
      </c>
    </row>
    <row r="1004" spans="1:62" s="13" customFormat="1" ht="23.25" customHeight="1">
      <c r="A1004" s="1">
        <f ca="1">IF(COUNTIF($D1004:$M1004," ")=10,"",IF(VLOOKUP(MAX($A$1:A1003),$A$1:C1003,3,FALSE)=0,"",MAX($A$1:A1003)+1))</f>
        <v>988</v>
      </c>
      <c r="B1004" s="13" t="str">
        <f>$B1000</f>
        <v/>
      </c>
      <c r="C1004" s="2" t="str">
        <f>IF($B1004="","",$S$5)</f>
        <v/>
      </c>
      <c r="D1004" s="23" t="str">
        <f t="shared" ref="D1004:K1004" si="962">IF($B1004&gt;"",IF(ISERROR(SEARCH($B1004,T$5))," ",MID(T$5,FIND("%курс ",T$5,FIND($B1004,T$5))+6,3)&amp;"
("&amp;MID(T$5,FIND("ауд.",T$5,FIND($B1004,T$5))+4,FIND("№",T$5,FIND("ауд.",T$5,FIND($B1004,T$5)))-(FIND("ауд.",T$5,FIND($B1004,T$5))+4))&amp;")"),"")</f>
        <v/>
      </c>
      <c r="E1004" s="23" t="str">
        <f t="shared" si="962"/>
        <v/>
      </c>
      <c r="F1004" s="23" t="str">
        <f t="shared" si="962"/>
        <v/>
      </c>
      <c r="G1004" s="23" t="str">
        <f t="shared" si="962"/>
        <v/>
      </c>
      <c r="H1004" s="23" t="str">
        <f t="shared" si="962"/>
        <v/>
      </c>
      <c r="I1004" s="23" t="str">
        <f t="shared" si="962"/>
        <v/>
      </c>
      <c r="J1004" s="23" t="str">
        <f t="shared" si="962"/>
        <v/>
      </c>
      <c r="K1004" s="23" t="str">
        <f t="shared" si="962"/>
        <v/>
      </c>
      <c r="L1004" s="23"/>
      <c r="M1004" s="23"/>
      <c r="P1004" s="16"/>
      <c r="Q1004" s="16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E1004" s="31" t="str">
        <f t="shared" si="959"/>
        <v/>
      </c>
      <c r="AF1004" s="31" t="str">
        <f t="shared" si="959"/>
        <v/>
      </c>
      <c r="AG1004" s="31" t="str">
        <f t="shared" si="959"/>
        <v/>
      </c>
      <c r="AH1004" s="31" t="str">
        <f t="shared" si="959"/>
        <v/>
      </c>
      <c r="AI1004" s="31" t="str">
        <f t="shared" si="959"/>
        <v/>
      </c>
      <c r="AJ1004" s="31" t="str">
        <f t="shared" si="959"/>
        <v/>
      </c>
      <c r="AK1004" s="31" t="str">
        <f t="shared" si="959"/>
        <v/>
      </c>
      <c r="AL1004" s="31" t="str">
        <f t="shared" si="959"/>
        <v/>
      </c>
      <c r="AM1004" s="31" t="str">
        <f t="shared" si="959"/>
        <v/>
      </c>
      <c r="AN1004" s="31" t="str">
        <f t="shared" si="959"/>
        <v/>
      </c>
      <c r="AO1004" s="32" t="str">
        <f t="shared" si="957"/>
        <v/>
      </c>
      <c r="AP1004" s="32" t="str">
        <f t="shared" si="930"/>
        <v/>
      </c>
      <c r="AQ1004" s="32" t="str">
        <f t="shared" si="930"/>
        <v/>
      </c>
      <c r="AR1004" s="32" t="str">
        <f t="shared" si="930"/>
        <v/>
      </c>
      <c r="AS1004" s="32" t="str">
        <f t="shared" si="930"/>
        <v/>
      </c>
      <c r="AT1004" s="32" t="str">
        <f t="shared" si="930"/>
        <v/>
      </c>
      <c r="AU1004" s="32" t="str">
        <f t="shared" si="927"/>
        <v/>
      </c>
      <c r="AV1004" s="32" t="str">
        <f t="shared" si="927"/>
        <v/>
      </c>
      <c r="AW1004" s="32" t="str">
        <f t="shared" si="927"/>
        <v/>
      </c>
      <c r="AX1004" s="32" t="str">
        <f t="shared" si="927"/>
        <v/>
      </c>
      <c r="AY1004" s="32" t="str">
        <f t="shared" si="927"/>
        <v/>
      </c>
      <c r="BA1004" s="17" t="str">
        <f t="shared" si="931"/>
        <v/>
      </c>
      <c r="BB1004" s="17" t="str">
        <f t="shared" si="931"/>
        <v/>
      </c>
      <c r="BC1004" s="17" t="str">
        <f t="shared" si="931"/>
        <v/>
      </c>
      <c r="BD1004" s="17" t="str">
        <f t="shared" si="931"/>
        <v/>
      </c>
      <c r="BE1004" s="17" t="str">
        <f t="shared" si="931"/>
        <v/>
      </c>
      <c r="BF1004" s="17" t="str">
        <f t="shared" si="928"/>
        <v/>
      </c>
      <c r="BG1004" s="17" t="str">
        <f t="shared" si="928"/>
        <v/>
      </c>
      <c r="BH1004" s="17" t="str">
        <f t="shared" si="928"/>
        <v/>
      </c>
      <c r="BI1004" s="17" t="str">
        <f t="shared" si="928"/>
        <v/>
      </c>
      <c r="BJ1004" s="17" t="str">
        <f t="shared" si="928"/>
        <v/>
      </c>
    </row>
    <row r="1005" spans="1:62" s="13" customFormat="1" ht="23.25" customHeight="1">
      <c r="A1005" s="1">
        <f ca="1">IF(COUNTIF($D1005:$M1005," ")=10,"",IF(VLOOKUP(MAX($A$1:A1004),$A$1:C1004,3,FALSE)=0,"",MAX($A$1:A1004)+1))</f>
        <v>989</v>
      </c>
      <c r="B1005" s="13" t="str">
        <f>$B1000</f>
        <v/>
      </c>
      <c r="C1005" s="2" t="str">
        <f>IF($B1005="","",$S$6)</f>
        <v/>
      </c>
      <c r="D1005" s="23" t="str">
        <f t="shared" ref="D1005:K1005" si="963">IF($B1005&gt;"",IF(ISERROR(SEARCH($B1005,T$6))," ",MID(T$6,FIND("%курс ",T$6,FIND($B1005,T$6))+6,3)&amp;"
("&amp;MID(T$6,FIND("ауд.",T$6,FIND($B1005,T$6))+4,FIND("№",T$6,FIND("ауд.",T$6,FIND($B1005,T$6)))-(FIND("ауд.",T$6,FIND($B1005,T$6))+4))&amp;")"),"")</f>
        <v/>
      </c>
      <c r="E1005" s="23" t="str">
        <f t="shared" si="963"/>
        <v/>
      </c>
      <c r="F1005" s="23" t="str">
        <f t="shared" si="963"/>
        <v/>
      </c>
      <c r="G1005" s="23" t="str">
        <f t="shared" si="963"/>
        <v/>
      </c>
      <c r="H1005" s="23" t="str">
        <f t="shared" si="963"/>
        <v/>
      </c>
      <c r="I1005" s="23" t="str">
        <f t="shared" si="963"/>
        <v/>
      </c>
      <c r="J1005" s="23" t="str">
        <f t="shared" si="963"/>
        <v/>
      </c>
      <c r="K1005" s="23" t="str">
        <f t="shared" si="963"/>
        <v/>
      </c>
      <c r="L1005" s="23"/>
      <c r="M1005" s="23"/>
      <c r="P1005" s="16"/>
      <c r="Q1005" s="16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E1005" s="31" t="str">
        <f t="shared" si="959"/>
        <v/>
      </c>
      <c r="AF1005" s="31" t="str">
        <f t="shared" si="959"/>
        <v/>
      </c>
      <c r="AG1005" s="31" t="str">
        <f t="shared" si="959"/>
        <v/>
      </c>
      <c r="AH1005" s="31" t="str">
        <f t="shared" si="959"/>
        <v/>
      </c>
      <c r="AI1005" s="31" t="str">
        <f t="shared" si="959"/>
        <v/>
      </c>
      <c r="AJ1005" s="31" t="str">
        <f t="shared" si="959"/>
        <v/>
      </c>
      <c r="AK1005" s="31" t="str">
        <f t="shared" si="959"/>
        <v/>
      </c>
      <c r="AL1005" s="31" t="str">
        <f t="shared" si="959"/>
        <v/>
      </c>
      <c r="AM1005" s="31" t="str">
        <f t="shared" si="959"/>
        <v/>
      </c>
      <c r="AN1005" s="31" t="str">
        <f t="shared" si="959"/>
        <v/>
      </c>
      <c r="AO1005" s="32" t="str">
        <f t="shared" si="957"/>
        <v/>
      </c>
      <c r="AP1005" s="32" t="str">
        <f t="shared" si="930"/>
        <v/>
      </c>
      <c r="AQ1005" s="32" t="str">
        <f t="shared" si="930"/>
        <v/>
      </c>
      <c r="AR1005" s="32" t="str">
        <f t="shared" si="930"/>
        <v/>
      </c>
      <c r="AS1005" s="32" t="str">
        <f t="shared" si="930"/>
        <v/>
      </c>
      <c r="AT1005" s="32" t="str">
        <f t="shared" si="930"/>
        <v/>
      </c>
      <c r="AU1005" s="32" t="str">
        <f t="shared" si="927"/>
        <v/>
      </c>
      <c r="AV1005" s="32" t="str">
        <f t="shared" si="927"/>
        <v/>
      </c>
      <c r="AW1005" s="32" t="str">
        <f t="shared" si="927"/>
        <v/>
      </c>
      <c r="AX1005" s="32" t="str">
        <f t="shared" si="927"/>
        <v/>
      </c>
      <c r="AY1005" s="32" t="str">
        <f t="shared" si="927"/>
        <v/>
      </c>
      <c r="BA1005" s="17" t="str">
        <f t="shared" si="931"/>
        <v/>
      </c>
      <c r="BB1005" s="17" t="str">
        <f t="shared" si="931"/>
        <v/>
      </c>
      <c r="BC1005" s="17" t="str">
        <f t="shared" si="931"/>
        <v/>
      </c>
      <c r="BD1005" s="17" t="str">
        <f t="shared" si="931"/>
        <v/>
      </c>
      <c r="BE1005" s="17" t="str">
        <f t="shared" si="931"/>
        <v/>
      </c>
      <c r="BF1005" s="17" t="str">
        <f t="shared" si="928"/>
        <v/>
      </c>
      <c r="BG1005" s="17" t="str">
        <f t="shared" si="928"/>
        <v/>
      </c>
      <c r="BH1005" s="17" t="str">
        <f t="shared" si="928"/>
        <v/>
      </c>
      <c r="BI1005" s="17" t="str">
        <f t="shared" si="928"/>
        <v/>
      </c>
      <c r="BJ1005" s="17" t="str">
        <f t="shared" si="928"/>
        <v/>
      </c>
    </row>
    <row r="1006" spans="1:62" s="13" customFormat="1" ht="23.25" customHeight="1">
      <c r="A1006" s="1">
        <f ca="1">IF(COUNTIF($D1006:$M1006," ")=10,"",IF(VLOOKUP(MAX($A$1:A1005),$A$1:C1005,3,FALSE)=0,"",MAX($A$1:A1005)+1))</f>
        <v>990</v>
      </c>
      <c r="B1006" s="13" t="str">
        <f>$B1000</f>
        <v/>
      </c>
      <c r="C1006" s="2" t="str">
        <f>IF($B1006="","",$S$7)</f>
        <v/>
      </c>
      <c r="D1006" s="23" t="str">
        <f t="shared" ref="D1006:K1006" si="964">IF($B1006&gt;"",IF(ISERROR(SEARCH($B1006,T$7))," ",MID(T$7,FIND("%курс ",T$7,FIND($B1006,T$7))+6,3)&amp;"
("&amp;MID(T$7,FIND("ауд.",T$7,FIND($B1006,T$7))+4,FIND("№",T$7,FIND("ауд.",T$7,FIND($B1006,T$7)))-(FIND("ауд.",T$7,FIND($B1006,T$7))+4))&amp;")"),"")</f>
        <v/>
      </c>
      <c r="E1006" s="23" t="str">
        <f t="shared" si="964"/>
        <v/>
      </c>
      <c r="F1006" s="23" t="str">
        <f t="shared" si="964"/>
        <v/>
      </c>
      <c r="G1006" s="23" t="str">
        <f t="shared" si="964"/>
        <v/>
      </c>
      <c r="H1006" s="23" t="str">
        <f t="shared" si="964"/>
        <v/>
      </c>
      <c r="I1006" s="23" t="str">
        <f t="shared" si="964"/>
        <v/>
      </c>
      <c r="J1006" s="23" t="str">
        <f t="shared" si="964"/>
        <v/>
      </c>
      <c r="K1006" s="23" t="str">
        <f t="shared" si="964"/>
        <v/>
      </c>
      <c r="L1006" s="23"/>
      <c r="M1006" s="23"/>
      <c r="P1006" s="16"/>
      <c r="Q1006" s="16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E1006" s="31" t="str">
        <f t="shared" si="959"/>
        <v/>
      </c>
      <c r="AF1006" s="31" t="str">
        <f t="shared" si="959"/>
        <v/>
      </c>
      <c r="AG1006" s="31" t="str">
        <f t="shared" si="959"/>
        <v/>
      </c>
      <c r="AH1006" s="31" t="str">
        <f t="shared" si="959"/>
        <v/>
      </c>
      <c r="AI1006" s="31" t="str">
        <f t="shared" si="959"/>
        <v/>
      </c>
      <c r="AJ1006" s="31" t="str">
        <f t="shared" si="959"/>
        <v/>
      </c>
      <c r="AK1006" s="31" t="str">
        <f t="shared" si="959"/>
        <v/>
      </c>
      <c r="AL1006" s="31" t="str">
        <f t="shared" si="959"/>
        <v/>
      </c>
      <c r="AM1006" s="31" t="str">
        <f t="shared" si="959"/>
        <v/>
      </c>
      <c r="AN1006" s="31" t="str">
        <f t="shared" si="959"/>
        <v/>
      </c>
      <c r="AO1006" s="32" t="str">
        <f t="shared" si="957"/>
        <v/>
      </c>
      <c r="AP1006" s="32" t="str">
        <f t="shared" si="930"/>
        <v/>
      </c>
      <c r="AQ1006" s="32" t="str">
        <f t="shared" si="930"/>
        <v/>
      </c>
      <c r="AR1006" s="32" t="str">
        <f t="shared" si="930"/>
        <v/>
      </c>
      <c r="AS1006" s="32" t="str">
        <f t="shared" si="930"/>
        <v/>
      </c>
      <c r="AT1006" s="32" t="str">
        <f t="shared" si="930"/>
        <v/>
      </c>
      <c r="AU1006" s="32" t="str">
        <f t="shared" si="927"/>
        <v/>
      </c>
      <c r="AV1006" s="32" t="str">
        <f t="shared" si="927"/>
        <v/>
      </c>
      <c r="AW1006" s="32" t="str">
        <f t="shared" si="927"/>
        <v/>
      </c>
      <c r="AX1006" s="32" t="str">
        <f t="shared" si="927"/>
        <v/>
      </c>
      <c r="AY1006" s="32" t="str">
        <f t="shared" si="927"/>
        <v/>
      </c>
      <c r="BA1006" s="17" t="str">
        <f t="shared" si="931"/>
        <v/>
      </c>
      <c r="BB1006" s="17" t="str">
        <f t="shared" si="931"/>
        <v/>
      </c>
      <c r="BC1006" s="17" t="str">
        <f t="shared" si="931"/>
        <v/>
      </c>
      <c r="BD1006" s="17" t="str">
        <f t="shared" si="931"/>
        <v/>
      </c>
      <c r="BE1006" s="17" t="str">
        <f t="shared" si="931"/>
        <v/>
      </c>
      <c r="BF1006" s="17" t="str">
        <f t="shared" si="928"/>
        <v/>
      </c>
      <c r="BG1006" s="17" t="str">
        <f t="shared" si="928"/>
        <v/>
      </c>
      <c r="BH1006" s="17" t="str">
        <f t="shared" si="928"/>
        <v/>
      </c>
      <c r="BI1006" s="17" t="str">
        <f t="shared" si="928"/>
        <v/>
      </c>
      <c r="BJ1006" s="17" t="str">
        <f t="shared" si="928"/>
        <v/>
      </c>
    </row>
    <row r="1007" spans="1:62" s="13" customFormat="1" ht="23.25" customHeight="1">
      <c r="A1007" s="1">
        <f ca="1">IF(COUNTIF($D1007:$M1007," ")=10,"",IF(VLOOKUP(MAX($A$1:A1006),$A$1:C1006,3,FALSE)=0,"",MAX($A$1:A1006)+1))</f>
        <v>991</v>
      </c>
      <c r="B1007" s="13" t="str">
        <f>$B1000</f>
        <v/>
      </c>
      <c r="C1007" s="2" t="str">
        <f>IF($B1007="","",$S$8)</f>
        <v/>
      </c>
      <c r="D1007" s="23" t="str">
        <f t="shared" ref="D1007:K1007" si="965">IF($B1007&gt;"",IF(ISERROR(SEARCH($B1007,T$8))," ",MID(T$8,FIND("%курс ",T$8,FIND($B1007,T$8))+6,3)&amp;"
("&amp;MID(T$8,FIND("ауд.",T$8,FIND($B1007,T$8))+4,FIND("№",T$8,FIND("ауд.",T$8,FIND($B1007,T$8)))-(FIND("ауд.",T$8,FIND($B1007,T$8))+4))&amp;")"),"")</f>
        <v/>
      </c>
      <c r="E1007" s="23" t="str">
        <f t="shared" si="965"/>
        <v/>
      </c>
      <c r="F1007" s="23" t="str">
        <f t="shared" si="965"/>
        <v/>
      </c>
      <c r="G1007" s="23" t="str">
        <f t="shared" si="965"/>
        <v/>
      </c>
      <c r="H1007" s="23" t="str">
        <f t="shared" si="965"/>
        <v/>
      </c>
      <c r="I1007" s="23" t="str">
        <f t="shared" si="965"/>
        <v/>
      </c>
      <c r="J1007" s="23" t="str">
        <f t="shared" si="965"/>
        <v/>
      </c>
      <c r="K1007" s="23" t="str">
        <f t="shared" si="965"/>
        <v/>
      </c>
      <c r="L1007" s="23"/>
      <c r="M1007" s="23"/>
      <c r="P1007" s="16"/>
      <c r="Q1007" s="16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E1007" s="31" t="str">
        <f t="shared" si="959"/>
        <v/>
      </c>
      <c r="AF1007" s="31" t="str">
        <f t="shared" si="959"/>
        <v/>
      </c>
      <c r="AG1007" s="31" t="str">
        <f t="shared" si="959"/>
        <v/>
      </c>
      <c r="AH1007" s="31" t="str">
        <f t="shared" si="959"/>
        <v/>
      </c>
      <c r="AI1007" s="31" t="str">
        <f t="shared" si="959"/>
        <v/>
      </c>
      <c r="AJ1007" s="31" t="str">
        <f t="shared" si="959"/>
        <v/>
      </c>
      <c r="AK1007" s="31" t="str">
        <f t="shared" si="959"/>
        <v/>
      </c>
      <c r="AL1007" s="31" t="str">
        <f t="shared" si="959"/>
        <v/>
      </c>
      <c r="AM1007" s="31" t="str">
        <f t="shared" si="959"/>
        <v/>
      </c>
      <c r="AN1007" s="31" t="str">
        <f t="shared" si="959"/>
        <v/>
      </c>
      <c r="AO1007" s="32" t="str">
        <f t="shared" si="957"/>
        <v/>
      </c>
      <c r="AP1007" s="32" t="str">
        <f t="shared" si="930"/>
        <v/>
      </c>
      <c r="AQ1007" s="32" t="str">
        <f t="shared" si="930"/>
        <v/>
      </c>
      <c r="AR1007" s="32" t="str">
        <f t="shared" si="930"/>
        <v/>
      </c>
      <c r="AS1007" s="32" t="str">
        <f t="shared" si="930"/>
        <v/>
      </c>
      <c r="AT1007" s="32" t="str">
        <f t="shared" si="930"/>
        <v/>
      </c>
      <c r="AU1007" s="32" t="str">
        <f t="shared" si="927"/>
        <v/>
      </c>
      <c r="AV1007" s="32" t="str">
        <f t="shared" si="927"/>
        <v/>
      </c>
      <c r="AW1007" s="32" t="str">
        <f t="shared" si="927"/>
        <v/>
      </c>
      <c r="AX1007" s="32" t="str">
        <f t="shared" si="927"/>
        <v/>
      </c>
      <c r="AY1007" s="32" t="str">
        <f t="shared" si="927"/>
        <v/>
      </c>
      <c r="BA1007" s="17" t="str">
        <f t="shared" si="931"/>
        <v/>
      </c>
      <c r="BB1007" s="17" t="str">
        <f t="shared" si="931"/>
        <v/>
      </c>
      <c r="BC1007" s="17" t="str">
        <f t="shared" si="931"/>
        <v/>
      </c>
      <c r="BD1007" s="17" t="str">
        <f t="shared" si="931"/>
        <v/>
      </c>
      <c r="BE1007" s="17" t="str">
        <f t="shared" si="931"/>
        <v/>
      </c>
      <c r="BF1007" s="17" t="str">
        <f t="shared" si="928"/>
        <v/>
      </c>
      <c r="BG1007" s="17" t="str">
        <f t="shared" si="928"/>
        <v/>
      </c>
      <c r="BH1007" s="17" t="str">
        <f t="shared" si="928"/>
        <v/>
      </c>
      <c r="BI1007" s="17" t="str">
        <f t="shared" si="928"/>
        <v/>
      </c>
      <c r="BJ1007" s="17" t="str">
        <f t="shared" si="928"/>
        <v/>
      </c>
    </row>
    <row r="1008" spans="1:62" s="13" customFormat="1" ht="23.25" customHeight="1">
      <c r="C1008" s="2" t="str">
        <f>IF($B1008="","",$S$2)</f>
        <v/>
      </c>
      <c r="D1008" s="14" t="str">
        <f t="shared" ref="D1008:K1008" si="966">IF($B1008&gt;"",IF(ISERROR(SEARCH($B1008,T$2))," ",MID(T$2,FIND("%курс ",T$2,FIND($B1008,T$2))+6,3)&amp;"
("&amp;MID(T$2,FIND("ауд.",T$2,FIND($B1008,T$2))+4,FIND("№",T$2,FIND("ауд.",T$2,FIND($B1008,T$2)))-(FIND("ауд.",T$2,FIND($B1008,T$2))+4))&amp;")"),"")</f>
        <v/>
      </c>
      <c r="E1008" s="14" t="str">
        <f t="shared" si="966"/>
        <v/>
      </c>
      <c r="F1008" s="14" t="str">
        <f t="shared" si="966"/>
        <v/>
      </c>
      <c r="G1008" s="14" t="str">
        <f t="shared" si="966"/>
        <v/>
      </c>
      <c r="H1008" s="14" t="str">
        <f t="shared" si="966"/>
        <v/>
      </c>
      <c r="I1008" s="14" t="str">
        <f t="shared" si="966"/>
        <v/>
      </c>
      <c r="J1008" s="14" t="str">
        <f t="shared" si="966"/>
        <v/>
      </c>
      <c r="K1008" s="14" t="str">
        <f t="shared" si="966"/>
        <v/>
      </c>
      <c r="L1008" s="14"/>
      <c r="M1008" s="14"/>
      <c r="P1008" s="16"/>
      <c r="Q1008" s="16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2" t="str">
        <f t="shared" si="930"/>
        <v/>
      </c>
      <c r="AQ1008" s="32" t="str">
        <f t="shared" si="930"/>
        <v/>
      </c>
      <c r="AR1008" s="32" t="str">
        <f t="shared" si="930"/>
        <v/>
      </c>
      <c r="AS1008" s="32" t="str">
        <f t="shared" si="930"/>
        <v/>
      </c>
      <c r="AT1008" s="32" t="str">
        <f t="shared" si="930"/>
        <v/>
      </c>
      <c r="AU1008" s="32" t="str">
        <f t="shared" si="927"/>
        <v/>
      </c>
      <c r="AV1008" s="32" t="str">
        <f t="shared" si="927"/>
        <v/>
      </c>
      <c r="AW1008" s="32" t="str">
        <f t="shared" si="927"/>
        <v/>
      </c>
      <c r="AX1008" s="32" t="str">
        <f t="shared" si="927"/>
        <v/>
      </c>
      <c r="AY1008" s="32" t="str">
        <f t="shared" si="927"/>
        <v/>
      </c>
      <c r="BA1008" s="17" t="str">
        <f t="shared" si="931"/>
        <v/>
      </c>
      <c r="BB1008" s="17" t="str">
        <f t="shared" si="931"/>
        <v/>
      </c>
      <c r="BC1008" s="17" t="str">
        <f t="shared" si="931"/>
        <v/>
      </c>
      <c r="BD1008" s="17" t="str">
        <f t="shared" si="931"/>
        <v/>
      </c>
      <c r="BE1008" s="17" t="str">
        <f t="shared" si="931"/>
        <v/>
      </c>
      <c r="BF1008" s="17" t="str">
        <f t="shared" si="928"/>
        <v/>
      </c>
      <c r="BG1008" s="17" t="str">
        <f t="shared" si="928"/>
        <v/>
      </c>
      <c r="BH1008" s="17" t="str">
        <f t="shared" si="928"/>
        <v/>
      </c>
      <c r="BI1008" s="17" t="str">
        <f t="shared" si="928"/>
        <v/>
      </c>
      <c r="BJ1008" s="17" t="str">
        <f t="shared" si="928"/>
        <v/>
      </c>
    </row>
    <row r="1009" spans="1:62" s="13" customFormat="1" ht="23.25" customHeight="1">
      <c r="A1009" s="1">
        <f ca="1">IF(COUNTIF($D1010:$M1016," ")=70,"",MAX($A$1:A1008)+1)</f>
        <v>992</v>
      </c>
      <c r="B1009" s="2" t="str">
        <f>IF($C1009="","",$C1009)</f>
        <v/>
      </c>
      <c r="C1009" s="3" t="str">
        <f>IF(ISERROR(VLOOKUP((ROW()-1)/9+1,'[1]Преподавательский состав'!$A$2:$B$180,2,FALSE)),"",VLOOKUP((ROW()-1)/9+1,'[1]Преподавательский состав'!$A$2:$B$180,2,FALSE))</f>
        <v/>
      </c>
      <c r="D1009" s="3" t="str">
        <f>IF($C1009="","",T(" 8.00"))</f>
        <v/>
      </c>
      <c r="E1009" s="3" t="str">
        <f>IF($C1009="","",T(" 9.40"))</f>
        <v/>
      </c>
      <c r="F1009" s="3" t="str">
        <f>IF($C1009="","",T("11.20"))</f>
        <v/>
      </c>
      <c r="G1009" s="3" t="str">
        <f>IF($C1009="","",T("13.00"))</f>
        <v/>
      </c>
      <c r="H1009" s="3" t="str">
        <f>IF($C1009="","",T("13.30"))</f>
        <v/>
      </c>
      <c r="I1009" s="3" t="str">
        <f>IF($C1009="","",T("15.10"))</f>
        <v/>
      </c>
      <c r="J1009" s="3" t="str">
        <f>IF($C1009="","",T("16.50"))</f>
        <v/>
      </c>
      <c r="K1009" s="3" t="str">
        <f>IF($C1009="","",T("16.50"))</f>
        <v/>
      </c>
      <c r="L1009" s="3"/>
      <c r="M1009" s="3"/>
      <c r="P1009" s="16"/>
      <c r="Q1009" s="16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 t="str">
        <f t="shared" ref="AO1009:AO1016" si="967">IF(COUNTBLANK(AE1009:AN1009)=10,"",MID($B1009,1,FIND(" ",$B1009)-1))</f>
        <v/>
      </c>
      <c r="AP1009" s="32" t="str">
        <f t="shared" si="930"/>
        <v/>
      </c>
      <c r="AQ1009" s="32" t="str">
        <f t="shared" si="930"/>
        <v/>
      </c>
      <c r="AR1009" s="32" t="str">
        <f t="shared" si="930"/>
        <v/>
      </c>
      <c r="AS1009" s="32" t="str">
        <f t="shared" si="930"/>
        <v/>
      </c>
      <c r="AT1009" s="32" t="str">
        <f t="shared" si="930"/>
        <v/>
      </c>
      <c r="AU1009" s="32" t="str">
        <f t="shared" si="927"/>
        <v/>
      </c>
      <c r="AV1009" s="32" t="str">
        <f t="shared" si="927"/>
        <v/>
      </c>
      <c r="AW1009" s="32" t="str">
        <f t="shared" si="927"/>
        <v/>
      </c>
      <c r="AX1009" s="32" t="str">
        <f t="shared" si="927"/>
        <v/>
      </c>
      <c r="AY1009" s="32" t="str">
        <f t="shared" si="927"/>
        <v/>
      </c>
      <c r="BA1009" s="17" t="str">
        <f t="shared" si="931"/>
        <v/>
      </c>
      <c r="BB1009" s="17" t="str">
        <f t="shared" si="931"/>
        <v/>
      </c>
      <c r="BC1009" s="17" t="str">
        <f t="shared" si="931"/>
        <v/>
      </c>
      <c r="BD1009" s="17" t="str">
        <f t="shared" si="931"/>
        <v/>
      </c>
      <c r="BE1009" s="17" t="str">
        <f t="shared" si="931"/>
        <v/>
      </c>
      <c r="BF1009" s="17" t="str">
        <f t="shared" si="928"/>
        <v/>
      </c>
      <c r="BG1009" s="17" t="str">
        <f t="shared" si="928"/>
        <v/>
      </c>
      <c r="BH1009" s="17" t="str">
        <f t="shared" si="928"/>
        <v/>
      </c>
      <c r="BI1009" s="17" t="str">
        <f t="shared" si="928"/>
        <v/>
      </c>
      <c r="BJ1009" s="17" t="str">
        <f t="shared" si="928"/>
        <v/>
      </c>
    </row>
    <row r="1010" spans="1:62" s="13" customFormat="1" ht="23.25" customHeight="1">
      <c r="A1010" s="1">
        <f ca="1">IF(COUNTIF($D1010:$M1010," ")=10,"",IF(VLOOKUP(MAX($A$1:A1009),$A$1:C1009,3,FALSE)=0,"",MAX($A$1:A1009)+1))</f>
        <v>993</v>
      </c>
      <c r="B1010" s="13" t="str">
        <f>$B1009</f>
        <v/>
      </c>
      <c r="C1010" s="2" t="str">
        <f>IF($B1010="","",$S$2)</f>
        <v/>
      </c>
      <c r="D1010" s="14" t="str">
        <f t="shared" ref="D1010:K1010" si="968">IF($B1010&gt;"",IF(ISERROR(SEARCH($B1010,T$2))," ",MID(T$2,FIND("%курс ",T$2,FIND($B1010,T$2))+6,3)&amp;"
("&amp;MID(T$2,FIND("ауд.",T$2,FIND($B1010,T$2))+4,FIND("№",T$2,FIND("ауд.",T$2,FIND($B1010,T$2)))-(FIND("ауд.",T$2,FIND($B1010,T$2))+4))&amp;")"),"")</f>
        <v/>
      </c>
      <c r="E1010" s="14" t="str">
        <f t="shared" si="968"/>
        <v/>
      </c>
      <c r="F1010" s="14" t="str">
        <f t="shared" si="968"/>
        <v/>
      </c>
      <c r="G1010" s="14" t="str">
        <f t="shared" si="968"/>
        <v/>
      </c>
      <c r="H1010" s="14" t="str">
        <f t="shared" si="968"/>
        <v/>
      </c>
      <c r="I1010" s="14" t="str">
        <f t="shared" si="968"/>
        <v/>
      </c>
      <c r="J1010" s="14" t="str">
        <f t="shared" si="968"/>
        <v/>
      </c>
      <c r="K1010" s="14" t="str">
        <f t="shared" si="968"/>
        <v/>
      </c>
      <c r="L1010" s="14"/>
      <c r="M1010" s="14"/>
      <c r="P1010" s="16"/>
      <c r="Q1010" s="16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E1010" s="31" t="str">
        <f t="shared" ref="AE1010:AN1016" si="969">IF(D1010=" ","",IF(D1010="","",CONCATENATE($C1010," ",D$1," ",MID(D1010,6,3))))</f>
        <v/>
      </c>
      <c r="AF1010" s="31" t="str">
        <f t="shared" si="969"/>
        <v/>
      </c>
      <c r="AG1010" s="31" t="str">
        <f t="shared" si="969"/>
        <v/>
      </c>
      <c r="AH1010" s="31" t="str">
        <f t="shared" si="969"/>
        <v/>
      </c>
      <c r="AI1010" s="31" t="str">
        <f t="shared" si="969"/>
        <v/>
      </c>
      <c r="AJ1010" s="31" t="str">
        <f t="shared" si="969"/>
        <v/>
      </c>
      <c r="AK1010" s="31" t="str">
        <f t="shared" si="969"/>
        <v/>
      </c>
      <c r="AL1010" s="31" t="str">
        <f t="shared" si="969"/>
        <v/>
      </c>
      <c r="AM1010" s="31" t="str">
        <f t="shared" si="969"/>
        <v/>
      </c>
      <c r="AN1010" s="31" t="str">
        <f t="shared" si="969"/>
        <v/>
      </c>
      <c r="AO1010" s="32" t="str">
        <f t="shared" si="967"/>
        <v/>
      </c>
      <c r="AP1010" s="32" t="str">
        <f t="shared" si="930"/>
        <v/>
      </c>
      <c r="AQ1010" s="32" t="str">
        <f t="shared" si="930"/>
        <v/>
      </c>
      <c r="AR1010" s="32" t="str">
        <f t="shared" si="930"/>
        <v/>
      </c>
      <c r="AS1010" s="32" t="str">
        <f t="shared" si="930"/>
        <v/>
      </c>
      <c r="AT1010" s="32" t="str">
        <f t="shared" si="930"/>
        <v/>
      </c>
      <c r="AU1010" s="32" t="str">
        <f t="shared" si="927"/>
        <v/>
      </c>
      <c r="AV1010" s="32" t="str">
        <f t="shared" si="927"/>
        <v/>
      </c>
      <c r="AW1010" s="32" t="str">
        <f t="shared" si="927"/>
        <v/>
      </c>
      <c r="AX1010" s="32" t="str">
        <f t="shared" si="927"/>
        <v/>
      </c>
      <c r="AY1010" s="32" t="str">
        <f t="shared" si="927"/>
        <v/>
      </c>
      <c r="BA1010" s="17" t="str">
        <f t="shared" si="931"/>
        <v/>
      </c>
      <c r="BB1010" s="17" t="str">
        <f t="shared" si="931"/>
        <v/>
      </c>
      <c r="BC1010" s="17" t="str">
        <f t="shared" si="931"/>
        <v/>
      </c>
      <c r="BD1010" s="17" t="str">
        <f t="shared" si="931"/>
        <v/>
      </c>
      <c r="BE1010" s="17" t="str">
        <f t="shared" si="931"/>
        <v/>
      </c>
      <c r="BF1010" s="17" t="str">
        <f t="shared" si="928"/>
        <v/>
      </c>
      <c r="BG1010" s="17" t="str">
        <f t="shared" si="928"/>
        <v/>
      </c>
      <c r="BH1010" s="17" t="str">
        <f t="shared" si="928"/>
        <v/>
      </c>
      <c r="BI1010" s="17" t="str">
        <f t="shared" si="928"/>
        <v/>
      </c>
      <c r="BJ1010" s="17" t="str">
        <f t="shared" si="928"/>
        <v/>
      </c>
    </row>
    <row r="1011" spans="1:62" s="13" customFormat="1" ht="23.25" customHeight="1">
      <c r="A1011" s="1">
        <f ca="1">IF(COUNTIF($D1011:$M1011," ")=10,"",IF(VLOOKUP(MAX($A$1:A1010),$A$1:C1010,3,FALSE)=0,"",MAX($A$1:A1010)+1))</f>
        <v>994</v>
      </c>
      <c r="B1011" s="13" t="str">
        <f>$B1009</f>
        <v/>
      </c>
      <c r="C1011" s="2" t="str">
        <f>IF($B1011="","",$S$3)</f>
        <v/>
      </c>
      <c r="D1011" s="14" t="str">
        <f t="shared" ref="D1011:K1011" si="970">IF($B1011&gt;"",IF(ISERROR(SEARCH($B1011,T$3))," ",MID(T$3,FIND("%курс ",T$3,FIND($B1011,T$3))+6,3)&amp;"
("&amp;MID(T$3,FIND("ауд.",T$3,FIND($B1011,T$3))+4,FIND("№",T$3,FIND("ауд.",T$3,FIND($B1011,T$3)))-(FIND("ауд.",T$3,FIND($B1011,T$3))+4))&amp;")"),"")</f>
        <v/>
      </c>
      <c r="E1011" s="14" t="str">
        <f t="shared" si="970"/>
        <v/>
      </c>
      <c r="F1011" s="14" t="str">
        <f t="shared" si="970"/>
        <v/>
      </c>
      <c r="G1011" s="14" t="str">
        <f t="shared" si="970"/>
        <v/>
      </c>
      <c r="H1011" s="14" t="str">
        <f t="shared" si="970"/>
        <v/>
      </c>
      <c r="I1011" s="14" t="str">
        <f t="shared" si="970"/>
        <v/>
      </c>
      <c r="J1011" s="14" t="str">
        <f t="shared" si="970"/>
        <v/>
      </c>
      <c r="K1011" s="14" t="str">
        <f t="shared" si="970"/>
        <v/>
      </c>
      <c r="L1011" s="14"/>
      <c r="M1011" s="14"/>
      <c r="P1011" s="16"/>
      <c r="Q1011" s="16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E1011" s="31" t="str">
        <f t="shared" si="969"/>
        <v/>
      </c>
      <c r="AF1011" s="31" t="str">
        <f t="shared" si="969"/>
        <v/>
      </c>
      <c r="AG1011" s="31" t="str">
        <f t="shared" si="969"/>
        <v/>
      </c>
      <c r="AH1011" s="31" t="str">
        <f t="shared" si="969"/>
        <v/>
      </c>
      <c r="AI1011" s="31" t="str">
        <f t="shared" si="969"/>
        <v/>
      </c>
      <c r="AJ1011" s="31" t="str">
        <f t="shared" si="969"/>
        <v/>
      </c>
      <c r="AK1011" s="31" t="str">
        <f t="shared" si="969"/>
        <v/>
      </c>
      <c r="AL1011" s="31" t="str">
        <f t="shared" si="969"/>
        <v/>
      </c>
      <c r="AM1011" s="31" t="str">
        <f t="shared" si="969"/>
        <v/>
      </c>
      <c r="AN1011" s="31" t="str">
        <f t="shared" si="969"/>
        <v/>
      </c>
      <c r="AO1011" s="32" t="str">
        <f t="shared" si="967"/>
        <v/>
      </c>
      <c r="AP1011" s="32" t="str">
        <f t="shared" si="930"/>
        <v/>
      </c>
      <c r="AQ1011" s="32" t="str">
        <f t="shared" si="930"/>
        <v/>
      </c>
      <c r="AR1011" s="32" t="str">
        <f t="shared" si="930"/>
        <v/>
      </c>
      <c r="AS1011" s="32" t="str">
        <f t="shared" si="930"/>
        <v/>
      </c>
      <c r="AT1011" s="32" t="str">
        <f t="shared" si="930"/>
        <v/>
      </c>
      <c r="AU1011" s="32" t="str">
        <f t="shared" si="927"/>
        <v/>
      </c>
      <c r="AV1011" s="32" t="str">
        <f t="shared" si="927"/>
        <v/>
      </c>
      <c r="AW1011" s="32" t="str">
        <f t="shared" si="927"/>
        <v/>
      </c>
      <c r="AX1011" s="32" t="str">
        <f t="shared" si="927"/>
        <v/>
      </c>
      <c r="AY1011" s="32" t="str">
        <f t="shared" si="927"/>
        <v/>
      </c>
      <c r="BA1011" s="17" t="str">
        <f t="shared" si="931"/>
        <v/>
      </c>
      <c r="BB1011" s="17" t="str">
        <f t="shared" si="931"/>
        <v/>
      </c>
      <c r="BC1011" s="17" t="str">
        <f t="shared" si="931"/>
        <v/>
      </c>
      <c r="BD1011" s="17" t="str">
        <f t="shared" si="931"/>
        <v/>
      </c>
      <c r="BE1011" s="17" t="str">
        <f t="shared" si="931"/>
        <v/>
      </c>
      <c r="BF1011" s="17" t="str">
        <f t="shared" si="928"/>
        <v/>
      </c>
      <c r="BG1011" s="17" t="str">
        <f t="shared" si="928"/>
        <v/>
      </c>
      <c r="BH1011" s="17" t="str">
        <f t="shared" si="928"/>
        <v/>
      </c>
      <c r="BI1011" s="17" t="str">
        <f t="shared" si="928"/>
        <v/>
      </c>
      <c r="BJ1011" s="17" t="str">
        <f t="shared" si="928"/>
        <v/>
      </c>
    </row>
    <row r="1012" spans="1:62" s="13" customFormat="1" ht="23.25" customHeight="1">
      <c r="A1012" s="1">
        <f ca="1">IF(COUNTIF($D1012:$M1012," ")=10,"",IF(VLOOKUP(MAX($A$1:A1011),$A$1:C1011,3,FALSE)=0,"",MAX($A$1:A1011)+1))</f>
        <v>995</v>
      </c>
      <c r="B1012" s="13" t="str">
        <f>$B1009</f>
        <v/>
      </c>
      <c r="C1012" s="2" t="str">
        <f>IF($B1012="","",$S$4)</f>
        <v/>
      </c>
      <c r="D1012" s="14" t="str">
        <f t="shared" ref="D1012:K1012" si="971">IF($B1012&gt;"",IF(ISERROR(SEARCH($B1012,T$4))," ",MID(T$4,FIND("%курс ",T$4,FIND($B1012,T$4))+6,3)&amp;"
("&amp;MID(T$4,FIND("ауд.",T$4,FIND($B1012,T$4))+4,FIND("№",T$4,FIND("ауд.",T$4,FIND($B1012,T$4)))-(FIND("ауд.",T$4,FIND($B1012,T$4))+4))&amp;")"),"")</f>
        <v/>
      </c>
      <c r="E1012" s="14" t="str">
        <f t="shared" si="971"/>
        <v/>
      </c>
      <c r="F1012" s="14" t="str">
        <f t="shared" si="971"/>
        <v/>
      </c>
      <c r="G1012" s="14" t="str">
        <f t="shared" si="971"/>
        <v/>
      </c>
      <c r="H1012" s="14" t="str">
        <f t="shared" si="971"/>
        <v/>
      </c>
      <c r="I1012" s="14" t="str">
        <f t="shared" si="971"/>
        <v/>
      </c>
      <c r="J1012" s="14" t="str">
        <f t="shared" si="971"/>
        <v/>
      </c>
      <c r="K1012" s="14" t="str">
        <f t="shared" si="971"/>
        <v/>
      </c>
      <c r="L1012" s="14"/>
      <c r="M1012" s="14"/>
      <c r="P1012" s="16"/>
      <c r="Q1012" s="16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E1012" s="31" t="str">
        <f t="shared" si="969"/>
        <v/>
      </c>
      <c r="AF1012" s="31" t="str">
        <f t="shared" si="969"/>
        <v/>
      </c>
      <c r="AG1012" s="31" t="str">
        <f t="shared" si="969"/>
        <v/>
      </c>
      <c r="AH1012" s="31" t="str">
        <f t="shared" si="969"/>
        <v/>
      </c>
      <c r="AI1012" s="31" t="str">
        <f t="shared" si="969"/>
        <v/>
      </c>
      <c r="AJ1012" s="31" t="str">
        <f t="shared" si="969"/>
        <v/>
      </c>
      <c r="AK1012" s="31" t="str">
        <f t="shared" si="969"/>
        <v/>
      </c>
      <c r="AL1012" s="31" t="str">
        <f t="shared" si="969"/>
        <v/>
      </c>
      <c r="AM1012" s="31" t="str">
        <f t="shared" si="969"/>
        <v/>
      </c>
      <c r="AN1012" s="31" t="str">
        <f t="shared" si="969"/>
        <v/>
      </c>
      <c r="AO1012" s="32" t="str">
        <f t="shared" si="967"/>
        <v/>
      </c>
      <c r="AP1012" s="32" t="str">
        <f t="shared" si="930"/>
        <v/>
      </c>
      <c r="AQ1012" s="32" t="str">
        <f t="shared" si="930"/>
        <v/>
      </c>
      <c r="AR1012" s="32" t="str">
        <f t="shared" si="930"/>
        <v/>
      </c>
      <c r="AS1012" s="32" t="str">
        <f t="shared" si="930"/>
        <v/>
      </c>
      <c r="AT1012" s="32" t="str">
        <f t="shared" si="930"/>
        <v/>
      </c>
      <c r="AU1012" s="32" t="str">
        <f t="shared" si="930"/>
        <v/>
      </c>
      <c r="AV1012" s="32" t="str">
        <f t="shared" si="930"/>
        <v/>
      </c>
      <c r="AW1012" s="32" t="str">
        <f t="shared" si="930"/>
        <v/>
      </c>
      <c r="AX1012" s="32" t="str">
        <f t="shared" si="930"/>
        <v/>
      </c>
      <c r="AY1012" s="32" t="str">
        <f t="shared" si="930"/>
        <v/>
      </c>
      <c r="BA1012" s="17" t="str">
        <f t="shared" si="931"/>
        <v/>
      </c>
      <c r="BB1012" s="17" t="str">
        <f t="shared" si="931"/>
        <v/>
      </c>
      <c r="BC1012" s="17" t="str">
        <f t="shared" si="931"/>
        <v/>
      </c>
      <c r="BD1012" s="17" t="str">
        <f t="shared" si="931"/>
        <v/>
      </c>
      <c r="BE1012" s="17" t="str">
        <f t="shared" si="931"/>
        <v/>
      </c>
      <c r="BF1012" s="17" t="str">
        <f t="shared" si="931"/>
        <v/>
      </c>
      <c r="BG1012" s="17" t="str">
        <f t="shared" si="931"/>
        <v/>
      </c>
      <c r="BH1012" s="17" t="str">
        <f t="shared" si="931"/>
        <v/>
      </c>
      <c r="BI1012" s="17" t="str">
        <f t="shared" si="931"/>
        <v/>
      </c>
      <c r="BJ1012" s="17" t="str">
        <f t="shared" si="931"/>
        <v/>
      </c>
    </row>
    <row r="1013" spans="1:62" s="13" customFormat="1" ht="23.25" customHeight="1">
      <c r="A1013" s="1">
        <f ca="1">IF(COUNTIF($D1013:$M1013," ")=10,"",IF(VLOOKUP(MAX($A$1:A1012),$A$1:C1012,3,FALSE)=0,"",MAX($A$1:A1012)+1))</f>
        <v>996</v>
      </c>
      <c r="B1013" s="13" t="str">
        <f>$B1009</f>
        <v/>
      </c>
      <c r="C1013" s="2" t="str">
        <f>IF($B1013="","",$S$5)</f>
        <v/>
      </c>
      <c r="D1013" s="23" t="str">
        <f t="shared" ref="D1013:K1013" si="972">IF($B1013&gt;"",IF(ISERROR(SEARCH($B1013,T$5))," ",MID(T$5,FIND("%курс ",T$5,FIND($B1013,T$5))+6,3)&amp;"
("&amp;MID(T$5,FIND("ауд.",T$5,FIND($B1013,T$5))+4,FIND("№",T$5,FIND("ауд.",T$5,FIND($B1013,T$5)))-(FIND("ауд.",T$5,FIND($B1013,T$5))+4))&amp;")"),"")</f>
        <v/>
      </c>
      <c r="E1013" s="23" t="str">
        <f t="shared" si="972"/>
        <v/>
      </c>
      <c r="F1013" s="23" t="str">
        <f t="shared" si="972"/>
        <v/>
      </c>
      <c r="G1013" s="23" t="str">
        <f t="shared" si="972"/>
        <v/>
      </c>
      <c r="H1013" s="23" t="str">
        <f t="shared" si="972"/>
        <v/>
      </c>
      <c r="I1013" s="23" t="str">
        <f t="shared" si="972"/>
        <v/>
      </c>
      <c r="J1013" s="23" t="str">
        <f t="shared" si="972"/>
        <v/>
      </c>
      <c r="K1013" s="23" t="str">
        <f t="shared" si="972"/>
        <v/>
      </c>
      <c r="L1013" s="23"/>
      <c r="M1013" s="23"/>
      <c r="P1013" s="16"/>
      <c r="Q1013" s="16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E1013" s="31" t="str">
        <f t="shared" si="969"/>
        <v/>
      </c>
      <c r="AF1013" s="31" t="str">
        <f t="shared" si="969"/>
        <v/>
      </c>
      <c r="AG1013" s="31" t="str">
        <f t="shared" si="969"/>
        <v/>
      </c>
      <c r="AH1013" s="31" t="str">
        <f t="shared" si="969"/>
        <v/>
      </c>
      <c r="AI1013" s="31" t="str">
        <f t="shared" si="969"/>
        <v/>
      </c>
      <c r="AJ1013" s="31" t="str">
        <f t="shared" si="969"/>
        <v/>
      </c>
      <c r="AK1013" s="31" t="str">
        <f t="shared" si="969"/>
        <v/>
      </c>
      <c r="AL1013" s="31" t="str">
        <f t="shared" si="969"/>
        <v/>
      </c>
      <c r="AM1013" s="31" t="str">
        <f t="shared" si="969"/>
        <v/>
      </c>
      <c r="AN1013" s="31" t="str">
        <f t="shared" si="969"/>
        <v/>
      </c>
      <c r="AO1013" s="32" t="str">
        <f t="shared" si="967"/>
        <v/>
      </c>
      <c r="AP1013" s="32" t="str">
        <f t="shared" ref="AP1013:AY1028" si="973">IF(AE1013="","",CONCATENATE(AE1013," ",$AO1013))</f>
        <v/>
      </c>
      <c r="AQ1013" s="32" t="str">
        <f t="shared" si="973"/>
        <v/>
      </c>
      <c r="AR1013" s="32" t="str">
        <f t="shared" si="973"/>
        <v/>
      </c>
      <c r="AS1013" s="32" t="str">
        <f t="shared" si="973"/>
        <v/>
      </c>
      <c r="AT1013" s="32" t="str">
        <f t="shared" si="973"/>
        <v/>
      </c>
      <c r="AU1013" s="32" t="str">
        <f t="shared" si="973"/>
        <v/>
      </c>
      <c r="AV1013" s="32" t="str">
        <f t="shared" si="973"/>
        <v/>
      </c>
      <c r="AW1013" s="32" t="str">
        <f t="shared" si="973"/>
        <v/>
      </c>
      <c r="AX1013" s="32" t="str">
        <f t="shared" si="973"/>
        <v/>
      </c>
      <c r="AY1013" s="32" t="str">
        <f t="shared" si="973"/>
        <v/>
      </c>
      <c r="BA1013" s="17" t="str">
        <f t="shared" ref="BA1013:BJ1028" si="974">IF(AE1013="","",ROW())</f>
        <v/>
      </c>
      <c r="BB1013" s="17" t="str">
        <f t="shared" si="974"/>
        <v/>
      </c>
      <c r="BC1013" s="17" t="str">
        <f t="shared" si="974"/>
        <v/>
      </c>
      <c r="BD1013" s="17" t="str">
        <f t="shared" si="974"/>
        <v/>
      </c>
      <c r="BE1013" s="17" t="str">
        <f t="shared" si="974"/>
        <v/>
      </c>
      <c r="BF1013" s="17" t="str">
        <f t="shared" si="974"/>
        <v/>
      </c>
      <c r="BG1013" s="17" t="str">
        <f t="shared" si="974"/>
        <v/>
      </c>
      <c r="BH1013" s="17" t="str">
        <f t="shared" si="974"/>
        <v/>
      </c>
      <c r="BI1013" s="17" t="str">
        <f t="shared" si="974"/>
        <v/>
      </c>
      <c r="BJ1013" s="17" t="str">
        <f t="shared" si="974"/>
        <v/>
      </c>
    </row>
    <row r="1014" spans="1:62" s="13" customFormat="1" ht="23.25" customHeight="1">
      <c r="A1014" s="1">
        <f ca="1">IF(COUNTIF($D1014:$M1014," ")=10,"",IF(VLOOKUP(MAX($A$1:A1013),$A$1:C1013,3,FALSE)=0,"",MAX($A$1:A1013)+1))</f>
        <v>997</v>
      </c>
      <c r="B1014" s="13" t="str">
        <f>$B1009</f>
        <v/>
      </c>
      <c r="C1014" s="2" t="str">
        <f>IF($B1014="","",$S$6)</f>
        <v/>
      </c>
      <c r="D1014" s="23" t="str">
        <f t="shared" ref="D1014:K1014" si="975">IF($B1014&gt;"",IF(ISERROR(SEARCH($B1014,T$6))," ",MID(T$6,FIND("%курс ",T$6,FIND($B1014,T$6))+6,3)&amp;"
("&amp;MID(T$6,FIND("ауд.",T$6,FIND($B1014,T$6))+4,FIND("№",T$6,FIND("ауд.",T$6,FIND($B1014,T$6)))-(FIND("ауд.",T$6,FIND($B1014,T$6))+4))&amp;")"),"")</f>
        <v/>
      </c>
      <c r="E1014" s="23" t="str">
        <f t="shared" si="975"/>
        <v/>
      </c>
      <c r="F1014" s="23" t="str">
        <f t="shared" si="975"/>
        <v/>
      </c>
      <c r="G1014" s="23" t="str">
        <f t="shared" si="975"/>
        <v/>
      </c>
      <c r="H1014" s="23" t="str">
        <f t="shared" si="975"/>
        <v/>
      </c>
      <c r="I1014" s="23" t="str">
        <f t="shared" si="975"/>
        <v/>
      </c>
      <c r="J1014" s="23" t="str">
        <f t="shared" si="975"/>
        <v/>
      </c>
      <c r="K1014" s="23" t="str">
        <f t="shared" si="975"/>
        <v/>
      </c>
      <c r="L1014" s="23"/>
      <c r="M1014" s="23"/>
      <c r="P1014" s="16"/>
      <c r="Q1014" s="16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E1014" s="31" t="str">
        <f t="shared" si="969"/>
        <v/>
      </c>
      <c r="AF1014" s="31" t="str">
        <f t="shared" si="969"/>
        <v/>
      </c>
      <c r="AG1014" s="31" t="str">
        <f t="shared" si="969"/>
        <v/>
      </c>
      <c r="AH1014" s="31" t="str">
        <f t="shared" si="969"/>
        <v/>
      </c>
      <c r="AI1014" s="31" t="str">
        <f t="shared" si="969"/>
        <v/>
      </c>
      <c r="AJ1014" s="31" t="str">
        <f t="shared" si="969"/>
        <v/>
      </c>
      <c r="AK1014" s="31" t="str">
        <f t="shared" si="969"/>
        <v/>
      </c>
      <c r="AL1014" s="31" t="str">
        <f t="shared" si="969"/>
        <v/>
      </c>
      <c r="AM1014" s="31" t="str">
        <f t="shared" si="969"/>
        <v/>
      </c>
      <c r="AN1014" s="31" t="str">
        <f t="shared" si="969"/>
        <v/>
      </c>
      <c r="AO1014" s="32" t="str">
        <f t="shared" si="967"/>
        <v/>
      </c>
      <c r="AP1014" s="32" t="str">
        <f t="shared" si="973"/>
        <v/>
      </c>
      <c r="AQ1014" s="32" t="str">
        <f t="shared" si="973"/>
        <v/>
      </c>
      <c r="AR1014" s="32" t="str">
        <f t="shared" si="973"/>
        <v/>
      </c>
      <c r="AS1014" s="32" t="str">
        <f t="shared" si="973"/>
        <v/>
      </c>
      <c r="AT1014" s="32" t="str">
        <f t="shared" si="973"/>
        <v/>
      </c>
      <c r="AU1014" s="32" t="str">
        <f t="shared" si="973"/>
        <v/>
      </c>
      <c r="AV1014" s="32" t="str">
        <f t="shared" si="973"/>
        <v/>
      </c>
      <c r="AW1014" s="32" t="str">
        <f t="shared" si="973"/>
        <v/>
      </c>
      <c r="AX1014" s="32" t="str">
        <f t="shared" si="973"/>
        <v/>
      </c>
      <c r="AY1014" s="32" t="str">
        <f t="shared" si="973"/>
        <v/>
      </c>
      <c r="BA1014" s="17" t="str">
        <f t="shared" si="974"/>
        <v/>
      </c>
      <c r="BB1014" s="17" t="str">
        <f t="shared" si="974"/>
        <v/>
      </c>
      <c r="BC1014" s="17" t="str">
        <f t="shared" si="974"/>
        <v/>
      </c>
      <c r="BD1014" s="17" t="str">
        <f t="shared" si="974"/>
        <v/>
      </c>
      <c r="BE1014" s="17" t="str">
        <f t="shared" si="974"/>
        <v/>
      </c>
      <c r="BF1014" s="17" t="str">
        <f t="shared" si="974"/>
        <v/>
      </c>
      <c r="BG1014" s="17" t="str">
        <f t="shared" si="974"/>
        <v/>
      </c>
      <c r="BH1014" s="17" t="str">
        <f t="shared" si="974"/>
        <v/>
      </c>
      <c r="BI1014" s="17" t="str">
        <f t="shared" si="974"/>
        <v/>
      </c>
      <c r="BJ1014" s="17" t="str">
        <f t="shared" si="974"/>
        <v/>
      </c>
    </row>
    <row r="1015" spans="1:62" s="13" customFormat="1" ht="23.25" customHeight="1">
      <c r="A1015" s="1">
        <f ca="1">IF(COUNTIF($D1015:$M1015," ")=10,"",IF(VLOOKUP(MAX($A$1:A1014),$A$1:C1014,3,FALSE)=0,"",MAX($A$1:A1014)+1))</f>
        <v>998</v>
      </c>
      <c r="B1015" s="13" t="str">
        <f>$B1009</f>
        <v/>
      </c>
      <c r="C1015" s="2" t="str">
        <f>IF($B1015="","",$S$7)</f>
        <v/>
      </c>
      <c r="D1015" s="23" t="str">
        <f t="shared" ref="D1015:K1015" si="976">IF($B1015&gt;"",IF(ISERROR(SEARCH($B1015,T$7))," ",MID(T$7,FIND("%курс ",T$7,FIND($B1015,T$7))+6,3)&amp;"
("&amp;MID(T$7,FIND("ауд.",T$7,FIND($B1015,T$7))+4,FIND("№",T$7,FIND("ауд.",T$7,FIND($B1015,T$7)))-(FIND("ауд.",T$7,FIND($B1015,T$7))+4))&amp;")"),"")</f>
        <v/>
      </c>
      <c r="E1015" s="23" t="str">
        <f t="shared" si="976"/>
        <v/>
      </c>
      <c r="F1015" s="23" t="str">
        <f t="shared" si="976"/>
        <v/>
      </c>
      <c r="G1015" s="23" t="str">
        <f t="shared" si="976"/>
        <v/>
      </c>
      <c r="H1015" s="23" t="str">
        <f t="shared" si="976"/>
        <v/>
      </c>
      <c r="I1015" s="23" t="str">
        <f t="shared" si="976"/>
        <v/>
      </c>
      <c r="J1015" s="23" t="str">
        <f t="shared" si="976"/>
        <v/>
      </c>
      <c r="K1015" s="23" t="str">
        <f t="shared" si="976"/>
        <v/>
      </c>
      <c r="L1015" s="23"/>
      <c r="M1015" s="23"/>
      <c r="P1015" s="16"/>
      <c r="Q1015" s="16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E1015" s="31" t="str">
        <f t="shared" si="969"/>
        <v/>
      </c>
      <c r="AF1015" s="31" t="str">
        <f t="shared" si="969"/>
        <v/>
      </c>
      <c r="AG1015" s="31" t="str">
        <f t="shared" si="969"/>
        <v/>
      </c>
      <c r="AH1015" s="31" t="str">
        <f t="shared" si="969"/>
        <v/>
      </c>
      <c r="AI1015" s="31" t="str">
        <f t="shared" si="969"/>
        <v/>
      </c>
      <c r="AJ1015" s="31" t="str">
        <f t="shared" si="969"/>
        <v/>
      </c>
      <c r="AK1015" s="31" t="str">
        <f t="shared" si="969"/>
        <v/>
      </c>
      <c r="AL1015" s="31" t="str">
        <f t="shared" si="969"/>
        <v/>
      </c>
      <c r="AM1015" s="31" t="str">
        <f t="shared" si="969"/>
        <v/>
      </c>
      <c r="AN1015" s="31" t="str">
        <f t="shared" si="969"/>
        <v/>
      </c>
      <c r="AO1015" s="32" t="str">
        <f t="shared" si="967"/>
        <v/>
      </c>
      <c r="AP1015" s="32" t="str">
        <f t="shared" si="973"/>
        <v/>
      </c>
      <c r="AQ1015" s="32" t="str">
        <f t="shared" si="973"/>
        <v/>
      </c>
      <c r="AR1015" s="32" t="str">
        <f t="shared" si="973"/>
        <v/>
      </c>
      <c r="AS1015" s="32" t="str">
        <f t="shared" si="973"/>
        <v/>
      </c>
      <c r="AT1015" s="32" t="str">
        <f t="shared" si="973"/>
        <v/>
      </c>
      <c r="AU1015" s="32" t="str">
        <f t="shared" si="973"/>
        <v/>
      </c>
      <c r="AV1015" s="32" t="str">
        <f t="shared" si="973"/>
        <v/>
      </c>
      <c r="AW1015" s="32" t="str">
        <f t="shared" si="973"/>
        <v/>
      </c>
      <c r="AX1015" s="32" t="str">
        <f t="shared" si="973"/>
        <v/>
      </c>
      <c r="AY1015" s="32" t="str">
        <f t="shared" si="973"/>
        <v/>
      </c>
      <c r="BA1015" s="17" t="str">
        <f t="shared" si="974"/>
        <v/>
      </c>
      <c r="BB1015" s="17" t="str">
        <f t="shared" si="974"/>
        <v/>
      </c>
      <c r="BC1015" s="17" t="str">
        <f t="shared" si="974"/>
        <v/>
      </c>
      <c r="BD1015" s="17" t="str">
        <f t="shared" si="974"/>
        <v/>
      </c>
      <c r="BE1015" s="17" t="str">
        <f t="shared" si="974"/>
        <v/>
      </c>
      <c r="BF1015" s="17" t="str">
        <f t="shared" si="974"/>
        <v/>
      </c>
      <c r="BG1015" s="17" t="str">
        <f t="shared" si="974"/>
        <v/>
      </c>
      <c r="BH1015" s="17" t="str">
        <f t="shared" si="974"/>
        <v/>
      </c>
      <c r="BI1015" s="17" t="str">
        <f t="shared" si="974"/>
        <v/>
      </c>
      <c r="BJ1015" s="17" t="str">
        <f t="shared" si="974"/>
        <v/>
      </c>
    </row>
    <row r="1016" spans="1:62" s="13" customFormat="1" ht="23.25" customHeight="1">
      <c r="A1016" s="1">
        <f ca="1">IF(COUNTIF($D1016:$M1016," ")=10,"",IF(VLOOKUP(MAX($A$1:A1015),$A$1:C1015,3,FALSE)=0,"",MAX($A$1:A1015)+1))</f>
        <v>999</v>
      </c>
      <c r="B1016" s="13" t="str">
        <f>$B1009</f>
        <v/>
      </c>
      <c r="C1016" s="2" t="str">
        <f>IF($B1016="","",$S$8)</f>
        <v/>
      </c>
      <c r="D1016" s="23" t="str">
        <f t="shared" ref="D1016:K1016" si="977">IF($B1016&gt;"",IF(ISERROR(SEARCH($B1016,T$8))," ",MID(T$8,FIND("%курс ",T$8,FIND($B1016,T$8))+6,3)&amp;"
("&amp;MID(T$8,FIND("ауд.",T$8,FIND($B1016,T$8))+4,FIND("№",T$8,FIND("ауд.",T$8,FIND($B1016,T$8)))-(FIND("ауд.",T$8,FIND($B1016,T$8))+4))&amp;")"),"")</f>
        <v/>
      </c>
      <c r="E1016" s="23" t="str">
        <f t="shared" si="977"/>
        <v/>
      </c>
      <c r="F1016" s="23" t="str">
        <f t="shared" si="977"/>
        <v/>
      </c>
      <c r="G1016" s="23" t="str">
        <f t="shared" si="977"/>
        <v/>
      </c>
      <c r="H1016" s="23" t="str">
        <f t="shared" si="977"/>
        <v/>
      </c>
      <c r="I1016" s="23" t="str">
        <f t="shared" si="977"/>
        <v/>
      </c>
      <c r="J1016" s="23" t="str">
        <f t="shared" si="977"/>
        <v/>
      </c>
      <c r="K1016" s="23" t="str">
        <f t="shared" si="977"/>
        <v/>
      </c>
      <c r="L1016" s="23"/>
      <c r="M1016" s="23"/>
      <c r="P1016" s="16"/>
      <c r="Q1016" s="16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E1016" s="31" t="str">
        <f t="shared" si="969"/>
        <v/>
      </c>
      <c r="AF1016" s="31" t="str">
        <f t="shared" si="969"/>
        <v/>
      </c>
      <c r="AG1016" s="31" t="str">
        <f t="shared" si="969"/>
        <v/>
      </c>
      <c r="AH1016" s="31" t="str">
        <f t="shared" si="969"/>
        <v/>
      </c>
      <c r="AI1016" s="31" t="str">
        <f t="shared" si="969"/>
        <v/>
      </c>
      <c r="AJ1016" s="31" t="str">
        <f t="shared" si="969"/>
        <v/>
      </c>
      <c r="AK1016" s="31" t="str">
        <f t="shared" si="969"/>
        <v/>
      </c>
      <c r="AL1016" s="31" t="str">
        <f t="shared" si="969"/>
        <v/>
      </c>
      <c r="AM1016" s="31" t="str">
        <f t="shared" si="969"/>
        <v/>
      </c>
      <c r="AN1016" s="31" t="str">
        <f t="shared" si="969"/>
        <v/>
      </c>
      <c r="AO1016" s="32" t="str">
        <f t="shared" si="967"/>
        <v/>
      </c>
      <c r="AP1016" s="32" t="str">
        <f t="shared" si="973"/>
        <v/>
      </c>
      <c r="AQ1016" s="32" t="str">
        <f t="shared" si="973"/>
        <v/>
      </c>
      <c r="AR1016" s="32" t="str">
        <f t="shared" si="973"/>
        <v/>
      </c>
      <c r="AS1016" s="32" t="str">
        <f t="shared" si="973"/>
        <v/>
      </c>
      <c r="AT1016" s="32" t="str">
        <f t="shared" si="973"/>
        <v/>
      </c>
      <c r="AU1016" s="32" t="str">
        <f t="shared" si="973"/>
        <v/>
      </c>
      <c r="AV1016" s="32" t="str">
        <f t="shared" si="973"/>
        <v/>
      </c>
      <c r="AW1016" s="32" t="str">
        <f t="shared" si="973"/>
        <v/>
      </c>
      <c r="AX1016" s="32" t="str">
        <f t="shared" si="973"/>
        <v/>
      </c>
      <c r="AY1016" s="32" t="str">
        <f t="shared" si="973"/>
        <v/>
      </c>
      <c r="BA1016" s="17" t="str">
        <f t="shared" si="974"/>
        <v/>
      </c>
      <c r="BB1016" s="17" t="str">
        <f t="shared" si="974"/>
        <v/>
      </c>
      <c r="BC1016" s="17" t="str">
        <f t="shared" si="974"/>
        <v/>
      </c>
      <c r="BD1016" s="17" t="str">
        <f t="shared" si="974"/>
        <v/>
      </c>
      <c r="BE1016" s="17" t="str">
        <f t="shared" si="974"/>
        <v/>
      </c>
      <c r="BF1016" s="17" t="str">
        <f t="shared" si="974"/>
        <v/>
      </c>
      <c r="BG1016" s="17" t="str">
        <f t="shared" si="974"/>
        <v/>
      </c>
      <c r="BH1016" s="17" t="str">
        <f t="shared" si="974"/>
        <v/>
      </c>
      <c r="BI1016" s="17" t="str">
        <f t="shared" si="974"/>
        <v/>
      </c>
      <c r="BJ1016" s="17" t="str">
        <f t="shared" si="974"/>
        <v/>
      </c>
    </row>
    <row r="1017" spans="1:62" s="13" customFormat="1" ht="23.25" customHeight="1">
      <c r="C1017" s="2" t="str">
        <f>IF($B1017="","",$S$2)</f>
        <v/>
      </c>
      <c r="D1017" s="14" t="str">
        <f t="shared" ref="D1017:K1017" si="978">IF($B1017&gt;"",IF(ISERROR(SEARCH($B1017,T$2))," ",MID(T$2,FIND("%курс ",T$2,FIND($B1017,T$2))+6,3)&amp;"
("&amp;MID(T$2,FIND("ауд.",T$2,FIND($B1017,T$2))+4,FIND("№",T$2,FIND("ауд.",T$2,FIND($B1017,T$2)))-(FIND("ауд.",T$2,FIND($B1017,T$2))+4))&amp;")"),"")</f>
        <v/>
      </c>
      <c r="E1017" s="14" t="str">
        <f t="shared" si="978"/>
        <v/>
      </c>
      <c r="F1017" s="14" t="str">
        <f t="shared" si="978"/>
        <v/>
      </c>
      <c r="G1017" s="14" t="str">
        <f t="shared" si="978"/>
        <v/>
      </c>
      <c r="H1017" s="14" t="str">
        <f t="shared" si="978"/>
        <v/>
      </c>
      <c r="I1017" s="14" t="str">
        <f t="shared" si="978"/>
        <v/>
      </c>
      <c r="J1017" s="14" t="str">
        <f t="shared" si="978"/>
        <v/>
      </c>
      <c r="K1017" s="14" t="str">
        <f t="shared" si="978"/>
        <v/>
      </c>
      <c r="L1017" s="14"/>
      <c r="M1017" s="14"/>
      <c r="P1017" s="16"/>
      <c r="Q1017" s="16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2" t="str">
        <f t="shared" si="973"/>
        <v/>
      </c>
      <c r="AQ1017" s="32" t="str">
        <f t="shared" si="973"/>
        <v/>
      </c>
      <c r="AR1017" s="32" t="str">
        <f t="shared" si="973"/>
        <v/>
      </c>
      <c r="AS1017" s="32" t="str">
        <f t="shared" si="973"/>
        <v/>
      </c>
      <c r="AT1017" s="32" t="str">
        <f t="shared" si="973"/>
        <v/>
      </c>
      <c r="AU1017" s="32" t="str">
        <f t="shared" si="973"/>
        <v/>
      </c>
      <c r="AV1017" s="32" t="str">
        <f t="shared" si="973"/>
        <v/>
      </c>
      <c r="AW1017" s="32" t="str">
        <f t="shared" si="973"/>
        <v/>
      </c>
      <c r="AX1017" s="32" t="str">
        <f t="shared" si="973"/>
        <v/>
      </c>
      <c r="AY1017" s="32" t="str">
        <f t="shared" si="973"/>
        <v/>
      </c>
      <c r="BA1017" s="17" t="str">
        <f t="shared" si="974"/>
        <v/>
      </c>
      <c r="BB1017" s="17" t="str">
        <f t="shared" si="974"/>
        <v/>
      </c>
      <c r="BC1017" s="17" t="str">
        <f t="shared" si="974"/>
        <v/>
      </c>
      <c r="BD1017" s="17" t="str">
        <f t="shared" si="974"/>
        <v/>
      </c>
      <c r="BE1017" s="17" t="str">
        <f t="shared" si="974"/>
        <v/>
      </c>
      <c r="BF1017" s="17" t="str">
        <f t="shared" si="974"/>
        <v/>
      </c>
      <c r="BG1017" s="17" t="str">
        <f t="shared" si="974"/>
        <v/>
      </c>
      <c r="BH1017" s="17" t="str">
        <f t="shared" si="974"/>
        <v/>
      </c>
      <c r="BI1017" s="17" t="str">
        <f t="shared" si="974"/>
        <v/>
      </c>
      <c r="BJ1017" s="17" t="str">
        <f t="shared" si="974"/>
        <v/>
      </c>
    </row>
    <row r="1018" spans="1:62" s="13" customFormat="1" ht="23.25" customHeight="1">
      <c r="A1018" s="1">
        <f ca="1">IF(COUNTIF($D1019:$M1025," ")=70,"",MAX($A$1:A1017)+1)</f>
        <v>1000</v>
      </c>
      <c r="B1018" s="2" t="str">
        <f>IF($C1018="","",$C1018)</f>
        <v/>
      </c>
      <c r="C1018" s="3" t="str">
        <f>IF(ISERROR(VLOOKUP((ROW()-1)/9+1,'[1]Преподавательский состав'!$A$2:$B$180,2,FALSE)),"",VLOOKUP((ROW()-1)/9+1,'[1]Преподавательский состав'!$A$2:$B$180,2,FALSE))</f>
        <v/>
      </c>
      <c r="D1018" s="3" t="str">
        <f>IF($C1018="","",T(" 8.00"))</f>
        <v/>
      </c>
      <c r="E1018" s="3" t="str">
        <f>IF($C1018="","",T(" 9.40"))</f>
        <v/>
      </c>
      <c r="F1018" s="3" t="str">
        <f>IF($C1018="","",T("11.20"))</f>
        <v/>
      </c>
      <c r="G1018" s="3" t="str">
        <f>IF($C1018="","",T("13.00"))</f>
        <v/>
      </c>
      <c r="H1018" s="3" t="str">
        <f>IF($C1018="","",T("13.30"))</f>
        <v/>
      </c>
      <c r="I1018" s="3" t="str">
        <f>IF($C1018="","",T("15.10"))</f>
        <v/>
      </c>
      <c r="J1018" s="3" t="str">
        <f>IF($C1018="","",T("16.50"))</f>
        <v/>
      </c>
      <c r="K1018" s="3" t="str">
        <f>IF($C1018="","",T("16.50"))</f>
        <v/>
      </c>
      <c r="L1018" s="3"/>
      <c r="M1018" s="3"/>
      <c r="P1018" s="16"/>
      <c r="Q1018" s="16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 t="str">
        <f t="shared" ref="AO1018:AO1025" si="979">IF(COUNTBLANK(AE1018:AN1018)=10,"",MID($B1018,1,FIND(" ",$B1018)-1))</f>
        <v/>
      </c>
      <c r="AP1018" s="32" t="str">
        <f t="shared" si="973"/>
        <v/>
      </c>
      <c r="AQ1018" s="32" t="str">
        <f t="shared" si="973"/>
        <v/>
      </c>
      <c r="AR1018" s="32" t="str">
        <f t="shared" si="973"/>
        <v/>
      </c>
      <c r="AS1018" s="32" t="str">
        <f t="shared" si="973"/>
        <v/>
      </c>
      <c r="AT1018" s="32" t="str">
        <f t="shared" si="973"/>
        <v/>
      </c>
      <c r="AU1018" s="32" t="str">
        <f t="shared" si="973"/>
        <v/>
      </c>
      <c r="AV1018" s="32" t="str">
        <f t="shared" si="973"/>
        <v/>
      </c>
      <c r="AW1018" s="32" t="str">
        <f t="shared" si="973"/>
        <v/>
      </c>
      <c r="AX1018" s="32" t="str">
        <f t="shared" si="973"/>
        <v/>
      </c>
      <c r="AY1018" s="32" t="str">
        <f t="shared" si="973"/>
        <v/>
      </c>
      <c r="BA1018" s="17" t="str">
        <f t="shared" si="974"/>
        <v/>
      </c>
      <c r="BB1018" s="17" t="str">
        <f t="shared" si="974"/>
        <v/>
      </c>
      <c r="BC1018" s="17" t="str">
        <f t="shared" si="974"/>
        <v/>
      </c>
      <c r="BD1018" s="17" t="str">
        <f t="shared" si="974"/>
        <v/>
      </c>
      <c r="BE1018" s="17" t="str">
        <f t="shared" si="974"/>
        <v/>
      </c>
      <c r="BF1018" s="17" t="str">
        <f t="shared" si="974"/>
        <v/>
      </c>
      <c r="BG1018" s="17" t="str">
        <f t="shared" si="974"/>
        <v/>
      </c>
      <c r="BH1018" s="17" t="str">
        <f t="shared" si="974"/>
        <v/>
      </c>
      <c r="BI1018" s="17" t="str">
        <f t="shared" si="974"/>
        <v/>
      </c>
      <c r="BJ1018" s="17" t="str">
        <f t="shared" si="974"/>
        <v/>
      </c>
    </row>
    <row r="1019" spans="1:62" s="13" customFormat="1" ht="23.25" customHeight="1">
      <c r="A1019" s="1">
        <f ca="1">IF(COUNTIF($D1019:$M1019," ")=10,"",IF(VLOOKUP(MAX($A$1:A1018),$A$1:C1018,3,FALSE)=0,"",MAX($A$1:A1018)+1))</f>
        <v>1001</v>
      </c>
      <c r="B1019" s="13" t="str">
        <f>$B1018</f>
        <v/>
      </c>
      <c r="C1019" s="2" t="str">
        <f>IF($B1019="","",$S$2)</f>
        <v/>
      </c>
      <c r="D1019" s="14" t="str">
        <f t="shared" ref="D1019:K1019" si="980">IF($B1019&gt;"",IF(ISERROR(SEARCH($B1019,T$2))," ",MID(T$2,FIND("%курс ",T$2,FIND($B1019,T$2))+6,3)&amp;"
("&amp;MID(T$2,FIND("ауд.",T$2,FIND($B1019,T$2))+4,FIND("№",T$2,FIND("ауд.",T$2,FIND($B1019,T$2)))-(FIND("ауд.",T$2,FIND($B1019,T$2))+4))&amp;")"),"")</f>
        <v/>
      </c>
      <c r="E1019" s="14" t="str">
        <f t="shared" si="980"/>
        <v/>
      </c>
      <c r="F1019" s="14" t="str">
        <f t="shared" si="980"/>
        <v/>
      </c>
      <c r="G1019" s="14" t="str">
        <f t="shared" si="980"/>
        <v/>
      </c>
      <c r="H1019" s="14" t="str">
        <f t="shared" si="980"/>
        <v/>
      </c>
      <c r="I1019" s="14" t="str">
        <f t="shared" si="980"/>
        <v/>
      </c>
      <c r="J1019" s="14" t="str">
        <f t="shared" si="980"/>
        <v/>
      </c>
      <c r="K1019" s="14" t="str">
        <f t="shared" si="980"/>
        <v/>
      </c>
      <c r="L1019" s="14"/>
      <c r="M1019" s="14"/>
      <c r="P1019" s="16"/>
      <c r="Q1019" s="16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E1019" s="31" t="str">
        <f t="shared" ref="AE1019:AN1025" si="981">IF(D1019=" ","",IF(D1019="","",CONCATENATE($C1019," ",D$1," ",MID(D1019,6,3))))</f>
        <v/>
      </c>
      <c r="AF1019" s="31" t="str">
        <f t="shared" si="981"/>
        <v/>
      </c>
      <c r="AG1019" s="31" t="str">
        <f t="shared" si="981"/>
        <v/>
      </c>
      <c r="AH1019" s="31" t="str">
        <f t="shared" si="981"/>
        <v/>
      </c>
      <c r="AI1019" s="31" t="str">
        <f t="shared" si="981"/>
        <v/>
      </c>
      <c r="AJ1019" s="31" t="str">
        <f t="shared" si="981"/>
        <v/>
      </c>
      <c r="AK1019" s="31" t="str">
        <f t="shared" si="981"/>
        <v/>
      </c>
      <c r="AL1019" s="31" t="str">
        <f t="shared" si="981"/>
        <v/>
      </c>
      <c r="AM1019" s="31" t="str">
        <f t="shared" si="981"/>
        <v/>
      </c>
      <c r="AN1019" s="31" t="str">
        <f t="shared" si="981"/>
        <v/>
      </c>
      <c r="AO1019" s="32" t="str">
        <f t="shared" si="979"/>
        <v/>
      </c>
      <c r="AP1019" s="32" t="str">
        <f t="shared" si="973"/>
        <v/>
      </c>
      <c r="AQ1019" s="32" t="str">
        <f t="shared" si="973"/>
        <v/>
      </c>
      <c r="AR1019" s="32" t="str">
        <f t="shared" si="973"/>
        <v/>
      </c>
      <c r="AS1019" s="32" t="str">
        <f t="shared" si="973"/>
        <v/>
      </c>
      <c r="AT1019" s="32" t="str">
        <f t="shared" si="973"/>
        <v/>
      </c>
      <c r="AU1019" s="32" t="str">
        <f t="shared" si="973"/>
        <v/>
      </c>
      <c r="AV1019" s="32" t="str">
        <f t="shared" si="973"/>
        <v/>
      </c>
      <c r="AW1019" s="32" t="str">
        <f t="shared" si="973"/>
        <v/>
      </c>
      <c r="AX1019" s="32" t="str">
        <f t="shared" si="973"/>
        <v/>
      </c>
      <c r="AY1019" s="32" t="str">
        <f t="shared" si="973"/>
        <v/>
      </c>
      <c r="BA1019" s="17" t="str">
        <f t="shared" si="974"/>
        <v/>
      </c>
      <c r="BB1019" s="17" t="str">
        <f t="shared" si="974"/>
        <v/>
      </c>
      <c r="BC1019" s="17" t="str">
        <f t="shared" si="974"/>
        <v/>
      </c>
      <c r="BD1019" s="17" t="str">
        <f t="shared" si="974"/>
        <v/>
      </c>
      <c r="BE1019" s="17" t="str">
        <f t="shared" si="974"/>
        <v/>
      </c>
      <c r="BF1019" s="17" t="str">
        <f t="shared" si="974"/>
        <v/>
      </c>
      <c r="BG1019" s="17" t="str">
        <f t="shared" si="974"/>
        <v/>
      </c>
      <c r="BH1019" s="17" t="str">
        <f t="shared" si="974"/>
        <v/>
      </c>
      <c r="BI1019" s="17" t="str">
        <f t="shared" si="974"/>
        <v/>
      </c>
      <c r="BJ1019" s="17" t="str">
        <f t="shared" si="974"/>
        <v/>
      </c>
    </row>
    <row r="1020" spans="1:62" s="13" customFormat="1" ht="23.25" customHeight="1">
      <c r="A1020" s="1">
        <f ca="1">IF(COUNTIF($D1020:$M1020," ")=10,"",IF(VLOOKUP(MAX($A$1:A1019),$A$1:C1019,3,FALSE)=0,"",MAX($A$1:A1019)+1))</f>
        <v>1002</v>
      </c>
      <c r="B1020" s="13" t="str">
        <f>$B1018</f>
        <v/>
      </c>
      <c r="C1020" s="2" t="str">
        <f>IF($B1020="","",$S$3)</f>
        <v/>
      </c>
      <c r="D1020" s="14" t="str">
        <f t="shared" ref="D1020:K1020" si="982">IF($B1020&gt;"",IF(ISERROR(SEARCH($B1020,T$3))," ",MID(T$3,FIND("%курс ",T$3,FIND($B1020,T$3))+6,3)&amp;"
("&amp;MID(T$3,FIND("ауд.",T$3,FIND($B1020,T$3))+4,FIND("№",T$3,FIND("ауд.",T$3,FIND($B1020,T$3)))-(FIND("ауд.",T$3,FIND($B1020,T$3))+4))&amp;")"),"")</f>
        <v/>
      </c>
      <c r="E1020" s="14" t="str">
        <f t="shared" si="982"/>
        <v/>
      </c>
      <c r="F1020" s="14" t="str">
        <f t="shared" si="982"/>
        <v/>
      </c>
      <c r="G1020" s="14" t="str">
        <f t="shared" si="982"/>
        <v/>
      </c>
      <c r="H1020" s="14" t="str">
        <f t="shared" si="982"/>
        <v/>
      </c>
      <c r="I1020" s="14" t="str">
        <f t="shared" si="982"/>
        <v/>
      </c>
      <c r="J1020" s="14" t="str">
        <f t="shared" si="982"/>
        <v/>
      </c>
      <c r="K1020" s="14" t="str">
        <f t="shared" si="982"/>
        <v/>
      </c>
      <c r="L1020" s="14"/>
      <c r="M1020" s="14"/>
      <c r="P1020" s="16"/>
      <c r="Q1020" s="16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E1020" s="31" t="str">
        <f t="shared" si="981"/>
        <v/>
      </c>
      <c r="AF1020" s="31" t="str">
        <f t="shared" si="981"/>
        <v/>
      </c>
      <c r="AG1020" s="31" t="str">
        <f t="shared" si="981"/>
        <v/>
      </c>
      <c r="AH1020" s="31" t="str">
        <f t="shared" si="981"/>
        <v/>
      </c>
      <c r="AI1020" s="31" t="str">
        <f t="shared" si="981"/>
        <v/>
      </c>
      <c r="AJ1020" s="31" t="str">
        <f t="shared" si="981"/>
        <v/>
      </c>
      <c r="AK1020" s="31" t="str">
        <f t="shared" si="981"/>
        <v/>
      </c>
      <c r="AL1020" s="31" t="str">
        <f t="shared" si="981"/>
        <v/>
      </c>
      <c r="AM1020" s="31" t="str">
        <f t="shared" si="981"/>
        <v/>
      </c>
      <c r="AN1020" s="31" t="str">
        <f t="shared" si="981"/>
        <v/>
      </c>
      <c r="AO1020" s="32" t="str">
        <f t="shared" si="979"/>
        <v/>
      </c>
      <c r="AP1020" s="32" t="str">
        <f t="shared" si="973"/>
        <v/>
      </c>
      <c r="AQ1020" s="32" t="str">
        <f t="shared" si="973"/>
        <v/>
      </c>
      <c r="AR1020" s="32" t="str">
        <f t="shared" si="973"/>
        <v/>
      </c>
      <c r="AS1020" s="32" t="str">
        <f t="shared" si="973"/>
        <v/>
      </c>
      <c r="AT1020" s="32" t="str">
        <f t="shared" si="973"/>
        <v/>
      </c>
      <c r="AU1020" s="32" t="str">
        <f t="shared" si="973"/>
        <v/>
      </c>
      <c r="AV1020" s="32" t="str">
        <f t="shared" si="973"/>
        <v/>
      </c>
      <c r="AW1020" s="32" t="str">
        <f t="shared" si="973"/>
        <v/>
      </c>
      <c r="AX1020" s="32" t="str">
        <f t="shared" si="973"/>
        <v/>
      </c>
      <c r="AY1020" s="32" t="str">
        <f t="shared" si="973"/>
        <v/>
      </c>
      <c r="BA1020" s="17" t="str">
        <f t="shared" si="974"/>
        <v/>
      </c>
      <c r="BB1020" s="17" t="str">
        <f t="shared" si="974"/>
        <v/>
      </c>
      <c r="BC1020" s="17" t="str">
        <f t="shared" si="974"/>
        <v/>
      </c>
      <c r="BD1020" s="17" t="str">
        <f t="shared" si="974"/>
        <v/>
      </c>
      <c r="BE1020" s="17" t="str">
        <f t="shared" si="974"/>
        <v/>
      </c>
      <c r="BF1020" s="17" t="str">
        <f t="shared" si="974"/>
        <v/>
      </c>
      <c r="BG1020" s="17" t="str">
        <f t="shared" si="974"/>
        <v/>
      </c>
      <c r="BH1020" s="17" t="str">
        <f t="shared" si="974"/>
        <v/>
      </c>
      <c r="BI1020" s="17" t="str">
        <f t="shared" si="974"/>
        <v/>
      </c>
      <c r="BJ1020" s="17" t="str">
        <f t="shared" si="974"/>
        <v/>
      </c>
    </row>
    <row r="1021" spans="1:62" s="13" customFormat="1" ht="23.25" customHeight="1">
      <c r="A1021" s="1">
        <f ca="1">IF(COUNTIF($D1021:$M1021," ")=10,"",IF(VLOOKUP(MAX($A$1:A1020),$A$1:C1020,3,FALSE)=0,"",MAX($A$1:A1020)+1))</f>
        <v>1003</v>
      </c>
      <c r="B1021" s="13" t="str">
        <f>$B1018</f>
        <v/>
      </c>
      <c r="C1021" s="2" t="str">
        <f>IF($B1021="","",$S$4)</f>
        <v/>
      </c>
      <c r="D1021" s="14" t="str">
        <f t="shared" ref="D1021:K1021" si="983">IF($B1021&gt;"",IF(ISERROR(SEARCH($B1021,T$4))," ",MID(T$4,FIND("%курс ",T$4,FIND($B1021,T$4))+6,3)&amp;"
("&amp;MID(T$4,FIND("ауд.",T$4,FIND($B1021,T$4))+4,FIND("№",T$4,FIND("ауд.",T$4,FIND($B1021,T$4)))-(FIND("ауд.",T$4,FIND($B1021,T$4))+4))&amp;")"),"")</f>
        <v/>
      </c>
      <c r="E1021" s="14" t="str">
        <f t="shared" si="983"/>
        <v/>
      </c>
      <c r="F1021" s="14" t="str">
        <f t="shared" si="983"/>
        <v/>
      </c>
      <c r="G1021" s="14" t="str">
        <f t="shared" si="983"/>
        <v/>
      </c>
      <c r="H1021" s="14" t="str">
        <f t="shared" si="983"/>
        <v/>
      </c>
      <c r="I1021" s="14" t="str">
        <f t="shared" si="983"/>
        <v/>
      </c>
      <c r="J1021" s="14" t="str">
        <f t="shared" si="983"/>
        <v/>
      </c>
      <c r="K1021" s="14" t="str">
        <f t="shared" si="983"/>
        <v/>
      </c>
      <c r="L1021" s="14"/>
      <c r="M1021" s="14"/>
      <c r="P1021" s="16"/>
      <c r="Q1021" s="16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E1021" s="31" t="str">
        <f t="shared" si="981"/>
        <v/>
      </c>
      <c r="AF1021" s="31" t="str">
        <f t="shared" si="981"/>
        <v/>
      </c>
      <c r="AG1021" s="31" t="str">
        <f t="shared" si="981"/>
        <v/>
      </c>
      <c r="AH1021" s="31" t="str">
        <f t="shared" si="981"/>
        <v/>
      </c>
      <c r="AI1021" s="31" t="str">
        <f t="shared" si="981"/>
        <v/>
      </c>
      <c r="AJ1021" s="31" t="str">
        <f t="shared" si="981"/>
        <v/>
      </c>
      <c r="AK1021" s="31" t="str">
        <f t="shared" si="981"/>
        <v/>
      </c>
      <c r="AL1021" s="31" t="str">
        <f t="shared" si="981"/>
        <v/>
      </c>
      <c r="AM1021" s="31" t="str">
        <f t="shared" si="981"/>
        <v/>
      </c>
      <c r="AN1021" s="31" t="str">
        <f t="shared" si="981"/>
        <v/>
      </c>
      <c r="AO1021" s="32" t="str">
        <f t="shared" si="979"/>
        <v/>
      </c>
      <c r="AP1021" s="32" t="str">
        <f t="shared" si="973"/>
        <v/>
      </c>
      <c r="AQ1021" s="32" t="str">
        <f t="shared" si="973"/>
        <v/>
      </c>
      <c r="AR1021" s="32" t="str">
        <f t="shared" si="973"/>
        <v/>
      </c>
      <c r="AS1021" s="32" t="str">
        <f t="shared" si="973"/>
        <v/>
      </c>
      <c r="AT1021" s="32" t="str">
        <f t="shared" si="973"/>
        <v/>
      </c>
      <c r="AU1021" s="32" t="str">
        <f t="shared" si="973"/>
        <v/>
      </c>
      <c r="AV1021" s="32" t="str">
        <f t="shared" si="973"/>
        <v/>
      </c>
      <c r="AW1021" s="32" t="str">
        <f t="shared" si="973"/>
        <v/>
      </c>
      <c r="AX1021" s="32" t="str">
        <f t="shared" si="973"/>
        <v/>
      </c>
      <c r="AY1021" s="32" t="str">
        <f t="shared" si="973"/>
        <v/>
      </c>
      <c r="BA1021" s="17" t="str">
        <f t="shared" si="974"/>
        <v/>
      </c>
      <c r="BB1021" s="17" t="str">
        <f t="shared" si="974"/>
        <v/>
      </c>
      <c r="BC1021" s="17" t="str">
        <f t="shared" si="974"/>
        <v/>
      </c>
      <c r="BD1021" s="17" t="str">
        <f t="shared" si="974"/>
        <v/>
      </c>
      <c r="BE1021" s="17" t="str">
        <f t="shared" si="974"/>
        <v/>
      </c>
      <c r="BF1021" s="17" t="str">
        <f t="shared" si="974"/>
        <v/>
      </c>
      <c r="BG1021" s="17" t="str">
        <f t="shared" si="974"/>
        <v/>
      </c>
      <c r="BH1021" s="17" t="str">
        <f t="shared" si="974"/>
        <v/>
      </c>
      <c r="BI1021" s="17" t="str">
        <f t="shared" si="974"/>
        <v/>
      </c>
      <c r="BJ1021" s="17" t="str">
        <f t="shared" si="974"/>
        <v/>
      </c>
    </row>
    <row r="1022" spans="1:62" s="13" customFormat="1" ht="23.25" customHeight="1">
      <c r="A1022" s="1">
        <f ca="1">IF(COUNTIF($D1022:$M1022," ")=10,"",IF(VLOOKUP(MAX($A$1:A1021),$A$1:C1021,3,FALSE)=0,"",MAX($A$1:A1021)+1))</f>
        <v>1004</v>
      </c>
      <c r="B1022" s="13" t="str">
        <f>$B1018</f>
        <v/>
      </c>
      <c r="C1022" s="2" t="str">
        <f>IF($B1022="","",$S$5)</f>
        <v/>
      </c>
      <c r="D1022" s="23" t="str">
        <f t="shared" ref="D1022:K1022" si="984">IF($B1022&gt;"",IF(ISERROR(SEARCH($B1022,T$5))," ",MID(T$5,FIND("%курс ",T$5,FIND($B1022,T$5))+6,3)&amp;"
("&amp;MID(T$5,FIND("ауд.",T$5,FIND($B1022,T$5))+4,FIND("№",T$5,FIND("ауд.",T$5,FIND($B1022,T$5)))-(FIND("ауд.",T$5,FIND($B1022,T$5))+4))&amp;")"),"")</f>
        <v/>
      </c>
      <c r="E1022" s="23" t="str">
        <f t="shared" si="984"/>
        <v/>
      </c>
      <c r="F1022" s="23" t="str">
        <f t="shared" si="984"/>
        <v/>
      </c>
      <c r="G1022" s="23" t="str">
        <f t="shared" si="984"/>
        <v/>
      </c>
      <c r="H1022" s="23" t="str">
        <f t="shared" si="984"/>
        <v/>
      </c>
      <c r="I1022" s="23" t="str">
        <f t="shared" si="984"/>
        <v/>
      </c>
      <c r="J1022" s="23" t="str">
        <f t="shared" si="984"/>
        <v/>
      </c>
      <c r="K1022" s="23" t="str">
        <f t="shared" si="984"/>
        <v/>
      </c>
      <c r="L1022" s="23"/>
      <c r="M1022" s="23"/>
      <c r="P1022" s="16"/>
      <c r="Q1022" s="16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E1022" s="31" t="str">
        <f t="shared" si="981"/>
        <v/>
      </c>
      <c r="AF1022" s="31" t="str">
        <f t="shared" si="981"/>
        <v/>
      </c>
      <c r="AG1022" s="31" t="str">
        <f t="shared" si="981"/>
        <v/>
      </c>
      <c r="AH1022" s="31" t="str">
        <f t="shared" si="981"/>
        <v/>
      </c>
      <c r="AI1022" s="31" t="str">
        <f t="shared" si="981"/>
        <v/>
      </c>
      <c r="AJ1022" s="31" t="str">
        <f t="shared" si="981"/>
        <v/>
      </c>
      <c r="AK1022" s="31" t="str">
        <f t="shared" si="981"/>
        <v/>
      </c>
      <c r="AL1022" s="31" t="str">
        <f t="shared" si="981"/>
        <v/>
      </c>
      <c r="AM1022" s="31" t="str">
        <f t="shared" si="981"/>
        <v/>
      </c>
      <c r="AN1022" s="31" t="str">
        <f t="shared" si="981"/>
        <v/>
      </c>
      <c r="AO1022" s="32" t="str">
        <f t="shared" si="979"/>
        <v/>
      </c>
      <c r="AP1022" s="32" t="str">
        <f t="shared" si="973"/>
        <v/>
      </c>
      <c r="AQ1022" s="32" t="str">
        <f t="shared" si="973"/>
        <v/>
      </c>
      <c r="AR1022" s="32" t="str">
        <f t="shared" si="973"/>
        <v/>
      </c>
      <c r="AS1022" s="32" t="str">
        <f t="shared" si="973"/>
        <v/>
      </c>
      <c r="AT1022" s="32" t="str">
        <f t="shared" si="973"/>
        <v/>
      </c>
      <c r="AU1022" s="32" t="str">
        <f t="shared" si="973"/>
        <v/>
      </c>
      <c r="AV1022" s="32" t="str">
        <f t="shared" si="973"/>
        <v/>
      </c>
      <c r="AW1022" s="32" t="str">
        <f t="shared" si="973"/>
        <v/>
      </c>
      <c r="AX1022" s="32" t="str">
        <f t="shared" si="973"/>
        <v/>
      </c>
      <c r="AY1022" s="32" t="str">
        <f t="shared" si="973"/>
        <v/>
      </c>
      <c r="BA1022" s="17" t="str">
        <f t="shared" si="974"/>
        <v/>
      </c>
      <c r="BB1022" s="17" t="str">
        <f t="shared" si="974"/>
        <v/>
      </c>
      <c r="BC1022" s="17" t="str">
        <f t="shared" si="974"/>
        <v/>
      </c>
      <c r="BD1022" s="17" t="str">
        <f t="shared" si="974"/>
        <v/>
      </c>
      <c r="BE1022" s="17" t="str">
        <f t="shared" si="974"/>
        <v/>
      </c>
      <c r="BF1022" s="17" t="str">
        <f t="shared" si="974"/>
        <v/>
      </c>
      <c r="BG1022" s="17" t="str">
        <f t="shared" si="974"/>
        <v/>
      </c>
      <c r="BH1022" s="17" t="str">
        <f t="shared" si="974"/>
        <v/>
      </c>
      <c r="BI1022" s="17" t="str">
        <f t="shared" si="974"/>
        <v/>
      </c>
      <c r="BJ1022" s="17" t="str">
        <f t="shared" si="974"/>
        <v/>
      </c>
    </row>
    <row r="1023" spans="1:62" s="13" customFormat="1" ht="23.25" customHeight="1">
      <c r="A1023" s="1">
        <f ca="1">IF(COUNTIF($D1023:$M1023," ")=10,"",IF(VLOOKUP(MAX($A$1:A1022),$A$1:C1022,3,FALSE)=0,"",MAX($A$1:A1022)+1))</f>
        <v>1005</v>
      </c>
      <c r="B1023" s="13" t="str">
        <f>$B1018</f>
        <v/>
      </c>
      <c r="C1023" s="2" t="str">
        <f>IF($B1023="","",$S$6)</f>
        <v/>
      </c>
      <c r="D1023" s="23" t="str">
        <f t="shared" ref="D1023:K1023" si="985">IF($B1023&gt;"",IF(ISERROR(SEARCH($B1023,T$6))," ",MID(T$6,FIND("%курс ",T$6,FIND($B1023,T$6))+6,3)&amp;"
("&amp;MID(T$6,FIND("ауд.",T$6,FIND($B1023,T$6))+4,FIND("№",T$6,FIND("ауд.",T$6,FIND($B1023,T$6)))-(FIND("ауд.",T$6,FIND($B1023,T$6))+4))&amp;")"),"")</f>
        <v/>
      </c>
      <c r="E1023" s="23" t="str">
        <f t="shared" si="985"/>
        <v/>
      </c>
      <c r="F1023" s="23" t="str">
        <f t="shared" si="985"/>
        <v/>
      </c>
      <c r="G1023" s="23" t="str">
        <f t="shared" si="985"/>
        <v/>
      </c>
      <c r="H1023" s="23" t="str">
        <f t="shared" si="985"/>
        <v/>
      </c>
      <c r="I1023" s="23" t="str">
        <f t="shared" si="985"/>
        <v/>
      </c>
      <c r="J1023" s="23" t="str">
        <f t="shared" si="985"/>
        <v/>
      </c>
      <c r="K1023" s="23" t="str">
        <f t="shared" si="985"/>
        <v/>
      </c>
      <c r="L1023" s="23"/>
      <c r="M1023" s="23"/>
      <c r="P1023" s="16"/>
      <c r="Q1023" s="16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E1023" s="31" t="str">
        <f t="shared" si="981"/>
        <v/>
      </c>
      <c r="AF1023" s="31" t="str">
        <f t="shared" si="981"/>
        <v/>
      </c>
      <c r="AG1023" s="31" t="str">
        <f t="shared" si="981"/>
        <v/>
      </c>
      <c r="AH1023" s="31" t="str">
        <f t="shared" si="981"/>
        <v/>
      </c>
      <c r="AI1023" s="31" t="str">
        <f t="shared" si="981"/>
        <v/>
      </c>
      <c r="AJ1023" s="31" t="str">
        <f t="shared" si="981"/>
        <v/>
      </c>
      <c r="AK1023" s="31" t="str">
        <f t="shared" si="981"/>
        <v/>
      </c>
      <c r="AL1023" s="31" t="str">
        <f t="shared" si="981"/>
        <v/>
      </c>
      <c r="AM1023" s="31" t="str">
        <f t="shared" si="981"/>
        <v/>
      </c>
      <c r="AN1023" s="31" t="str">
        <f t="shared" si="981"/>
        <v/>
      </c>
      <c r="AO1023" s="32" t="str">
        <f t="shared" si="979"/>
        <v/>
      </c>
      <c r="AP1023" s="32" t="str">
        <f t="shared" si="973"/>
        <v/>
      </c>
      <c r="AQ1023" s="32" t="str">
        <f t="shared" si="973"/>
        <v/>
      </c>
      <c r="AR1023" s="32" t="str">
        <f t="shared" si="973"/>
        <v/>
      </c>
      <c r="AS1023" s="32" t="str">
        <f t="shared" si="973"/>
        <v/>
      </c>
      <c r="AT1023" s="32" t="str">
        <f t="shared" si="973"/>
        <v/>
      </c>
      <c r="AU1023" s="32" t="str">
        <f t="shared" si="973"/>
        <v/>
      </c>
      <c r="AV1023" s="32" t="str">
        <f t="shared" si="973"/>
        <v/>
      </c>
      <c r="AW1023" s="32" t="str">
        <f t="shared" si="973"/>
        <v/>
      </c>
      <c r="AX1023" s="32" t="str">
        <f t="shared" si="973"/>
        <v/>
      </c>
      <c r="AY1023" s="32" t="str">
        <f t="shared" si="973"/>
        <v/>
      </c>
      <c r="BA1023" s="17" t="str">
        <f t="shared" si="974"/>
        <v/>
      </c>
      <c r="BB1023" s="17" t="str">
        <f t="shared" si="974"/>
        <v/>
      </c>
      <c r="BC1023" s="17" t="str">
        <f t="shared" si="974"/>
        <v/>
      </c>
      <c r="BD1023" s="17" t="str">
        <f t="shared" si="974"/>
        <v/>
      </c>
      <c r="BE1023" s="17" t="str">
        <f t="shared" si="974"/>
        <v/>
      </c>
      <c r="BF1023" s="17" t="str">
        <f t="shared" si="974"/>
        <v/>
      </c>
      <c r="BG1023" s="17" t="str">
        <f t="shared" si="974"/>
        <v/>
      </c>
      <c r="BH1023" s="17" t="str">
        <f t="shared" si="974"/>
        <v/>
      </c>
      <c r="BI1023" s="17" t="str">
        <f t="shared" si="974"/>
        <v/>
      </c>
      <c r="BJ1023" s="17" t="str">
        <f t="shared" si="974"/>
        <v/>
      </c>
    </row>
    <row r="1024" spans="1:62" s="13" customFormat="1" ht="23.25" customHeight="1">
      <c r="A1024" s="1">
        <f ca="1">IF(COUNTIF($D1024:$M1024," ")=10,"",IF(VLOOKUP(MAX($A$1:A1023),$A$1:C1023,3,FALSE)=0,"",MAX($A$1:A1023)+1))</f>
        <v>1006</v>
      </c>
      <c r="B1024" s="13" t="str">
        <f>$B1018</f>
        <v/>
      </c>
      <c r="C1024" s="2" t="str">
        <f>IF($B1024="","",$S$7)</f>
        <v/>
      </c>
      <c r="D1024" s="23" t="str">
        <f t="shared" ref="D1024:K1024" si="986">IF($B1024&gt;"",IF(ISERROR(SEARCH($B1024,T$7))," ",MID(T$7,FIND("%курс ",T$7,FIND($B1024,T$7))+6,3)&amp;"
("&amp;MID(T$7,FIND("ауд.",T$7,FIND($B1024,T$7))+4,FIND("№",T$7,FIND("ауд.",T$7,FIND($B1024,T$7)))-(FIND("ауд.",T$7,FIND($B1024,T$7))+4))&amp;")"),"")</f>
        <v/>
      </c>
      <c r="E1024" s="23" t="str">
        <f t="shared" si="986"/>
        <v/>
      </c>
      <c r="F1024" s="23" t="str">
        <f t="shared" si="986"/>
        <v/>
      </c>
      <c r="G1024" s="23" t="str">
        <f t="shared" si="986"/>
        <v/>
      </c>
      <c r="H1024" s="23" t="str">
        <f t="shared" si="986"/>
        <v/>
      </c>
      <c r="I1024" s="23" t="str">
        <f t="shared" si="986"/>
        <v/>
      </c>
      <c r="J1024" s="23" t="str">
        <f t="shared" si="986"/>
        <v/>
      </c>
      <c r="K1024" s="23" t="str">
        <f t="shared" si="986"/>
        <v/>
      </c>
      <c r="L1024" s="23"/>
      <c r="M1024" s="23"/>
      <c r="P1024" s="16"/>
      <c r="Q1024" s="16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E1024" s="31" t="str">
        <f t="shared" si="981"/>
        <v/>
      </c>
      <c r="AF1024" s="31" t="str">
        <f t="shared" si="981"/>
        <v/>
      </c>
      <c r="AG1024" s="31" t="str">
        <f t="shared" si="981"/>
        <v/>
      </c>
      <c r="AH1024" s="31" t="str">
        <f t="shared" si="981"/>
        <v/>
      </c>
      <c r="AI1024" s="31" t="str">
        <f t="shared" si="981"/>
        <v/>
      </c>
      <c r="AJ1024" s="31" t="str">
        <f t="shared" si="981"/>
        <v/>
      </c>
      <c r="AK1024" s="31" t="str">
        <f t="shared" si="981"/>
        <v/>
      </c>
      <c r="AL1024" s="31" t="str">
        <f t="shared" si="981"/>
        <v/>
      </c>
      <c r="AM1024" s="31" t="str">
        <f t="shared" si="981"/>
        <v/>
      </c>
      <c r="AN1024" s="31" t="str">
        <f t="shared" si="981"/>
        <v/>
      </c>
      <c r="AO1024" s="32" t="str">
        <f t="shared" si="979"/>
        <v/>
      </c>
      <c r="AP1024" s="32" t="str">
        <f t="shared" si="973"/>
        <v/>
      </c>
      <c r="AQ1024" s="32" t="str">
        <f t="shared" si="973"/>
        <v/>
      </c>
      <c r="AR1024" s="32" t="str">
        <f t="shared" si="973"/>
        <v/>
      </c>
      <c r="AS1024" s="32" t="str">
        <f t="shared" si="973"/>
        <v/>
      </c>
      <c r="AT1024" s="32" t="str">
        <f t="shared" si="973"/>
        <v/>
      </c>
      <c r="AU1024" s="32" t="str">
        <f t="shared" si="973"/>
        <v/>
      </c>
      <c r="AV1024" s="32" t="str">
        <f t="shared" si="973"/>
        <v/>
      </c>
      <c r="AW1024" s="32" t="str">
        <f t="shared" si="973"/>
        <v/>
      </c>
      <c r="AX1024" s="32" t="str">
        <f t="shared" si="973"/>
        <v/>
      </c>
      <c r="AY1024" s="32" t="str">
        <f t="shared" si="973"/>
        <v/>
      </c>
      <c r="BA1024" s="17" t="str">
        <f t="shared" si="974"/>
        <v/>
      </c>
      <c r="BB1024" s="17" t="str">
        <f t="shared" si="974"/>
        <v/>
      </c>
      <c r="BC1024" s="17" t="str">
        <f t="shared" si="974"/>
        <v/>
      </c>
      <c r="BD1024" s="17" t="str">
        <f t="shared" si="974"/>
        <v/>
      </c>
      <c r="BE1024" s="17" t="str">
        <f t="shared" si="974"/>
        <v/>
      </c>
      <c r="BF1024" s="17" t="str">
        <f t="shared" si="974"/>
        <v/>
      </c>
      <c r="BG1024" s="17" t="str">
        <f t="shared" si="974"/>
        <v/>
      </c>
      <c r="BH1024" s="17" t="str">
        <f t="shared" si="974"/>
        <v/>
      </c>
      <c r="BI1024" s="17" t="str">
        <f t="shared" si="974"/>
        <v/>
      </c>
      <c r="BJ1024" s="17" t="str">
        <f t="shared" si="974"/>
        <v/>
      </c>
    </row>
    <row r="1025" spans="1:62" s="13" customFormat="1" ht="23.25" customHeight="1">
      <c r="A1025" s="1">
        <f ca="1">IF(COUNTIF($D1025:$M1025," ")=10,"",IF(VLOOKUP(MAX($A$1:A1024),$A$1:C1024,3,FALSE)=0,"",MAX($A$1:A1024)+1))</f>
        <v>1007</v>
      </c>
      <c r="B1025" s="13" t="str">
        <f>$B1018</f>
        <v/>
      </c>
      <c r="C1025" s="2" t="str">
        <f>IF($B1025="","",$S$8)</f>
        <v/>
      </c>
      <c r="D1025" s="23" t="str">
        <f t="shared" ref="D1025:K1025" si="987">IF($B1025&gt;"",IF(ISERROR(SEARCH($B1025,T$8))," ",MID(T$8,FIND("%курс ",T$8,FIND($B1025,T$8))+6,3)&amp;"
("&amp;MID(T$8,FIND("ауд.",T$8,FIND($B1025,T$8))+4,FIND("№",T$8,FIND("ауд.",T$8,FIND($B1025,T$8)))-(FIND("ауд.",T$8,FIND($B1025,T$8))+4))&amp;")"),"")</f>
        <v/>
      </c>
      <c r="E1025" s="23" t="str">
        <f t="shared" si="987"/>
        <v/>
      </c>
      <c r="F1025" s="23" t="str">
        <f t="shared" si="987"/>
        <v/>
      </c>
      <c r="G1025" s="23" t="str">
        <f t="shared" si="987"/>
        <v/>
      </c>
      <c r="H1025" s="23" t="str">
        <f t="shared" si="987"/>
        <v/>
      </c>
      <c r="I1025" s="23" t="str">
        <f t="shared" si="987"/>
        <v/>
      </c>
      <c r="J1025" s="23" t="str">
        <f t="shared" si="987"/>
        <v/>
      </c>
      <c r="K1025" s="23" t="str">
        <f t="shared" si="987"/>
        <v/>
      </c>
      <c r="L1025" s="23"/>
      <c r="M1025" s="23"/>
      <c r="P1025" s="16"/>
      <c r="Q1025" s="16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E1025" s="31" t="str">
        <f t="shared" si="981"/>
        <v/>
      </c>
      <c r="AF1025" s="31" t="str">
        <f t="shared" si="981"/>
        <v/>
      </c>
      <c r="AG1025" s="31" t="str">
        <f t="shared" si="981"/>
        <v/>
      </c>
      <c r="AH1025" s="31" t="str">
        <f t="shared" si="981"/>
        <v/>
      </c>
      <c r="AI1025" s="31" t="str">
        <f t="shared" si="981"/>
        <v/>
      </c>
      <c r="AJ1025" s="31" t="str">
        <f t="shared" si="981"/>
        <v/>
      </c>
      <c r="AK1025" s="31" t="str">
        <f t="shared" si="981"/>
        <v/>
      </c>
      <c r="AL1025" s="31" t="str">
        <f t="shared" si="981"/>
        <v/>
      </c>
      <c r="AM1025" s="31" t="str">
        <f t="shared" si="981"/>
        <v/>
      </c>
      <c r="AN1025" s="31" t="str">
        <f t="shared" si="981"/>
        <v/>
      </c>
      <c r="AO1025" s="32" t="str">
        <f t="shared" si="979"/>
        <v/>
      </c>
      <c r="AP1025" s="32" t="str">
        <f t="shared" si="973"/>
        <v/>
      </c>
      <c r="AQ1025" s="32" t="str">
        <f t="shared" si="973"/>
        <v/>
      </c>
      <c r="AR1025" s="32" t="str">
        <f t="shared" si="973"/>
        <v/>
      </c>
      <c r="AS1025" s="32" t="str">
        <f t="shared" si="973"/>
        <v/>
      </c>
      <c r="AT1025" s="32" t="str">
        <f t="shared" si="973"/>
        <v/>
      </c>
      <c r="AU1025" s="32" t="str">
        <f t="shared" si="973"/>
        <v/>
      </c>
      <c r="AV1025" s="32" t="str">
        <f t="shared" si="973"/>
        <v/>
      </c>
      <c r="AW1025" s="32" t="str">
        <f t="shared" si="973"/>
        <v/>
      </c>
      <c r="AX1025" s="32" t="str">
        <f t="shared" si="973"/>
        <v/>
      </c>
      <c r="AY1025" s="32" t="str">
        <f t="shared" si="973"/>
        <v/>
      </c>
      <c r="BA1025" s="17" t="str">
        <f t="shared" si="974"/>
        <v/>
      </c>
      <c r="BB1025" s="17" t="str">
        <f t="shared" si="974"/>
        <v/>
      </c>
      <c r="BC1025" s="17" t="str">
        <f t="shared" si="974"/>
        <v/>
      </c>
      <c r="BD1025" s="17" t="str">
        <f t="shared" si="974"/>
        <v/>
      </c>
      <c r="BE1025" s="17" t="str">
        <f t="shared" si="974"/>
        <v/>
      </c>
      <c r="BF1025" s="17" t="str">
        <f t="shared" si="974"/>
        <v/>
      </c>
      <c r="BG1025" s="17" t="str">
        <f t="shared" si="974"/>
        <v/>
      </c>
      <c r="BH1025" s="17" t="str">
        <f t="shared" si="974"/>
        <v/>
      </c>
      <c r="BI1025" s="17" t="str">
        <f t="shared" si="974"/>
        <v/>
      </c>
      <c r="BJ1025" s="17" t="str">
        <f t="shared" si="974"/>
        <v/>
      </c>
    </row>
    <row r="1026" spans="1:62" s="13" customFormat="1" ht="23.25" customHeight="1">
      <c r="C1026" s="2" t="str">
        <f>IF($B1026="","",$S$2)</f>
        <v/>
      </c>
      <c r="D1026" s="14" t="str">
        <f t="shared" ref="D1026:K1026" si="988">IF($B1026&gt;"",IF(ISERROR(SEARCH($B1026,T$2))," ",MID(T$2,FIND("%курс ",T$2,FIND($B1026,T$2))+6,3)&amp;"
("&amp;MID(T$2,FIND("ауд.",T$2,FIND($B1026,T$2))+4,FIND("№",T$2,FIND("ауд.",T$2,FIND($B1026,T$2)))-(FIND("ауд.",T$2,FIND($B1026,T$2))+4))&amp;")"),"")</f>
        <v/>
      </c>
      <c r="E1026" s="14" t="str">
        <f t="shared" si="988"/>
        <v/>
      </c>
      <c r="F1026" s="14" t="str">
        <f t="shared" si="988"/>
        <v/>
      </c>
      <c r="G1026" s="14" t="str">
        <f t="shared" si="988"/>
        <v/>
      </c>
      <c r="H1026" s="14" t="str">
        <f t="shared" si="988"/>
        <v/>
      </c>
      <c r="I1026" s="14" t="str">
        <f t="shared" si="988"/>
        <v/>
      </c>
      <c r="J1026" s="14" t="str">
        <f t="shared" si="988"/>
        <v/>
      </c>
      <c r="K1026" s="14" t="str">
        <f t="shared" si="988"/>
        <v/>
      </c>
      <c r="L1026" s="14"/>
      <c r="M1026" s="14"/>
      <c r="P1026" s="16"/>
      <c r="Q1026" s="16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2" t="str">
        <f t="shared" si="973"/>
        <v/>
      </c>
      <c r="AQ1026" s="32" t="str">
        <f t="shared" si="973"/>
        <v/>
      </c>
      <c r="AR1026" s="32" t="str">
        <f t="shared" si="973"/>
        <v/>
      </c>
      <c r="AS1026" s="32" t="str">
        <f t="shared" si="973"/>
        <v/>
      </c>
      <c r="AT1026" s="32" t="str">
        <f t="shared" si="973"/>
        <v/>
      </c>
      <c r="AU1026" s="32" t="str">
        <f t="shared" si="973"/>
        <v/>
      </c>
      <c r="AV1026" s="32" t="str">
        <f t="shared" si="973"/>
        <v/>
      </c>
      <c r="AW1026" s="32" t="str">
        <f t="shared" si="973"/>
        <v/>
      </c>
      <c r="AX1026" s="32" t="str">
        <f t="shared" si="973"/>
        <v/>
      </c>
      <c r="AY1026" s="32" t="str">
        <f t="shared" si="973"/>
        <v/>
      </c>
      <c r="BA1026" s="17" t="str">
        <f t="shared" si="974"/>
        <v/>
      </c>
      <c r="BB1026" s="17" t="str">
        <f t="shared" si="974"/>
        <v/>
      </c>
      <c r="BC1026" s="17" t="str">
        <f t="shared" si="974"/>
        <v/>
      </c>
      <c r="BD1026" s="17" t="str">
        <f t="shared" si="974"/>
        <v/>
      </c>
      <c r="BE1026" s="17" t="str">
        <f t="shared" si="974"/>
        <v/>
      </c>
      <c r="BF1026" s="17" t="str">
        <f t="shared" si="974"/>
        <v/>
      </c>
      <c r="BG1026" s="17" t="str">
        <f t="shared" si="974"/>
        <v/>
      </c>
      <c r="BH1026" s="17" t="str">
        <f t="shared" si="974"/>
        <v/>
      </c>
      <c r="BI1026" s="17" t="str">
        <f t="shared" si="974"/>
        <v/>
      </c>
      <c r="BJ1026" s="17" t="str">
        <f t="shared" si="974"/>
        <v/>
      </c>
    </row>
    <row r="1027" spans="1:62" s="13" customFormat="1" ht="23.25" customHeight="1">
      <c r="A1027" s="1">
        <f ca="1">IF(COUNTIF($D1028:$M1034," ")=70,"",MAX($A$1:A1026)+1)</f>
        <v>1008</v>
      </c>
      <c r="B1027" s="2" t="str">
        <f>IF($C1027="","",$C1027)</f>
        <v/>
      </c>
      <c r="C1027" s="3" t="str">
        <f>IF(ISERROR(VLOOKUP((ROW()-1)/9+1,'[1]Преподавательский состав'!$A$2:$B$180,2,FALSE)),"",VLOOKUP((ROW()-1)/9+1,'[1]Преподавательский состав'!$A$2:$B$180,2,FALSE))</f>
        <v/>
      </c>
      <c r="D1027" s="3" t="str">
        <f>IF($C1027="","",T(" 8.00"))</f>
        <v/>
      </c>
      <c r="E1027" s="3" t="str">
        <f>IF($C1027="","",T(" 9.40"))</f>
        <v/>
      </c>
      <c r="F1027" s="3" t="str">
        <f>IF($C1027="","",T("11.20"))</f>
        <v/>
      </c>
      <c r="G1027" s="3" t="str">
        <f>IF($C1027="","",T("13.00"))</f>
        <v/>
      </c>
      <c r="H1027" s="3" t="str">
        <f>IF($C1027="","",T("13.30"))</f>
        <v/>
      </c>
      <c r="I1027" s="3" t="str">
        <f>IF($C1027="","",T("15.10"))</f>
        <v/>
      </c>
      <c r="J1027" s="3" t="str">
        <f>IF($C1027="","",T("16.50"))</f>
        <v/>
      </c>
      <c r="K1027" s="3" t="str">
        <f>IF($C1027="","",T("16.50"))</f>
        <v/>
      </c>
      <c r="L1027" s="3"/>
      <c r="M1027" s="3"/>
      <c r="P1027" s="16"/>
      <c r="Q1027" s="16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 t="str">
        <f t="shared" ref="AO1027:AO1034" si="989">IF(COUNTBLANK(AE1027:AN1027)=10,"",MID($B1027,1,FIND(" ",$B1027)-1))</f>
        <v/>
      </c>
      <c r="AP1027" s="32" t="str">
        <f t="shared" si="973"/>
        <v/>
      </c>
      <c r="AQ1027" s="32" t="str">
        <f t="shared" si="973"/>
        <v/>
      </c>
      <c r="AR1027" s="32" t="str">
        <f t="shared" si="973"/>
        <v/>
      </c>
      <c r="AS1027" s="32" t="str">
        <f t="shared" si="973"/>
        <v/>
      </c>
      <c r="AT1027" s="32" t="str">
        <f t="shared" si="973"/>
        <v/>
      </c>
      <c r="AU1027" s="32" t="str">
        <f t="shared" si="973"/>
        <v/>
      </c>
      <c r="AV1027" s="32" t="str">
        <f t="shared" si="973"/>
        <v/>
      </c>
      <c r="AW1027" s="32" t="str">
        <f t="shared" si="973"/>
        <v/>
      </c>
      <c r="AX1027" s="32" t="str">
        <f t="shared" si="973"/>
        <v/>
      </c>
      <c r="AY1027" s="32" t="str">
        <f t="shared" si="973"/>
        <v/>
      </c>
      <c r="BA1027" s="17" t="str">
        <f t="shared" si="974"/>
        <v/>
      </c>
      <c r="BB1027" s="17" t="str">
        <f t="shared" si="974"/>
        <v/>
      </c>
      <c r="BC1027" s="17" t="str">
        <f t="shared" si="974"/>
        <v/>
      </c>
      <c r="BD1027" s="17" t="str">
        <f t="shared" si="974"/>
        <v/>
      </c>
      <c r="BE1027" s="17" t="str">
        <f t="shared" si="974"/>
        <v/>
      </c>
      <c r="BF1027" s="17" t="str">
        <f t="shared" si="974"/>
        <v/>
      </c>
      <c r="BG1027" s="17" t="str">
        <f t="shared" si="974"/>
        <v/>
      </c>
      <c r="BH1027" s="17" t="str">
        <f t="shared" si="974"/>
        <v/>
      </c>
      <c r="BI1027" s="17" t="str">
        <f t="shared" si="974"/>
        <v/>
      </c>
      <c r="BJ1027" s="17" t="str">
        <f t="shared" si="974"/>
        <v/>
      </c>
    </row>
    <row r="1028" spans="1:62" s="13" customFormat="1" ht="23.25" customHeight="1">
      <c r="A1028" s="1">
        <f ca="1">IF(COUNTIF($D1028:$M1028," ")=10,"",IF(VLOOKUP(MAX($A$1:A1027),$A$1:C1027,3,FALSE)=0,"",MAX($A$1:A1027)+1))</f>
        <v>1009</v>
      </c>
      <c r="B1028" s="13" t="str">
        <f>$B1027</f>
        <v/>
      </c>
      <c r="C1028" s="2" t="str">
        <f>IF($B1028="","",$S$2)</f>
        <v/>
      </c>
      <c r="D1028" s="14" t="str">
        <f t="shared" ref="D1028:K1028" si="990">IF($B1028&gt;"",IF(ISERROR(SEARCH($B1028,T$2))," ",MID(T$2,FIND("%курс ",T$2,FIND($B1028,T$2))+6,3)&amp;"
("&amp;MID(T$2,FIND("ауд.",T$2,FIND($B1028,T$2))+4,FIND("№",T$2,FIND("ауд.",T$2,FIND($B1028,T$2)))-(FIND("ауд.",T$2,FIND($B1028,T$2))+4))&amp;")"),"")</f>
        <v/>
      </c>
      <c r="E1028" s="14" t="str">
        <f t="shared" si="990"/>
        <v/>
      </c>
      <c r="F1028" s="14" t="str">
        <f t="shared" si="990"/>
        <v/>
      </c>
      <c r="G1028" s="14" t="str">
        <f t="shared" si="990"/>
        <v/>
      </c>
      <c r="H1028" s="14" t="str">
        <f t="shared" si="990"/>
        <v/>
      </c>
      <c r="I1028" s="14" t="str">
        <f t="shared" si="990"/>
        <v/>
      </c>
      <c r="J1028" s="14" t="str">
        <f t="shared" si="990"/>
        <v/>
      </c>
      <c r="K1028" s="14" t="str">
        <f t="shared" si="990"/>
        <v/>
      </c>
      <c r="L1028" s="14"/>
      <c r="M1028" s="14"/>
      <c r="P1028" s="16"/>
      <c r="Q1028" s="16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E1028" s="31" t="str">
        <f t="shared" ref="AE1028:AN1034" si="991">IF(D1028=" ","",IF(D1028="","",CONCATENATE($C1028," ",D$1," ",MID(D1028,6,3))))</f>
        <v/>
      </c>
      <c r="AF1028" s="31" t="str">
        <f t="shared" si="991"/>
        <v/>
      </c>
      <c r="AG1028" s="31" t="str">
        <f t="shared" si="991"/>
        <v/>
      </c>
      <c r="AH1028" s="31" t="str">
        <f t="shared" si="991"/>
        <v/>
      </c>
      <c r="AI1028" s="31" t="str">
        <f t="shared" si="991"/>
        <v/>
      </c>
      <c r="AJ1028" s="31" t="str">
        <f t="shared" si="991"/>
        <v/>
      </c>
      <c r="AK1028" s="31" t="str">
        <f t="shared" si="991"/>
        <v/>
      </c>
      <c r="AL1028" s="31" t="str">
        <f t="shared" si="991"/>
        <v/>
      </c>
      <c r="AM1028" s="31" t="str">
        <f t="shared" si="991"/>
        <v/>
      </c>
      <c r="AN1028" s="31" t="str">
        <f t="shared" si="991"/>
        <v/>
      </c>
      <c r="AO1028" s="32" t="str">
        <f t="shared" si="989"/>
        <v/>
      </c>
      <c r="AP1028" s="32" t="str">
        <f t="shared" si="973"/>
        <v/>
      </c>
      <c r="AQ1028" s="32" t="str">
        <f t="shared" si="973"/>
        <v/>
      </c>
      <c r="AR1028" s="32" t="str">
        <f t="shared" si="973"/>
        <v/>
      </c>
      <c r="AS1028" s="32" t="str">
        <f t="shared" si="973"/>
        <v/>
      </c>
      <c r="AT1028" s="32" t="str">
        <f t="shared" si="973"/>
        <v/>
      </c>
      <c r="AU1028" s="32" t="str">
        <f t="shared" si="973"/>
        <v/>
      </c>
      <c r="AV1028" s="32" t="str">
        <f t="shared" si="973"/>
        <v/>
      </c>
      <c r="AW1028" s="32" t="str">
        <f t="shared" si="973"/>
        <v/>
      </c>
      <c r="AX1028" s="32" t="str">
        <f t="shared" si="973"/>
        <v/>
      </c>
      <c r="AY1028" s="32" t="str">
        <f t="shared" si="973"/>
        <v/>
      </c>
      <c r="BA1028" s="17" t="str">
        <f t="shared" si="974"/>
        <v/>
      </c>
      <c r="BB1028" s="17" t="str">
        <f t="shared" si="974"/>
        <v/>
      </c>
      <c r="BC1028" s="17" t="str">
        <f t="shared" si="974"/>
        <v/>
      </c>
      <c r="BD1028" s="17" t="str">
        <f t="shared" si="974"/>
        <v/>
      </c>
      <c r="BE1028" s="17" t="str">
        <f t="shared" si="974"/>
        <v/>
      </c>
      <c r="BF1028" s="17" t="str">
        <f t="shared" si="974"/>
        <v/>
      </c>
      <c r="BG1028" s="17" t="str">
        <f t="shared" si="974"/>
        <v/>
      </c>
      <c r="BH1028" s="17" t="str">
        <f t="shared" si="974"/>
        <v/>
      </c>
      <c r="BI1028" s="17" t="str">
        <f t="shared" si="974"/>
        <v/>
      </c>
      <c r="BJ1028" s="17" t="str">
        <f t="shared" si="974"/>
        <v/>
      </c>
    </row>
    <row r="1029" spans="1:62" s="13" customFormat="1" ht="23.25" customHeight="1">
      <c r="A1029" s="1">
        <f ca="1">IF(COUNTIF($D1029:$M1029," ")=10,"",IF(VLOOKUP(MAX($A$1:A1028),$A$1:C1028,3,FALSE)=0,"",MAX($A$1:A1028)+1))</f>
        <v>1010</v>
      </c>
      <c r="B1029" s="13" t="str">
        <f>$B1027</f>
        <v/>
      </c>
      <c r="C1029" s="2" t="str">
        <f>IF($B1029="","",$S$3)</f>
        <v/>
      </c>
      <c r="D1029" s="14" t="str">
        <f t="shared" ref="D1029:K1029" si="992">IF($B1029&gt;"",IF(ISERROR(SEARCH($B1029,T$3))," ",MID(T$3,FIND("%курс ",T$3,FIND($B1029,T$3))+6,3)&amp;"
("&amp;MID(T$3,FIND("ауд.",T$3,FIND($B1029,T$3))+4,FIND("№",T$3,FIND("ауд.",T$3,FIND($B1029,T$3)))-(FIND("ауд.",T$3,FIND($B1029,T$3))+4))&amp;")"),"")</f>
        <v/>
      </c>
      <c r="E1029" s="14" t="str">
        <f t="shared" si="992"/>
        <v/>
      </c>
      <c r="F1029" s="14" t="str">
        <f t="shared" si="992"/>
        <v/>
      </c>
      <c r="G1029" s="14" t="str">
        <f t="shared" si="992"/>
        <v/>
      </c>
      <c r="H1029" s="14" t="str">
        <f t="shared" si="992"/>
        <v/>
      </c>
      <c r="I1029" s="14" t="str">
        <f t="shared" si="992"/>
        <v/>
      </c>
      <c r="J1029" s="14" t="str">
        <f t="shared" si="992"/>
        <v/>
      </c>
      <c r="K1029" s="14" t="str">
        <f t="shared" si="992"/>
        <v/>
      </c>
      <c r="L1029" s="14"/>
      <c r="M1029" s="14"/>
      <c r="P1029" s="16"/>
      <c r="Q1029" s="16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E1029" s="31" t="str">
        <f t="shared" si="991"/>
        <v/>
      </c>
      <c r="AF1029" s="31" t="str">
        <f t="shared" si="991"/>
        <v/>
      </c>
      <c r="AG1029" s="31" t="str">
        <f t="shared" si="991"/>
        <v/>
      </c>
      <c r="AH1029" s="31" t="str">
        <f t="shared" si="991"/>
        <v/>
      </c>
      <c r="AI1029" s="31" t="str">
        <f t="shared" si="991"/>
        <v/>
      </c>
      <c r="AJ1029" s="31" t="str">
        <f t="shared" si="991"/>
        <v/>
      </c>
      <c r="AK1029" s="31" t="str">
        <f t="shared" si="991"/>
        <v/>
      </c>
      <c r="AL1029" s="31" t="str">
        <f t="shared" si="991"/>
        <v/>
      </c>
      <c r="AM1029" s="31" t="str">
        <f t="shared" si="991"/>
        <v/>
      </c>
      <c r="AN1029" s="31" t="str">
        <f t="shared" si="991"/>
        <v/>
      </c>
      <c r="AO1029" s="32" t="str">
        <f t="shared" si="989"/>
        <v/>
      </c>
      <c r="AP1029" s="32" t="str">
        <f t="shared" ref="AP1029:AY1092" si="993">IF(AE1029="","",CONCATENATE(AE1029," ",$AO1029))</f>
        <v/>
      </c>
      <c r="AQ1029" s="32" t="str">
        <f t="shared" si="993"/>
        <v/>
      </c>
      <c r="AR1029" s="32" t="str">
        <f t="shared" si="993"/>
        <v/>
      </c>
      <c r="AS1029" s="32" t="str">
        <f t="shared" si="993"/>
        <v/>
      </c>
      <c r="AT1029" s="32" t="str">
        <f t="shared" si="993"/>
        <v/>
      </c>
      <c r="AU1029" s="32" t="str">
        <f t="shared" si="993"/>
        <v/>
      </c>
      <c r="AV1029" s="32" t="str">
        <f t="shared" si="993"/>
        <v/>
      </c>
      <c r="AW1029" s="32" t="str">
        <f t="shared" si="993"/>
        <v/>
      </c>
      <c r="AX1029" s="32" t="str">
        <f t="shared" si="993"/>
        <v/>
      </c>
      <c r="AY1029" s="32" t="str">
        <f t="shared" si="993"/>
        <v/>
      </c>
      <c r="BA1029" s="17" t="str">
        <f t="shared" ref="BA1029:BJ1092" si="994">IF(AE1029="","",ROW())</f>
        <v/>
      </c>
      <c r="BB1029" s="17" t="str">
        <f t="shared" si="994"/>
        <v/>
      </c>
      <c r="BC1029" s="17" t="str">
        <f t="shared" si="994"/>
        <v/>
      </c>
      <c r="BD1029" s="17" t="str">
        <f t="shared" si="994"/>
        <v/>
      </c>
      <c r="BE1029" s="17" t="str">
        <f t="shared" si="994"/>
        <v/>
      </c>
      <c r="BF1029" s="17" t="str">
        <f t="shared" si="994"/>
        <v/>
      </c>
      <c r="BG1029" s="17" t="str">
        <f t="shared" si="994"/>
        <v/>
      </c>
      <c r="BH1029" s="17" t="str">
        <f t="shared" si="994"/>
        <v/>
      </c>
      <c r="BI1029" s="17" t="str">
        <f t="shared" si="994"/>
        <v/>
      </c>
      <c r="BJ1029" s="17" t="str">
        <f t="shared" si="994"/>
        <v/>
      </c>
    </row>
    <row r="1030" spans="1:62" s="13" customFormat="1" ht="23.25" customHeight="1">
      <c r="A1030" s="1">
        <f ca="1">IF(COUNTIF($D1030:$M1030," ")=10,"",IF(VLOOKUP(MAX($A$1:A1029),$A$1:C1029,3,FALSE)=0,"",MAX($A$1:A1029)+1))</f>
        <v>1011</v>
      </c>
      <c r="B1030" s="13" t="str">
        <f>$B1027</f>
        <v/>
      </c>
      <c r="C1030" s="2" t="str">
        <f>IF($B1030="","",$S$4)</f>
        <v/>
      </c>
      <c r="D1030" s="14" t="str">
        <f t="shared" ref="D1030:K1030" si="995">IF($B1030&gt;"",IF(ISERROR(SEARCH($B1030,T$4))," ",MID(T$4,FIND("%курс ",T$4,FIND($B1030,T$4))+6,3)&amp;"
("&amp;MID(T$4,FIND("ауд.",T$4,FIND($B1030,T$4))+4,FIND("№",T$4,FIND("ауд.",T$4,FIND($B1030,T$4)))-(FIND("ауд.",T$4,FIND($B1030,T$4))+4))&amp;")"),"")</f>
        <v/>
      </c>
      <c r="E1030" s="14" t="str">
        <f t="shared" si="995"/>
        <v/>
      </c>
      <c r="F1030" s="14" t="str">
        <f t="shared" si="995"/>
        <v/>
      </c>
      <c r="G1030" s="14" t="str">
        <f t="shared" si="995"/>
        <v/>
      </c>
      <c r="H1030" s="14" t="str">
        <f t="shared" si="995"/>
        <v/>
      </c>
      <c r="I1030" s="14" t="str">
        <f t="shared" si="995"/>
        <v/>
      </c>
      <c r="J1030" s="14" t="str">
        <f t="shared" si="995"/>
        <v/>
      </c>
      <c r="K1030" s="14" t="str">
        <f t="shared" si="995"/>
        <v/>
      </c>
      <c r="L1030" s="14"/>
      <c r="M1030" s="14"/>
      <c r="P1030" s="16"/>
      <c r="Q1030" s="16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E1030" s="31" t="str">
        <f t="shared" si="991"/>
        <v/>
      </c>
      <c r="AF1030" s="31" t="str">
        <f t="shared" si="991"/>
        <v/>
      </c>
      <c r="AG1030" s="31" t="str">
        <f t="shared" si="991"/>
        <v/>
      </c>
      <c r="AH1030" s="31" t="str">
        <f t="shared" si="991"/>
        <v/>
      </c>
      <c r="AI1030" s="31" t="str">
        <f t="shared" si="991"/>
        <v/>
      </c>
      <c r="AJ1030" s="31" t="str">
        <f t="shared" si="991"/>
        <v/>
      </c>
      <c r="AK1030" s="31" t="str">
        <f t="shared" si="991"/>
        <v/>
      </c>
      <c r="AL1030" s="31" t="str">
        <f t="shared" si="991"/>
        <v/>
      </c>
      <c r="AM1030" s="31" t="str">
        <f t="shared" si="991"/>
        <v/>
      </c>
      <c r="AN1030" s="31" t="str">
        <f t="shared" si="991"/>
        <v/>
      </c>
      <c r="AO1030" s="32" t="str">
        <f t="shared" si="989"/>
        <v/>
      </c>
      <c r="AP1030" s="32" t="str">
        <f t="shared" si="993"/>
        <v/>
      </c>
      <c r="AQ1030" s="32" t="str">
        <f t="shared" si="993"/>
        <v/>
      </c>
      <c r="AR1030" s="32" t="str">
        <f t="shared" si="993"/>
        <v/>
      </c>
      <c r="AS1030" s="32" t="str">
        <f t="shared" si="993"/>
        <v/>
      </c>
      <c r="AT1030" s="32" t="str">
        <f t="shared" si="993"/>
        <v/>
      </c>
      <c r="AU1030" s="32" t="str">
        <f t="shared" si="993"/>
        <v/>
      </c>
      <c r="AV1030" s="32" t="str">
        <f t="shared" si="993"/>
        <v/>
      </c>
      <c r="AW1030" s="32" t="str">
        <f t="shared" si="993"/>
        <v/>
      </c>
      <c r="AX1030" s="32" t="str">
        <f t="shared" si="993"/>
        <v/>
      </c>
      <c r="AY1030" s="32" t="str">
        <f t="shared" si="993"/>
        <v/>
      </c>
      <c r="BA1030" s="17" t="str">
        <f t="shared" si="994"/>
        <v/>
      </c>
      <c r="BB1030" s="17" t="str">
        <f t="shared" si="994"/>
        <v/>
      </c>
      <c r="BC1030" s="17" t="str">
        <f t="shared" si="994"/>
        <v/>
      </c>
      <c r="BD1030" s="17" t="str">
        <f t="shared" si="994"/>
        <v/>
      </c>
      <c r="BE1030" s="17" t="str">
        <f t="shared" si="994"/>
        <v/>
      </c>
      <c r="BF1030" s="17" t="str">
        <f t="shared" si="994"/>
        <v/>
      </c>
      <c r="BG1030" s="17" t="str">
        <f t="shared" si="994"/>
        <v/>
      </c>
      <c r="BH1030" s="17" t="str">
        <f t="shared" si="994"/>
        <v/>
      </c>
      <c r="BI1030" s="17" t="str">
        <f t="shared" si="994"/>
        <v/>
      </c>
      <c r="BJ1030" s="17" t="str">
        <f t="shared" si="994"/>
        <v/>
      </c>
    </row>
    <row r="1031" spans="1:62" s="13" customFormat="1" ht="23.25" customHeight="1">
      <c r="A1031" s="1">
        <f ca="1">IF(COUNTIF($D1031:$M1031," ")=10,"",IF(VLOOKUP(MAX($A$1:A1030),$A$1:C1030,3,FALSE)=0,"",MAX($A$1:A1030)+1))</f>
        <v>1012</v>
      </c>
      <c r="B1031" s="13" t="str">
        <f>$B1027</f>
        <v/>
      </c>
      <c r="C1031" s="2" t="str">
        <f>IF($B1031="","",$S$5)</f>
        <v/>
      </c>
      <c r="D1031" s="23" t="str">
        <f t="shared" ref="D1031:K1031" si="996">IF($B1031&gt;"",IF(ISERROR(SEARCH($B1031,T$5))," ",MID(T$5,FIND("%курс ",T$5,FIND($B1031,T$5))+6,3)&amp;"
("&amp;MID(T$5,FIND("ауд.",T$5,FIND($B1031,T$5))+4,FIND("№",T$5,FIND("ауд.",T$5,FIND($B1031,T$5)))-(FIND("ауд.",T$5,FIND($B1031,T$5))+4))&amp;")"),"")</f>
        <v/>
      </c>
      <c r="E1031" s="23" t="str">
        <f t="shared" si="996"/>
        <v/>
      </c>
      <c r="F1031" s="23" t="str">
        <f t="shared" si="996"/>
        <v/>
      </c>
      <c r="G1031" s="23" t="str">
        <f t="shared" si="996"/>
        <v/>
      </c>
      <c r="H1031" s="23" t="str">
        <f t="shared" si="996"/>
        <v/>
      </c>
      <c r="I1031" s="23" t="str">
        <f t="shared" si="996"/>
        <v/>
      </c>
      <c r="J1031" s="23" t="str">
        <f t="shared" si="996"/>
        <v/>
      </c>
      <c r="K1031" s="23" t="str">
        <f t="shared" si="996"/>
        <v/>
      </c>
      <c r="L1031" s="23"/>
      <c r="M1031" s="23"/>
      <c r="P1031" s="16"/>
      <c r="Q1031" s="16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E1031" s="31" t="str">
        <f t="shared" si="991"/>
        <v/>
      </c>
      <c r="AF1031" s="31" t="str">
        <f t="shared" si="991"/>
        <v/>
      </c>
      <c r="AG1031" s="31" t="str">
        <f t="shared" si="991"/>
        <v/>
      </c>
      <c r="AH1031" s="31" t="str">
        <f t="shared" si="991"/>
        <v/>
      </c>
      <c r="AI1031" s="31" t="str">
        <f t="shared" si="991"/>
        <v/>
      </c>
      <c r="AJ1031" s="31" t="str">
        <f t="shared" si="991"/>
        <v/>
      </c>
      <c r="AK1031" s="31" t="str">
        <f t="shared" si="991"/>
        <v/>
      </c>
      <c r="AL1031" s="31" t="str">
        <f t="shared" si="991"/>
        <v/>
      </c>
      <c r="AM1031" s="31" t="str">
        <f t="shared" si="991"/>
        <v/>
      </c>
      <c r="AN1031" s="31" t="str">
        <f t="shared" si="991"/>
        <v/>
      </c>
      <c r="AO1031" s="32" t="str">
        <f t="shared" si="989"/>
        <v/>
      </c>
      <c r="AP1031" s="32" t="str">
        <f t="shared" si="993"/>
        <v/>
      </c>
      <c r="AQ1031" s="32" t="str">
        <f t="shared" si="993"/>
        <v/>
      </c>
      <c r="AR1031" s="32" t="str">
        <f t="shared" si="993"/>
        <v/>
      </c>
      <c r="AS1031" s="32" t="str">
        <f t="shared" si="993"/>
        <v/>
      </c>
      <c r="AT1031" s="32" t="str">
        <f t="shared" si="993"/>
        <v/>
      </c>
      <c r="AU1031" s="32" t="str">
        <f t="shared" si="993"/>
        <v/>
      </c>
      <c r="AV1031" s="32" t="str">
        <f t="shared" si="993"/>
        <v/>
      </c>
      <c r="AW1031" s="32" t="str">
        <f t="shared" si="993"/>
        <v/>
      </c>
      <c r="AX1031" s="32" t="str">
        <f t="shared" si="993"/>
        <v/>
      </c>
      <c r="AY1031" s="32" t="str">
        <f t="shared" si="993"/>
        <v/>
      </c>
      <c r="BA1031" s="17" t="str">
        <f t="shared" si="994"/>
        <v/>
      </c>
      <c r="BB1031" s="17" t="str">
        <f t="shared" si="994"/>
        <v/>
      </c>
      <c r="BC1031" s="17" t="str">
        <f t="shared" si="994"/>
        <v/>
      </c>
      <c r="BD1031" s="17" t="str">
        <f t="shared" si="994"/>
        <v/>
      </c>
      <c r="BE1031" s="17" t="str">
        <f t="shared" si="994"/>
        <v/>
      </c>
      <c r="BF1031" s="17" t="str">
        <f t="shared" si="994"/>
        <v/>
      </c>
      <c r="BG1031" s="17" t="str">
        <f t="shared" si="994"/>
        <v/>
      </c>
      <c r="BH1031" s="17" t="str">
        <f t="shared" si="994"/>
        <v/>
      </c>
      <c r="BI1031" s="17" t="str">
        <f t="shared" si="994"/>
        <v/>
      </c>
      <c r="BJ1031" s="17" t="str">
        <f t="shared" si="994"/>
        <v/>
      </c>
    </row>
    <row r="1032" spans="1:62" s="13" customFormat="1" ht="23.25" customHeight="1">
      <c r="A1032" s="1">
        <f ca="1">IF(COUNTIF($D1032:$M1032," ")=10,"",IF(VLOOKUP(MAX($A$1:A1031),$A$1:C1031,3,FALSE)=0,"",MAX($A$1:A1031)+1))</f>
        <v>1013</v>
      </c>
      <c r="B1032" s="13" t="str">
        <f>$B1027</f>
        <v/>
      </c>
      <c r="C1032" s="2" t="str">
        <f>IF($B1032="","",$S$6)</f>
        <v/>
      </c>
      <c r="D1032" s="23" t="str">
        <f t="shared" ref="D1032:K1032" si="997">IF($B1032&gt;"",IF(ISERROR(SEARCH($B1032,T$6))," ",MID(T$6,FIND("%курс ",T$6,FIND($B1032,T$6))+6,3)&amp;"
("&amp;MID(T$6,FIND("ауд.",T$6,FIND($B1032,T$6))+4,FIND("№",T$6,FIND("ауд.",T$6,FIND($B1032,T$6)))-(FIND("ауд.",T$6,FIND($B1032,T$6))+4))&amp;")"),"")</f>
        <v/>
      </c>
      <c r="E1032" s="23" t="str">
        <f t="shared" si="997"/>
        <v/>
      </c>
      <c r="F1032" s="23" t="str">
        <f t="shared" si="997"/>
        <v/>
      </c>
      <c r="G1032" s="23" t="str">
        <f t="shared" si="997"/>
        <v/>
      </c>
      <c r="H1032" s="23" t="str">
        <f t="shared" si="997"/>
        <v/>
      </c>
      <c r="I1032" s="23" t="str">
        <f t="shared" si="997"/>
        <v/>
      </c>
      <c r="J1032" s="23" t="str">
        <f t="shared" si="997"/>
        <v/>
      </c>
      <c r="K1032" s="23" t="str">
        <f t="shared" si="997"/>
        <v/>
      </c>
      <c r="L1032" s="23"/>
      <c r="M1032" s="23"/>
      <c r="P1032" s="16"/>
      <c r="Q1032" s="16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E1032" s="31" t="str">
        <f t="shared" si="991"/>
        <v/>
      </c>
      <c r="AF1032" s="31" t="str">
        <f t="shared" si="991"/>
        <v/>
      </c>
      <c r="AG1032" s="31" t="str">
        <f t="shared" si="991"/>
        <v/>
      </c>
      <c r="AH1032" s="31" t="str">
        <f t="shared" si="991"/>
        <v/>
      </c>
      <c r="AI1032" s="31" t="str">
        <f t="shared" si="991"/>
        <v/>
      </c>
      <c r="AJ1032" s="31" t="str">
        <f t="shared" si="991"/>
        <v/>
      </c>
      <c r="AK1032" s="31" t="str">
        <f t="shared" si="991"/>
        <v/>
      </c>
      <c r="AL1032" s="31" t="str">
        <f t="shared" si="991"/>
        <v/>
      </c>
      <c r="AM1032" s="31" t="str">
        <f t="shared" si="991"/>
        <v/>
      </c>
      <c r="AN1032" s="31" t="str">
        <f t="shared" si="991"/>
        <v/>
      </c>
      <c r="AO1032" s="32" t="str">
        <f t="shared" si="989"/>
        <v/>
      </c>
      <c r="AP1032" s="32" t="str">
        <f t="shared" si="993"/>
        <v/>
      </c>
      <c r="AQ1032" s="32" t="str">
        <f t="shared" si="993"/>
        <v/>
      </c>
      <c r="AR1032" s="32" t="str">
        <f t="shared" si="993"/>
        <v/>
      </c>
      <c r="AS1032" s="32" t="str">
        <f t="shared" si="993"/>
        <v/>
      </c>
      <c r="AT1032" s="32" t="str">
        <f t="shared" si="993"/>
        <v/>
      </c>
      <c r="AU1032" s="32" t="str">
        <f t="shared" si="993"/>
        <v/>
      </c>
      <c r="AV1032" s="32" t="str">
        <f t="shared" si="993"/>
        <v/>
      </c>
      <c r="AW1032" s="32" t="str">
        <f t="shared" si="993"/>
        <v/>
      </c>
      <c r="AX1032" s="32" t="str">
        <f t="shared" si="993"/>
        <v/>
      </c>
      <c r="AY1032" s="32" t="str">
        <f t="shared" si="993"/>
        <v/>
      </c>
      <c r="BA1032" s="17" t="str">
        <f t="shared" si="994"/>
        <v/>
      </c>
      <c r="BB1032" s="17" t="str">
        <f t="shared" si="994"/>
        <v/>
      </c>
      <c r="BC1032" s="17" t="str">
        <f t="shared" si="994"/>
        <v/>
      </c>
      <c r="BD1032" s="17" t="str">
        <f t="shared" si="994"/>
        <v/>
      </c>
      <c r="BE1032" s="17" t="str">
        <f t="shared" si="994"/>
        <v/>
      </c>
      <c r="BF1032" s="17" t="str">
        <f t="shared" si="994"/>
        <v/>
      </c>
      <c r="BG1032" s="17" t="str">
        <f t="shared" si="994"/>
        <v/>
      </c>
      <c r="BH1032" s="17" t="str">
        <f t="shared" si="994"/>
        <v/>
      </c>
      <c r="BI1032" s="17" t="str">
        <f t="shared" si="994"/>
        <v/>
      </c>
      <c r="BJ1032" s="17" t="str">
        <f t="shared" si="994"/>
        <v/>
      </c>
    </row>
    <row r="1033" spans="1:62" s="13" customFormat="1" ht="23.25" customHeight="1">
      <c r="A1033" s="1">
        <f ca="1">IF(COUNTIF($D1033:$M1033," ")=10,"",IF(VLOOKUP(MAX($A$1:A1032),$A$1:C1032,3,FALSE)=0,"",MAX($A$1:A1032)+1))</f>
        <v>1014</v>
      </c>
      <c r="B1033" s="13" t="str">
        <f>$B1027</f>
        <v/>
      </c>
      <c r="C1033" s="2" t="str">
        <f>IF($B1033="","",$S$7)</f>
        <v/>
      </c>
      <c r="D1033" s="23" t="str">
        <f t="shared" ref="D1033:K1033" si="998">IF($B1033&gt;"",IF(ISERROR(SEARCH($B1033,T$7))," ",MID(T$7,FIND("%курс ",T$7,FIND($B1033,T$7))+6,3)&amp;"
("&amp;MID(T$7,FIND("ауд.",T$7,FIND($B1033,T$7))+4,FIND("№",T$7,FIND("ауд.",T$7,FIND($B1033,T$7)))-(FIND("ауд.",T$7,FIND($B1033,T$7))+4))&amp;")"),"")</f>
        <v/>
      </c>
      <c r="E1033" s="23" t="str">
        <f t="shared" si="998"/>
        <v/>
      </c>
      <c r="F1033" s="23" t="str">
        <f t="shared" si="998"/>
        <v/>
      </c>
      <c r="G1033" s="23" t="str">
        <f t="shared" si="998"/>
        <v/>
      </c>
      <c r="H1033" s="23" t="str">
        <f t="shared" si="998"/>
        <v/>
      </c>
      <c r="I1033" s="23" t="str">
        <f t="shared" si="998"/>
        <v/>
      </c>
      <c r="J1033" s="23" t="str">
        <f t="shared" si="998"/>
        <v/>
      </c>
      <c r="K1033" s="23" t="str">
        <f t="shared" si="998"/>
        <v/>
      </c>
      <c r="L1033" s="23"/>
      <c r="M1033" s="23"/>
      <c r="P1033" s="16"/>
      <c r="Q1033" s="16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E1033" s="31" t="str">
        <f t="shared" si="991"/>
        <v/>
      </c>
      <c r="AF1033" s="31" t="str">
        <f t="shared" si="991"/>
        <v/>
      </c>
      <c r="AG1033" s="31" t="str">
        <f t="shared" si="991"/>
        <v/>
      </c>
      <c r="AH1033" s="31" t="str">
        <f t="shared" si="991"/>
        <v/>
      </c>
      <c r="AI1033" s="31" t="str">
        <f t="shared" si="991"/>
        <v/>
      </c>
      <c r="AJ1033" s="31" t="str">
        <f t="shared" si="991"/>
        <v/>
      </c>
      <c r="AK1033" s="31" t="str">
        <f t="shared" si="991"/>
        <v/>
      </c>
      <c r="AL1033" s="31" t="str">
        <f t="shared" si="991"/>
        <v/>
      </c>
      <c r="AM1033" s="31" t="str">
        <f t="shared" si="991"/>
        <v/>
      </c>
      <c r="AN1033" s="31" t="str">
        <f t="shared" si="991"/>
        <v/>
      </c>
      <c r="AO1033" s="32" t="str">
        <f t="shared" si="989"/>
        <v/>
      </c>
      <c r="AP1033" s="32" t="str">
        <f t="shared" si="993"/>
        <v/>
      </c>
      <c r="AQ1033" s="32" t="str">
        <f t="shared" si="993"/>
        <v/>
      </c>
      <c r="AR1033" s="32" t="str">
        <f t="shared" si="993"/>
        <v/>
      </c>
      <c r="AS1033" s="32" t="str">
        <f t="shared" si="993"/>
        <v/>
      </c>
      <c r="AT1033" s="32" t="str">
        <f t="shared" si="993"/>
        <v/>
      </c>
      <c r="AU1033" s="32" t="str">
        <f t="shared" si="993"/>
        <v/>
      </c>
      <c r="AV1033" s="32" t="str">
        <f t="shared" si="993"/>
        <v/>
      </c>
      <c r="AW1033" s="32" t="str">
        <f t="shared" si="993"/>
        <v/>
      </c>
      <c r="AX1033" s="32" t="str">
        <f t="shared" si="993"/>
        <v/>
      </c>
      <c r="AY1033" s="32" t="str">
        <f t="shared" si="993"/>
        <v/>
      </c>
      <c r="BA1033" s="17" t="str">
        <f t="shared" si="994"/>
        <v/>
      </c>
      <c r="BB1033" s="17" t="str">
        <f t="shared" si="994"/>
        <v/>
      </c>
      <c r="BC1033" s="17" t="str">
        <f t="shared" si="994"/>
        <v/>
      </c>
      <c r="BD1033" s="17" t="str">
        <f t="shared" si="994"/>
        <v/>
      </c>
      <c r="BE1033" s="17" t="str">
        <f t="shared" si="994"/>
        <v/>
      </c>
      <c r="BF1033" s="17" t="str">
        <f t="shared" si="994"/>
        <v/>
      </c>
      <c r="BG1033" s="17" t="str">
        <f t="shared" si="994"/>
        <v/>
      </c>
      <c r="BH1033" s="17" t="str">
        <f t="shared" si="994"/>
        <v/>
      </c>
      <c r="BI1033" s="17" t="str">
        <f t="shared" si="994"/>
        <v/>
      </c>
      <c r="BJ1033" s="17" t="str">
        <f t="shared" si="994"/>
        <v/>
      </c>
    </row>
    <row r="1034" spans="1:62" s="13" customFormat="1" ht="23.25" customHeight="1">
      <c r="A1034" s="1">
        <f ca="1">IF(COUNTIF($D1034:$M1034," ")=10,"",IF(VLOOKUP(MAX($A$1:A1033),$A$1:C1033,3,FALSE)=0,"",MAX($A$1:A1033)+1))</f>
        <v>1015</v>
      </c>
      <c r="B1034" s="13" t="str">
        <f>$B1027</f>
        <v/>
      </c>
      <c r="C1034" s="2" t="str">
        <f>IF($B1034="","",$S$8)</f>
        <v/>
      </c>
      <c r="D1034" s="23" t="str">
        <f t="shared" ref="D1034:K1034" si="999">IF($B1034&gt;"",IF(ISERROR(SEARCH($B1034,T$8))," ",MID(T$8,FIND("%курс ",T$8,FIND($B1034,T$8))+6,3)&amp;"
("&amp;MID(T$8,FIND("ауд.",T$8,FIND($B1034,T$8))+4,FIND("№",T$8,FIND("ауд.",T$8,FIND($B1034,T$8)))-(FIND("ауд.",T$8,FIND($B1034,T$8))+4))&amp;")"),"")</f>
        <v/>
      </c>
      <c r="E1034" s="23" t="str">
        <f t="shared" si="999"/>
        <v/>
      </c>
      <c r="F1034" s="23" t="str">
        <f t="shared" si="999"/>
        <v/>
      </c>
      <c r="G1034" s="23" t="str">
        <f t="shared" si="999"/>
        <v/>
      </c>
      <c r="H1034" s="23" t="str">
        <f t="shared" si="999"/>
        <v/>
      </c>
      <c r="I1034" s="23" t="str">
        <f t="shared" si="999"/>
        <v/>
      </c>
      <c r="J1034" s="23" t="str">
        <f t="shared" si="999"/>
        <v/>
      </c>
      <c r="K1034" s="23" t="str">
        <f t="shared" si="999"/>
        <v/>
      </c>
      <c r="L1034" s="23"/>
      <c r="M1034" s="23"/>
      <c r="P1034" s="16"/>
      <c r="Q1034" s="16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E1034" s="31" t="str">
        <f t="shared" si="991"/>
        <v/>
      </c>
      <c r="AF1034" s="31" t="str">
        <f t="shared" si="991"/>
        <v/>
      </c>
      <c r="AG1034" s="31" t="str">
        <f t="shared" si="991"/>
        <v/>
      </c>
      <c r="AH1034" s="31" t="str">
        <f t="shared" si="991"/>
        <v/>
      </c>
      <c r="AI1034" s="31" t="str">
        <f t="shared" si="991"/>
        <v/>
      </c>
      <c r="AJ1034" s="31" t="str">
        <f t="shared" si="991"/>
        <v/>
      </c>
      <c r="AK1034" s="31" t="str">
        <f t="shared" si="991"/>
        <v/>
      </c>
      <c r="AL1034" s="31" t="str">
        <f t="shared" si="991"/>
        <v/>
      </c>
      <c r="AM1034" s="31" t="str">
        <f t="shared" si="991"/>
        <v/>
      </c>
      <c r="AN1034" s="31" t="str">
        <f t="shared" si="991"/>
        <v/>
      </c>
      <c r="AO1034" s="32" t="str">
        <f t="shared" si="989"/>
        <v/>
      </c>
      <c r="AP1034" s="32" t="str">
        <f t="shared" si="993"/>
        <v/>
      </c>
      <c r="AQ1034" s="32" t="str">
        <f t="shared" si="993"/>
        <v/>
      </c>
      <c r="AR1034" s="32" t="str">
        <f t="shared" si="993"/>
        <v/>
      </c>
      <c r="AS1034" s="32" t="str">
        <f t="shared" si="993"/>
        <v/>
      </c>
      <c r="AT1034" s="32" t="str">
        <f t="shared" si="993"/>
        <v/>
      </c>
      <c r="AU1034" s="32" t="str">
        <f t="shared" si="993"/>
        <v/>
      </c>
      <c r="AV1034" s="32" t="str">
        <f t="shared" si="993"/>
        <v/>
      </c>
      <c r="AW1034" s="32" t="str">
        <f t="shared" si="993"/>
        <v/>
      </c>
      <c r="AX1034" s="32" t="str">
        <f t="shared" si="993"/>
        <v/>
      </c>
      <c r="AY1034" s="32" t="str">
        <f t="shared" si="993"/>
        <v/>
      </c>
      <c r="BA1034" s="17" t="str">
        <f t="shared" si="994"/>
        <v/>
      </c>
      <c r="BB1034" s="17" t="str">
        <f t="shared" si="994"/>
        <v/>
      </c>
      <c r="BC1034" s="17" t="str">
        <f t="shared" si="994"/>
        <v/>
      </c>
      <c r="BD1034" s="17" t="str">
        <f t="shared" si="994"/>
        <v/>
      </c>
      <c r="BE1034" s="17" t="str">
        <f t="shared" si="994"/>
        <v/>
      </c>
      <c r="BF1034" s="17" t="str">
        <f t="shared" si="994"/>
        <v/>
      </c>
      <c r="BG1034" s="17" t="str">
        <f t="shared" si="994"/>
        <v/>
      </c>
      <c r="BH1034" s="17" t="str">
        <f t="shared" si="994"/>
        <v/>
      </c>
      <c r="BI1034" s="17" t="str">
        <f t="shared" si="994"/>
        <v/>
      </c>
      <c r="BJ1034" s="17" t="str">
        <f t="shared" si="994"/>
        <v/>
      </c>
    </row>
    <row r="1035" spans="1:62" s="13" customFormat="1" ht="23.25" customHeight="1">
      <c r="C1035" s="2" t="str">
        <f>IF($B1035="","",$S$2)</f>
        <v/>
      </c>
      <c r="D1035" s="14" t="str">
        <f t="shared" ref="D1035:K1035" si="1000">IF($B1035&gt;"",IF(ISERROR(SEARCH($B1035,T$2))," ",MID(T$2,FIND("%курс ",T$2,FIND($B1035,T$2))+6,3)&amp;"
("&amp;MID(T$2,FIND("ауд.",T$2,FIND($B1035,T$2))+4,FIND("№",T$2,FIND("ауд.",T$2,FIND($B1035,T$2)))-(FIND("ауд.",T$2,FIND($B1035,T$2))+4))&amp;")"),"")</f>
        <v/>
      </c>
      <c r="E1035" s="14" t="str">
        <f t="shared" si="1000"/>
        <v/>
      </c>
      <c r="F1035" s="14" t="str">
        <f t="shared" si="1000"/>
        <v/>
      </c>
      <c r="G1035" s="14" t="str">
        <f t="shared" si="1000"/>
        <v/>
      </c>
      <c r="H1035" s="14" t="str">
        <f t="shared" si="1000"/>
        <v/>
      </c>
      <c r="I1035" s="14" t="str">
        <f t="shared" si="1000"/>
        <v/>
      </c>
      <c r="J1035" s="14" t="str">
        <f t="shared" si="1000"/>
        <v/>
      </c>
      <c r="K1035" s="14" t="str">
        <f t="shared" si="1000"/>
        <v/>
      </c>
      <c r="L1035" s="14"/>
      <c r="M1035" s="14"/>
      <c r="P1035" s="16"/>
      <c r="Q1035" s="16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E1035" s="35"/>
      <c r="AF1035" s="35"/>
      <c r="AG1035" s="35"/>
      <c r="AH1035" s="35"/>
      <c r="AI1035" s="35"/>
      <c r="AJ1035" s="35"/>
      <c r="AK1035" s="35"/>
      <c r="AL1035" s="35"/>
      <c r="AM1035" s="35"/>
      <c r="AN1035" s="35"/>
      <c r="AO1035" s="35"/>
      <c r="AP1035" s="32" t="str">
        <f t="shared" si="993"/>
        <v/>
      </c>
      <c r="AQ1035" s="32" t="str">
        <f t="shared" si="993"/>
        <v/>
      </c>
      <c r="AR1035" s="32" t="str">
        <f t="shared" si="993"/>
        <v/>
      </c>
      <c r="AS1035" s="32" t="str">
        <f t="shared" si="993"/>
        <v/>
      </c>
      <c r="AT1035" s="32" t="str">
        <f t="shared" si="993"/>
        <v/>
      </c>
      <c r="AU1035" s="32" t="str">
        <f t="shared" si="993"/>
        <v/>
      </c>
      <c r="AV1035" s="32" t="str">
        <f t="shared" si="993"/>
        <v/>
      </c>
      <c r="AW1035" s="32" t="str">
        <f t="shared" si="993"/>
        <v/>
      </c>
      <c r="AX1035" s="32" t="str">
        <f t="shared" si="993"/>
        <v/>
      </c>
      <c r="AY1035" s="32" t="str">
        <f t="shared" si="993"/>
        <v/>
      </c>
      <c r="BA1035" s="17" t="str">
        <f t="shared" si="994"/>
        <v/>
      </c>
      <c r="BB1035" s="17" t="str">
        <f t="shared" si="994"/>
        <v/>
      </c>
      <c r="BC1035" s="17" t="str">
        <f t="shared" si="994"/>
        <v/>
      </c>
      <c r="BD1035" s="17" t="str">
        <f t="shared" si="994"/>
        <v/>
      </c>
      <c r="BE1035" s="17" t="str">
        <f t="shared" si="994"/>
        <v/>
      </c>
      <c r="BF1035" s="17" t="str">
        <f t="shared" si="994"/>
        <v/>
      </c>
      <c r="BG1035" s="17" t="str">
        <f t="shared" si="994"/>
        <v/>
      </c>
      <c r="BH1035" s="17" t="str">
        <f t="shared" si="994"/>
        <v/>
      </c>
      <c r="BI1035" s="17" t="str">
        <f t="shared" si="994"/>
        <v/>
      </c>
      <c r="BJ1035" s="17" t="str">
        <f t="shared" si="994"/>
        <v/>
      </c>
    </row>
    <row r="1036" spans="1:62" s="13" customFormat="1" ht="23.25" customHeight="1">
      <c r="A1036" s="1">
        <f ca="1">IF(COUNTIF($D1037:$M1043," ")=70,"",MAX($A$1:A1035)+1)</f>
        <v>1016</v>
      </c>
      <c r="B1036" s="2" t="str">
        <f>IF($C1036="","",$C1036)</f>
        <v/>
      </c>
      <c r="C1036" s="3" t="str">
        <f>IF(ISERROR(VLOOKUP((ROW()-1)/9+1,'[1]Преподавательский состав'!$A$2:$B$180,2,FALSE)),"",VLOOKUP((ROW()-1)/9+1,'[1]Преподавательский состав'!$A$2:$B$180,2,FALSE))</f>
        <v/>
      </c>
      <c r="D1036" s="3" t="str">
        <f>IF($C1036="","",T(" 8.00"))</f>
        <v/>
      </c>
      <c r="E1036" s="3" t="str">
        <f>IF($C1036="","",T(" 9.40"))</f>
        <v/>
      </c>
      <c r="F1036" s="3" t="str">
        <f>IF($C1036="","",T("11.20"))</f>
        <v/>
      </c>
      <c r="G1036" s="3" t="str">
        <f>IF($C1036="","",T("13.00"))</f>
        <v/>
      </c>
      <c r="H1036" s="3" t="str">
        <f>IF($C1036="","",T("13.30"))</f>
        <v/>
      </c>
      <c r="I1036" s="3" t="str">
        <f>IF($C1036="","",T("15.10"))</f>
        <v/>
      </c>
      <c r="J1036" s="3" t="str">
        <f>IF($C1036="","",T("16.50"))</f>
        <v/>
      </c>
      <c r="K1036" s="3" t="str">
        <f>IF($C1036="","",T("16.50"))</f>
        <v/>
      </c>
      <c r="L1036" s="3"/>
      <c r="M1036" s="3"/>
      <c r="P1036" s="16"/>
      <c r="Q1036" s="16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  <c r="AO1036" s="32" t="str">
        <f t="shared" ref="AO1036:AO1043" si="1001">IF(COUNTBLANK(AE1036:AN1036)=10,"",MID($B1036,1,FIND(" ",$B1036)-1))</f>
        <v/>
      </c>
      <c r="AP1036" s="32" t="str">
        <f t="shared" si="993"/>
        <v/>
      </c>
      <c r="AQ1036" s="32" t="str">
        <f t="shared" si="993"/>
        <v/>
      </c>
      <c r="AR1036" s="32" t="str">
        <f t="shared" si="993"/>
        <v/>
      </c>
      <c r="AS1036" s="32" t="str">
        <f t="shared" si="993"/>
        <v/>
      </c>
      <c r="AT1036" s="32" t="str">
        <f t="shared" si="993"/>
        <v/>
      </c>
      <c r="AU1036" s="32" t="str">
        <f t="shared" si="993"/>
        <v/>
      </c>
      <c r="AV1036" s="32" t="str">
        <f t="shared" si="993"/>
        <v/>
      </c>
      <c r="AW1036" s="32" t="str">
        <f t="shared" si="993"/>
        <v/>
      </c>
      <c r="AX1036" s="32" t="str">
        <f t="shared" si="993"/>
        <v/>
      </c>
      <c r="AY1036" s="32" t="str">
        <f t="shared" si="993"/>
        <v/>
      </c>
      <c r="BA1036" s="17" t="str">
        <f t="shared" si="994"/>
        <v/>
      </c>
      <c r="BB1036" s="17" t="str">
        <f t="shared" si="994"/>
        <v/>
      </c>
      <c r="BC1036" s="17" t="str">
        <f t="shared" si="994"/>
        <v/>
      </c>
      <c r="BD1036" s="17" t="str">
        <f t="shared" si="994"/>
        <v/>
      </c>
      <c r="BE1036" s="17" t="str">
        <f t="shared" si="994"/>
        <v/>
      </c>
      <c r="BF1036" s="17" t="str">
        <f t="shared" si="994"/>
        <v/>
      </c>
      <c r="BG1036" s="17" t="str">
        <f t="shared" si="994"/>
        <v/>
      </c>
      <c r="BH1036" s="17" t="str">
        <f t="shared" si="994"/>
        <v/>
      </c>
      <c r="BI1036" s="17" t="str">
        <f t="shared" si="994"/>
        <v/>
      </c>
      <c r="BJ1036" s="17" t="str">
        <f t="shared" si="994"/>
        <v/>
      </c>
    </row>
    <row r="1037" spans="1:62" s="13" customFormat="1" ht="23.25" customHeight="1">
      <c r="A1037" s="1">
        <f ca="1">IF(COUNTIF($D1037:$M1037," ")=10,"",IF(VLOOKUP(MAX($A$1:A1036),$A$1:C1036,3,FALSE)=0,"",MAX($A$1:A1036)+1))</f>
        <v>1017</v>
      </c>
      <c r="B1037" s="13" t="str">
        <f>$B1036</f>
        <v/>
      </c>
      <c r="C1037" s="2" t="str">
        <f>IF($B1037="","",$S$2)</f>
        <v/>
      </c>
      <c r="D1037" s="14" t="str">
        <f t="shared" ref="D1037:K1037" si="1002">IF($B1037&gt;"",IF(ISERROR(SEARCH($B1037,T$2))," ",MID(T$2,FIND("%курс ",T$2,FIND($B1037,T$2))+6,3)&amp;"
("&amp;MID(T$2,FIND("ауд.",T$2,FIND($B1037,T$2))+4,FIND("№",T$2,FIND("ауд.",T$2,FIND($B1037,T$2)))-(FIND("ауд.",T$2,FIND($B1037,T$2))+4))&amp;")"),"")</f>
        <v/>
      </c>
      <c r="E1037" s="14" t="str">
        <f t="shared" si="1002"/>
        <v/>
      </c>
      <c r="F1037" s="14" t="str">
        <f t="shared" si="1002"/>
        <v/>
      </c>
      <c r="G1037" s="14" t="str">
        <f t="shared" si="1002"/>
        <v/>
      </c>
      <c r="H1037" s="14" t="str">
        <f t="shared" si="1002"/>
        <v/>
      </c>
      <c r="I1037" s="14" t="str">
        <f t="shared" si="1002"/>
        <v/>
      </c>
      <c r="J1037" s="14" t="str">
        <f t="shared" si="1002"/>
        <v/>
      </c>
      <c r="K1037" s="14" t="str">
        <f t="shared" si="1002"/>
        <v/>
      </c>
      <c r="L1037" s="14"/>
      <c r="M1037" s="14"/>
      <c r="P1037" s="16"/>
      <c r="Q1037" s="16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E1037" s="31" t="str">
        <f t="shared" ref="AE1037:AN1043" si="1003">IF(D1037=" ","",IF(D1037="","",CONCATENATE($C1037," ",D$1," ",MID(D1037,6,3))))</f>
        <v/>
      </c>
      <c r="AF1037" s="31" t="str">
        <f t="shared" si="1003"/>
        <v/>
      </c>
      <c r="AG1037" s="31" t="str">
        <f t="shared" si="1003"/>
        <v/>
      </c>
      <c r="AH1037" s="31" t="str">
        <f t="shared" si="1003"/>
        <v/>
      </c>
      <c r="AI1037" s="31" t="str">
        <f t="shared" si="1003"/>
        <v/>
      </c>
      <c r="AJ1037" s="31" t="str">
        <f t="shared" si="1003"/>
        <v/>
      </c>
      <c r="AK1037" s="31" t="str">
        <f t="shared" si="1003"/>
        <v/>
      </c>
      <c r="AL1037" s="31" t="str">
        <f t="shared" si="1003"/>
        <v/>
      </c>
      <c r="AM1037" s="31" t="str">
        <f t="shared" si="1003"/>
        <v/>
      </c>
      <c r="AN1037" s="31" t="str">
        <f t="shared" si="1003"/>
        <v/>
      </c>
      <c r="AO1037" s="32" t="str">
        <f t="shared" si="1001"/>
        <v/>
      </c>
      <c r="AP1037" s="32" t="str">
        <f t="shared" si="993"/>
        <v/>
      </c>
      <c r="AQ1037" s="32" t="str">
        <f t="shared" si="993"/>
        <v/>
      </c>
      <c r="AR1037" s="32" t="str">
        <f t="shared" si="993"/>
        <v/>
      </c>
      <c r="AS1037" s="32" t="str">
        <f t="shared" si="993"/>
        <v/>
      </c>
      <c r="AT1037" s="32" t="str">
        <f t="shared" si="993"/>
        <v/>
      </c>
      <c r="AU1037" s="32" t="str">
        <f t="shared" si="993"/>
        <v/>
      </c>
      <c r="AV1037" s="32" t="str">
        <f t="shared" si="993"/>
        <v/>
      </c>
      <c r="AW1037" s="32" t="str">
        <f t="shared" si="993"/>
        <v/>
      </c>
      <c r="AX1037" s="32" t="str">
        <f t="shared" si="993"/>
        <v/>
      </c>
      <c r="AY1037" s="32" t="str">
        <f t="shared" si="993"/>
        <v/>
      </c>
      <c r="BA1037" s="17" t="str">
        <f t="shared" si="994"/>
        <v/>
      </c>
      <c r="BB1037" s="17" t="str">
        <f t="shared" si="994"/>
        <v/>
      </c>
      <c r="BC1037" s="17" t="str">
        <f t="shared" si="994"/>
        <v/>
      </c>
      <c r="BD1037" s="17" t="str">
        <f t="shared" si="994"/>
        <v/>
      </c>
      <c r="BE1037" s="17" t="str">
        <f t="shared" si="994"/>
        <v/>
      </c>
      <c r="BF1037" s="17" t="str">
        <f t="shared" si="994"/>
        <v/>
      </c>
      <c r="BG1037" s="17" t="str">
        <f t="shared" si="994"/>
        <v/>
      </c>
      <c r="BH1037" s="17" t="str">
        <f t="shared" si="994"/>
        <v/>
      </c>
      <c r="BI1037" s="17" t="str">
        <f t="shared" si="994"/>
        <v/>
      </c>
      <c r="BJ1037" s="17" t="str">
        <f t="shared" si="994"/>
        <v/>
      </c>
    </row>
    <row r="1038" spans="1:62" s="13" customFormat="1" ht="23.25" customHeight="1">
      <c r="A1038" s="1">
        <f ca="1">IF(COUNTIF($D1038:$M1038," ")=10,"",IF(VLOOKUP(MAX($A$1:A1037),$A$1:C1037,3,FALSE)=0,"",MAX($A$1:A1037)+1))</f>
        <v>1018</v>
      </c>
      <c r="B1038" s="13" t="str">
        <f>$B1036</f>
        <v/>
      </c>
      <c r="C1038" s="2" t="str">
        <f>IF($B1038="","",$S$3)</f>
        <v/>
      </c>
      <c r="D1038" s="14" t="str">
        <f t="shared" ref="D1038:K1038" si="1004">IF($B1038&gt;"",IF(ISERROR(SEARCH($B1038,T$3))," ",MID(T$3,FIND("%курс ",T$3,FIND($B1038,T$3))+6,3)&amp;"
("&amp;MID(T$3,FIND("ауд.",T$3,FIND($B1038,T$3))+4,FIND("№",T$3,FIND("ауд.",T$3,FIND($B1038,T$3)))-(FIND("ауд.",T$3,FIND($B1038,T$3))+4))&amp;")"),"")</f>
        <v/>
      </c>
      <c r="E1038" s="14" t="str">
        <f t="shared" si="1004"/>
        <v/>
      </c>
      <c r="F1038" s="14" t="str">
        <f t="shared" si="1004"/>
        <v/>
      </c>
      <c r="G1038" s="14" t="str">
        <f t="shared" si="1004"/>
        <v/>
      </c>
      <c r="H1038" s="14" t="str">
        <f t="shared" si="1004"/>
        <v/>
      </c>
      <c r="I1038" s="14" t="str">
        <f t="shared" si="1004"/>
        <v/>
      </c>
      <c r="J1038" s="14" t="str">
        <f t="shared" si="1004"/>
        <v/>
      </c>
      <c r="K1038" s="14" t="str">
        <f t="shared" si="1004"/>
        <v/>
      </c>
      <c r="L1038" s="14"/>
      <c r="M1038" s="14"/>
      <c r="P1038" s="16"/>
      <c r="Q1038" s="16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E1038" s="31" t="str">
        <f t="shared" si="1003"/>
        <v/>
      </c>
      <c r="AF1038" s="31" t="str">
        <f t="shared" si="1003"/>
        <v/>
      </c>
      <c r="AG1038" s="31" t="str">
        <f t="shared" si="1003"/>
        <v/>
      </c>
      <c r="AH1038" s="31" t="str">
        <f t="shared" si="1003"/>
        <v/>
      </c>
      <c r="AI1038" s="31" t="str">
        <f t="shared" si="1003"/>
        <v/>
      </c>
      <c r="AJ1038" s="31" t="str">
        <f t="shared" si="1003"/>
        <v/>
      </c>
      <c r="AK1038" s="31" t="str">
        <f t="shared" si="1003"/>
        <v/>
      </c>
      <c r="AL1038" s="31" t="str">
        <f t="shared" si="1003"/>
        <v/>
      </c>
      <c r="AM1038" s="31" t="str">
        <f t="shared" si="1003"/>
        <v/>
      </c>
      <c r="AN1038" s="31" t="str">
        <f t="shared" si="1003"/>
        <v/>
      </c>
      <c r="AO1038" s="32" t="str">
        <f t="shared" si="1001"/>
        <v/>
      </c>
      <c r="AP1038" s="32" t="str">
        <f t="shared" si="993"/>
        <v/>
      </c>
      <c r="AQ1038" s="32" t="str">
        <f t="shared" si="993"/>
        <v/>
      </c>
      <c r="AR1038" s="32" t="str">
        <f t="shared" si="993"/>
        <v/>
      </c>
      <c r="AS1038" s="32" t="str">
        <f t="shared" si="993"/>
        <v/>
      </c>
      <c r="AT1038" s="32" t="str">
        <f t="shared" si="993"/>
        <v/>
      </c>
      <c r="AU1038" s="32" t="str">
        <f t="shared" si="993"/>
        <v/>
      </c>
      <c r="AV1038" s="32" t="str">
        <f t="shared" si="993"/>
        <v/>
      </c>
      <c r="AW1038" s="32" t="str">
        <f t="shared" si="993"/>
        <v/>
      </c>
      <c r="AX1038" s="32" t="str">
        <f t="shared" si="993"/>
        <v/>
      </c>
      <c r="AY1038" s="32" t="str">
        <f t="shared" si="993"/>
        <v/>
      </c>
      <c r="BA1038" s="17" t="str">
        <f t="shared" si="994"/>
        <v/>
      </c>
      <c r="BB1038" s="17" t="str">
        <f t="shared" si="994"/>
        <v/>
      </c>
      <c r="BC1038" s="17" t="str">
        <f t="shared" si="994"/>
        <v/>
      </c>
      <c r="BD1038" s="17" t="str">
        <f t="shared" si="994"/>
        <v/>
      </c>
      <c r="BE1038" s="17" t="str">
        <f t="shared" si="994"/>
        <v/>
      </c>
      <c r="BF1038" s="17" t="str">
        <f t="shared" si="994"/>
        <v/>
      </c>
      <c r="BG1038" s="17" t="str">
        <f t="shared" si="994"/>
        <v/>
      </c>
      <c r="BH1038" s="17" t="str">
        <f t="shared" si="994"/>
        <v/>
      </c>
      <c r="BI1038" s="17" t="str">
        <f t="shared" si="994"/>
        <v/>
      </c>
      <c r="BJ1038" s="17" t="str">
        <f t="shared" si="994"/>
        <v/>
      </c>
    </row>
    <row r="1039" spans="1:62" s="13" customFormat="1" ht="23.25" customHeight="1">
      <c r="A1039" s="1">
        <f ca="1">IF(COUNTIF($D1039:$M1039," ")=10,"",IF(VLOOKUP(MAX($A$1:A1038),$A$1:C1038,3,FALSE)=0,"",MAX($A$1:A1038)+1))</f>
        <v>1019</v>
      </c>
      <c r="B1039" s="13" t="str">
        <f>$B1036</f>
        <v/>
      </c>
      <c r="C1039" s="2" t="str">
        <f>IF($B1039="","",$S$4)</f>
        <v/>
      </c>
      <c r="D1039" s="14" t="str">
        <f t="shared" ref="D1039:K1039" si="1005">IF($B1039&gt;"",IF(ISERROR(SEARCH($B1039,T$4))," ",MID(T$4,FIND("%курс ",T$4,FIND($B1039,T$4))+6,3)&amp;"
("&amp;MID(T$4,FIND("ауд.",T$4,FIND($B1039,T$4))+4,FIND("№",T$4,FIND("ауд.",T$4,FIND($B1039,T$4)))-(FIND("ауд.",T$4,FIND($B1039,T$4))+4))&amp;")"),"")</f>
        <v/>
      </c>
      <c r="E1039" s="14" t="str">
        <f t="shared" si="1005"/>
        <v/>
      </c>
      <c r="F1039" s="14" t="str">
        <f t="shared" si="1005"/>
        <v/>
      </c>
      <c r="G1039" s="14" t="str">
        <f t="shared" si="1005"/>
        <v/>
      </c>
      <c r="H1039" s="14" t="str">
        <f t="shared" si="1005"/>
        <v/>
      </c>
      <c r="I1039" s="14" t="str">
        <f t="shared" si="1005"/>
        <v/>
      </c>
      <c r="J1039" s="14" t="str">
        <f t="shared" si="1005"/>
        <v/>
      </c>
      <c r="K1039" s="14" t="str">
        <f t="shared" si="1005"/>
        <v/>
      </c>
      <c r="L1039" s="14"/>
      <c r="M1039" s="14"/>
      <c r="P1039" s="16"/>
      <c r="Q1039" s="16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E1039" s="31" t="str">
        <f t="shared" si="1003"/>
        <v/>
      </c>
      <c r="AF1039" s="31" t="str">
        <f t="shared" si="1003"/>
        <v/>
      </c>
      <c r="AG1039" s="31" t="str">
        <f t="shared" si="1003"/>
        <v/>
      </c>
      <c r="AH1039" s="31" t="str">
        <f t="shared" si="1003"/>
        <v/>
      </c>
      <c r="AI1039" s="31" t="str">
        <f t="shared" si="1003"/>
        <v/>
      </c>
      <c r="AJ1039" s="31" t="str">
        <f t="shared" si="1003"/>
        <v/>
      </c>
      <c r="AK1039" s="31" t="str">
        <f t="shared" si="1003"/>
        <v/>
      </c>
      <c r="AL1039" s="31" t="str">
        <f t="shared" si="1003"/>
        <v/>
      </c>
      <c r="AM1039" s="31" t="str">
        <f t="shared" si="1003"/>
        <v/>
      </c>
      <c r="AN1039" s="31" t="str">
        <f t="shared" si="1003"/>
        <v/>
      </c>
      <c r="AO1039" s="32" t="str">
        <f t="shared" si="1001"/>
        <v/>
      </c>
      <c r="AP1039" s="32" t="str">
        <f t="shared" si="993"/>
        <v/>
      </c>
      <c r="AQ1039" s="32" t="str">
        <f t="shared" si="993"/>
        <v/>
      </c>
      <c r="AR1039" s="32" t="str">
        <f t="shared" si="993"/>
        <v/>
      </c>
      <c r="AS1039" s="32" t="str">
        <f t="shared" si="993"/>
        <v/>
      </c>
      <c r="AT1039" s="32" t="str">
        <f t="shared" si="993"/>
        <v/>
      </c>
      <c r="AU1039" s="32" t="str">
        <f t="shared" si="993"/>
        <v/>
      </c>
      <c r="AV1039" s="32" t="str">
        <f t="shared" si="993"/>
        <v/>
      </c>
      <c r="AW1039" s="32" t="str">
        <f t="shared" si="993"/>
        <v/>
      </c>
      <c r="AX1039" s="32" t="str">
        <f t="shared" si="993"/>
        <v/>
      </c>
      <c r="AY1039" s="32" t="str">
        <f t="shared" si="993"/>
        <v/>
      </c>
      <c r="BA1039" s="17" t="str">
        <f t="shared" si="994"/>
        <v/>
      </c>
      <c r="BB1039" s="17" t="str">
        <f t="shared" si="994"/>
        <v/>
      </c>
      <c r="BC1039" s="17" t="str">
        <f t="shared" si="994"/>
        <v/>
      </c>
      <c r="BD1039" s="17" t="str">
        <f t="shared" si="994"/>
        <v/>
      </c>
      <c r="BE1039" s="17" t="str">
        <f t="shared" si="994"/>
        <v/>
      </c>
      <c r="BF1039" s="17" t="str">
        <f t="shared" si="994"/>
        <v/>
      </c>
      <c r="BG1039" s="17" t="str">
        <f t="shared" si="994"/>
        <v/>
      </c>
      <c r="BH1039" s="17" t="str">
        <f t="shared" si="994"/>
        <v/>
      </c>
      <c r="BI1039" s="17" t="str">
        <f t="shared" si="994"/>
        <v/>
      </c>
      <c r="BJ1039" s="17" t="str">
        <f t="shared" si="994"/>
        <v/>
      </c>
    </row>
    <row r="1040" spans="1:62" s="13" customFormat="1" ht="23.25" customHeight="1">
      <c r="A1040" s="1">
        <f ca="1">IF(COUNTIF($D1040:$M1040," ")=10,"",IF(VLOOKUP(MAX($A$1:A1039),$A$1:C1039,3,FALSE)=0,"",MAX($A$1:A1039)+1))</f>
        <v>1020</v>
      </c>
      <c r="B1040" s="13" t="str">
        <f>$B1036</f>
        <v/>
      </c>
      <c r="C1040" s="2" t="str">
        <f>IF($B1040="","",$S$5)</f>
        <v/>
      </c>
      <c r="D1040" s="23" t="str">
        <f t="shared" ref="D1040:K1040" si="1006">IF($B1040&gt;"",IF(ISERROR(SEARCH($B1040,T$5))," ",MID(T$5,FIND("%курс ",T$5,FIND($B1040,T$5))+6,3)&amp;"
("&amp;MID(T$5,FIND("ауд.",T$5,FIND($B1040,T$5))+4,FIND("№",T$5,FIND("ауд.",T$5,FIND($B1040,T$5)))-(FIND("ауд.",T$5,FIND($B1040,T$5))+4))&amp;")"),"")</f>
        <v/>
      </c>
      <c r="E1040" s="23" t="str">
        <f t="shared" si="1006"/>
        <v/>
      </c>
      <c r="F1040" s="23" t="str">
        <f t="shared" si="1006"/>
        <v/>
      </c>
      <c r="G1040" s="23" t="str">
        <f t="shared" si="1006"/>
        <v/>
      </c>
      <c r="H1040" s="23" t="str">
        <f t="shared" si="1006"/>
        <v/>
      </c>
      <c r="I1040" s="23" t="str">
        <f t="shared" si="1006"/>
        <v/>
      </c>
      <c r="J1040" s="23" t="str">
        <f t="shared" si="1006"/>
        <v/>
      </c>
      <c r="K1040" s="23" t="str">
        <f t="shared" si="1006"/>
        <v/>
      </c>
      <c r="L1040" s="23"/>
      <c r="M1040" s="23"/>
      <c r="P1040" s="16"/>
      <c r="Q1040" s="16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E1040" s="31" t="str">
        <f t="shared" si="1003"/>
        <v/>
      </c>
      <c r="AF1040" s="31" t="str">
        <f t="shared" si="1003"/>
        <v/>
      </c>
      <c r="AG1040" s="31" t="str">
        <f t="shared" si="1003"/>
        <v/>
      </c>
      <c r="AH1040" s="31" t="str">
        <f t="shared" si="1003"/>
        <v/>
      </c>
      <c r="AI1040" s="31" t="str">
        <f t="shared" si="1003"/>
        <v/>
      </c>
      <c r="AJ1040" s="31" t="str">
        <f t="shared" si="1003"/>
        <v/>
      </c>
      <c r="AK1040" s="31" t="str">
        <f t="shared" si="1003"/>
        <v/>
      </c>
      <c r="AL1040" s="31" t="str">
        <f t="shared" si="1003"/>
        <v/>
      </c>
      <c r="AM1040" s="31" t="str">
        <f t="shared" si="1003"/>
        <v/>
      </c>
      <c r="AN1040" s="31" t="str">
        <f t="shared" si="1003"/>
        <v/>
      </c>
      <c r="AO1040" s="32" t="str">
        <f t="shared" si="1001"/>
        <v/>
      </c>
      <c r="AP1040" s="32" t="str">
        <f t="shared" si="993"/>
        <v/>
      </c>
      <c r="AQ1040" s="32" t="str">
        <f t="shared" si="993"/>
        <v/>
      </c>
      <c r="AR1040" s="32" t="str">
        <f t="shared" si="993"/>
        <v/>
      </c>
      <c r="AS1040" s="32" t="str">
        <f t="shared" si="993"/>
        <v/>
      </c>
      <c r="AT1040" s="32" t="str">
        <f t="shared" si="993"/>
        <v/>
      </c>
      <c r="AU1040" s="32" t="str">
        <f t="shared" si="993"/>
        <v/>
      </c>
      <c r="AV1040" s="32" t="str">
        <f t="shared" si="993"/>
        <v/>
      </c>
      <c r="AW1040" s="32" t="str">
        <f t="shared" si="993"/>
        <v/>
      </c>
      <c r="AX1040" s="32" t="str">
        <f t="shared" si="993"/>
        <v/>
      </c>
      <c r="AY1040" s="32" t="str">
        <f t="shared" si="993"/>
        <v/>
      </c>
      <c r="BA1040" s="17" t="str">
        <f t="shared" si="994"/>
        <v/>
      </c>
      <c r="BB1040" s="17" t="str">
        <f t="shared" si="994"/>
        <v/>
      </c>
      <c r="BC1040" s="17" t="str">
        <f t="shared" si="994"/>
        <v/>
      </c>
      <c r="BD1040" s="17" t="str">
        <f t="shared" si="994"/>
        <v/>
      </c>
      <c r="BE1040" s="17" t="str">
        <f t="shared" si="994"/>
        <v/>
      </c>
      <c r="BF1040" s="17" t="str">
        <f t="shared" si="994"/>
        <v/>
      </c>
      <c r="BG1040" s="17" t="str">
        <f t="shared" si="994"/>
        <v/>
      </c>
      <c r="BH1040" s="17" t="str">
        <f t="shared" si="994"/>
        <v/>
      </c>
      <c r="BI1040" s="17" t="str">
        <f t="shared" si="994"/>
        <v/>
      </c>
      <c r="BJ1040" s="17" t="str">
        <f t="shared" si="994"/>
        <v/>
      </c>
    </row>
    <row r="1041" spans="1:62" s="13" customFormat="1" ht="23.25" customHeight="1">
      <c r="A1041" s="1">
        <f ca="1">IF(COUNTIF($D1041:$M1041," ")=10,"",IF(VLOOKUP(MAX($A$1:A1040),$A$1:C1040,3,FALSE)=0,"",MAX($A$1:A1040)+1))</f>
        <v>1021</v>
      </c>
      <c r="B1041" s="13" t="str">
        <f>$B1036</f>
        <v/>
      </c>
      <c r="C1041" s="2" t="str">
        <f>IF($B1041="","",$S$6)</f>
        <v/>
      </c>
      <c r="D1041" s="23" t="str">
        <f t="shared" ref="D1041:K1041" si="1007">IF($B1041&gt;"",IF(ISERROR(SEARCH($B1041,T$6))," ",MID(T$6,FIND("%курс ",T$6,FIND($B1041,T$6))+6,3)&amp;"
("&amp;MID(T$6,FIND("ауд.",T$6,FIND($B1041,T$6))+4,FIND("№",T$6,FIND("ауд.",T$6,FIND($B1041,T$6)))-(FIND("ауд.",T$6,FIND($B1041,T$6))+4))&amp;")"),"")</f>
        <v/>
      </c>
      <c r="E1041" s="23" t="str">
        <f t="shared" si="1007"/>
        <v/>
      </c>
      <c r="F1041" s="23" t="str">
        <f t="shared" si="1007"/>
        <v/>
      </c>
      <c r="G1041" s="23" t="str">
        <f t="shared" si="1007"/>
        <v/>
      </c>
      <c r="H1041" s="23" t="str">
        <f t="shared" si="1007"/>
        <v/>
      </c>
      <c r="I1041" s="23" t="str">
        <f t="shared" si="1007"/>
        <v/>
      </c>
      <c r="J1041" s="23" t="str">
        <f t="shared" si="1007"/>
        <v/>
      </c>
      <c r="K1041" s="23" t="str">
        <f t="shared" si="1007"/>
        <v/>
      </c>
      <c r="L1041" s="23"/>
      <c r="M1041" s="23"/>
      <c r="P1041" s="16"/>
      <c r="Q1041" s="16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E1041" s="31" t="str">
        <f t="shared" si="1003"/>
        <v/>
      </c>
      <c r="AF1041" s="31" t="str">
        <f t="shared" si="1003"/>
        <v/>
      </c>
      <c r="AG1041" s="31" t="str">
        <f t="shared" si="1003"/>
        <v/>
      </c>
      <c r="AH1041" s="31" t="str">
        <f t="shared" si="1003"/>
        <v/>
      </c>
      <c r="AI1041" s="31" t="str">
        <f t="shared" si="1003"/>
        <v/>
      </c>
      <c r="AJ1041" s="31" t="str">
        <f t="shared" si="1003"/>
        <v/>
      </c>
      <c r="AK1041" s="31" t="str">
        <f t="shared" si="1003"/>
        <v/>
      </c>
      <c r="AL1041" s="31" t="str">
        <f t="shared" si="1003"/>
        <v/>
      </c>
      <c r="AM1041" s="31" t="str">
        <f t="shared" si="1003"/>
        <v/>
      </c>
      <c r="AN1041" s="31" t="str">
        <f t="shared" si="1003"/>
        <v/>
      </c>
      <c r="AO1041" s="32" t="str">
        <f t="shared" si="1001"/>
        <v/>
      </c>
      <c r="AP1041" s="32" t="str">
        <f t="shared" si="993"/>
        <v/>
      </c>
      <c r="AQ1041" s="32" t="str">
        <f t="shared" si="993"/>
        <v/>
      </c>
      <c r="AR1041" s="32" t="str">
        <f t="shared" si="993"/>
        <v/>
      </c>
      <c r="AS1041" s="32" t="str">
        <f t="shared" si="993"/>
        <v/>
      </c>
      <c r="AT1041" s="32" t="str">
        <f t="shared" si="993"/>
        <v/>
      </c>
      <c r="AU1041" s="32" t="str">
        <f t="shared" si="993"/>
        <v/>
      </c>
      <c r="AV1041" s="32" t="str">
        <f t="shared" si="993"/>
        <v/>
      </c>
      <c r="AW1041" s="32" t="str">
        <f t="shared" si="993"/>
        <v/>
      </c>
      <c r="AX1041" s="32" t="str">
        <f t="shared" si="993"/>
        <v/>
      </c>
      <c r="AY1041" s="32" t="str">
        <f t="shared" si="993"/>
        <v/>
      </c>
      <c r="BA1041" s="17" t="str">
        <f t="shared" si="994"/>
        <v/>
      </c>
      <c r="BB1041" s="17" t="str">
        <f t="shared" si="994"/>
        <v/>
      </c>
      <c r="BC1041" s="17" t="str">
        <f t="shared" si="994"/>
        <v/>
      </c>
      <c r="BD1041" s="17" t="str">
        <f t="shared" si="994"/>
        <v/>
      </c>
      <c r="BE1041" s="17" t="str">
        <f t="shared" si="994"/>
        <v/>
      </c>
      <c r="BF1041" s="17" t="str">
        <f t="shared" si="994"/>
        <v/>
      </c>
      <c r="BG1041" s="17" t="str">
        <f t="shared" si="994"/>
        <v/>
      </c>
      <c r="BH1041" s="17" t="str">
        <f t="shared" si="994"/>
        <v/>
      </c>
      <c r="BI1041" s="17" t="str">
        <f t="shared" si="994"/>
        <v/>
      </c>
      <c r="BJ1041" s="17" t="str">
        <f t="shared" si="994"/>
        <v/>
      </c>
    </row>
    <row r="1042" spans="1:62" s="13" customFormat="1" ht="23.25" customHeight="1">
      <c r="A1042" s="1">
        <f ca="1">IF(COUNTIF($D1042:$M1042," ")=10,"",IF(VLOOKUP(MAX($A$1:A1041),$A$1:C1041,3,FALSE)=0,"",MAX($A$1:A1041)+1))</f>
        <v>1022</v>
      </c>
      <c r="B1042" s="13" t="str">
        <f>$B1036</f>
        <v/>
      </c>
      <c r="C1042" s="2" t="str">
        <f>IF($B1042="","",$S$7)</f>
        <v/>
      </c>
      <c r="D1042" s="23" t="str">
        <f t="shared" ref="D1042:K1042" si="1008">IF($B1042&gt;"",IF(ISERROR(SEARCH($B1042,T$7))," ",MID(T$7,FIND("%курс ",T$7,FIND($B1042,T$7))+6,3)&amp;"
("&amp;MID(T$7,FIND("ауд.",T$7,FIND($B1042,T$7))+4,FIND("№",T$7,FIND("ауд.",T$7,FIND($B1042,T$7)))-(FIND("ауд.",T$7,FIND($B1042,T$7))+4))&amp;")"),"")</f>
        <v/>
      </c>
      <c r="E1042" s="23" t="str">
        <f t="shared" si="1008"/>
        <v/>
      </c>
      <c r="F1042" s="23" t="str">
        <f t="shared" si="1008"/>
        <v/>
      </c>
      <c r="G1042" s="23" t="str">
        <f t="shared" si="1008"/>
        <v/>
      </c>
      <c r="H1042" s="23" t="str">
        <f t="shared" si="1008"/>
        <v/>
      </c>
      <c r="I1042" s="23" t="str">
        <f t="shared" si="1008"/>
        <v/>
      </c>
      <c r="J1042" s="23" t="str">
        <f t="shared" si="1008"/>
        <v/>
      </c>
      <c r="K1042" s="23" t="str">
        <f t="shared" si="1008"/>
        <v/>
      </c>
      <c r="L1042" s="23"/>
      <c r="M1042" s="23"/>
      <c r="P1042" s="16"/>
      <c r="Q1042" s="16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E1042" s="31" t="str">
        <f t="shared" si="1003"/>
        <v/>
      </c>
      <c r="AF1042" s="31" t="str">
        <f t="shared" si="1003"/>
        <v/>
      </c>
      <c r="AG1042" s="31" t="str">
        <f t="shared" si="1003"/>
        <v/>
      </c>
      <c r="AH1042" s="31" t="str">
        <f t="shared" si="1003"/>
        <v/>
      </c>
      <c r="AI1042" s="31" t="str">
        <f t="shared" si="1003"/>
        <v/>
      </c>
      <c r="AJ1042" s="31" t="str">
        <f t="shared" si="1003"/>
        <v/>
      </c>
      <c r="AK1042" s="31" t="str">
        <f t="shared" si="1003"/>
        <v/>
      </c>
      <c r="AL1042" s="31" t="str">
        <f t="shared" si="1003"/>
        <v/>
      </c>
      <c r="AM1042" s="31" t="str">
        <f t="shared" si="1003"/>
        <v/>
      </c>
      <c r="AN1042" s="31" t="str">
        <f t="shared" si="1003"/>
        <v/>
      </c>
      <c r="AO1042" s="32" t="str">
        <f t="shared" si="1001"/>
        <v/>
      </c>
      <c r="AP1042" s="32" t="str">
        <f t="shared" si="993"/>
        <v/>
      </c>
      <c r="AQ1042" s="32" t="str">
        <f t="shared" si="993"/>
        <v/>
      </c>
      <c r="AR1042" s="32" t="str">
        <f t="shared" si="993"/>
        <v/>
      </c>
      <c r="AS1042" s="32" t="str">
        <f t="shared" si="993"/>
        <v/>
      </c>
      <c r="AT1042" s="32" t="str">
        <f t="shared" si="993"/>
        <v/>
      </c>
      <c r="AU1042" s="32" t="str">
        <f t="shared" si="993"/>
        <v/>
      </c>
      <c r="AV1042" s="32" t="str">
        <f t="shared" si="993"/>
        <v/>
      </c>
      <c r="AW1042" s="32" t="str">
        <f t="shared" si="993"/>
        <v/>
      </c>
      <c r="AX1042" s="32" t="str">
        <f t="shared" si="993"/>
        <v/>
      </c>
      <c r="AY1042" s="32" t="str">
        <f t="shared" si="993"/>
        <v/>
      </c>
      <c r="BA1042" s="17" t="str">
        <f t="shared" si="994"/>
        <v/>
      </c>
      <c r="BB1042" s="17" t="str">
        <f t="shared" si="994"/>
        <v/>
      </c>
      <c r="BC1042" s="17" t="str">
        <f t="shared" si="994"/>
        <v/>
      </c>
      <c r="BD1042" s="17" t="str">
        <f t="shared" si="994"/>
        <v/>
      </c>
      <c r="BE1042" s="17" t="str">
        <f t="shared" si="994"/>
        <v/>
      </c>
      <c r="BF1042" s="17" t="str">
        <f t="shared" si="994"/>
        <v/>
      </c>
      <c r="BG1042" s="17" t="str">
        <f t="shared" si="994"/>
        <v/>
      </c>
      <c r="BH1042" s="17" t="str">
        <f t="shared" si="994"/>
        <v/>
      </c>
      <c r="BI1042" s="17" t="str">
        <f t="shared" si="994"/>
        <v/>
      </c>
      <c r="BJ1042" s="17" t="str">
        <f t="shared" si="994"/>
        <v/>
      </c>
    </row>
    <row r="1043" spans="1:62" s="13" customFormat="1" ht="23.25" customHeight="1">
      <c r="A1043" s="1">
        <f ca="1">IF(COUNTIF($D1043:$M1043," ")=10,"",IF(VLOOKUP(MAX($A$1:A1042),$A$1:C1042,3,FALSE)=0,"",MAX($A$1:A1042)+1))</f>
        <v>1023</v>
      </c>
      <c r="B1043" s="13" t="str">
        <f>$B1036</f>
        <v/>
      </c>
      <c r="C1043" s="2" t="str">
        <f>IF($B1043="","",$S$8)</f>
        <v/>
      </c>
      <c r="D1043" s="23" t="str">
        <f t="shared" ref="D1043:K1043" si="1009">IF($B1043&gt;"",IF(ISERROR(SEARCH($B1043,T$8))," ",MID(T$8,FIND("%курс ",T$8,FIND($B1043,T$8))+6,3)&amp;"
("&amp;MID(T$8,FIND("ауд.",T$8,FIND($B1043,T$8))+4,FIND("№",T$8,FIND("ауд.",T$8,FIND($B1043,T$8)))-(FIND("ауд.",T$8,FIND($B1043,T$8))+4))&amp;")"),"")</f>
        <v/>
      </c>
      <c r="E1043" s="23" t="str">
        <f t="shared" si="1009"/>
        <v/>
      </c>
      <c r="F1043" s="23" t="str">
        <f t="shared" si="1009"/>
        <v/>
      </c>
      <c r="G1043" s="23" t="str">
        <f t="shared" si="1009"/>
        <v/>
      </c>
      <c r="H1043" s="23" t="str">
        <f t="shared" si="1009"/>
        <v/>
      </c>
      <c r="I1043" s="23" t="str">
        <f t="shared" si="1009"/>
        <v/>
      </c>
      <c r="J1043" s="23" t="str">
        <f t="shared" si="1009"/>
        <v/>
      </c>
      <c r="K1043" s="23" t="str">
        <f t="shared" si="1009"/>
        <v/>
      </c>
      <c r="L1043" s="23"/>
      <c r="M1043" s="23"/>
      <c r="P1043" s="16"/>
      <c r="Q1043" s="16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E1043" s="31" t="str">
        <f t="shared" si="1003"/>
        <v/>
      </c>
      <c r="AF1043" s="31" t="str">
        <f t="shared" si="1003"/>
        <v/>
      </c>
      <c r="AG1043" s="31" t="str">
        <f t="shared" si="1003"/>
        <v/>
      </c>
      <c r="AH1043" s="31" t="str">
        <f t="shared" si="1003"/>
        <v/>
      </c>
      <c r="AI1043" s="31" t="str">
        <f t="shared" si="1003"/>
        <v/>
      </c>
      <c r="AJ1043" s="31" t="str">
        <f t="shared" si="1003"/>
        <v/>
      </c>
      <c r="AK1043" s="31" t="str">
        <f t="shared" si="1003"/>
        <v/>
      </c>
      <c r="AL1043" s="31" t="str">
        <f t="shared" si="1003"/>
        <v/>
      </c>
      <c r="AM1043" s="31" t="str">
        <f t="shared" si="1003"/>
        <v/>
      </c>
      <c r="AN1043" s="31" t="str">
        <f t="shared" si="1003"/>
        <v/>
      </c>
      <c r="AO1043" s="32" t="str">
        <f t="shared" si="1001"/>
        <v/>
      </c>
      <c r="AP1043" s="32" t="str">
        <f t="shared" si="993"/>
        <v/>
      </c>
      <c r="AQ1043" s="32" t="str">
        <f t="shared" si="993"/>
        <v/>
      </c>
      <c r="AR1043" s="32" t="str">
        <f t="shared" si="993"/>
        <v/>
      </c>
      <c r="AS1043" s="32" t="str">
        <f t="shared" si="993"/>
        <v/>
      </c>
      <c r="AT1043" s="32" t="str">
        <f t="shared" si="993"/>
        <v/>
      </c>
      <c r="AU1043" s="32" t="str">
        <f t="shared" si="993"/>
        <v/>
      </c>
      <c r="AV1043" s="32" t="str">
        <f t="shared" si="993"/>
        <v/>
      </c>
      <c r="AW1043" s="32" t="str">
        <f t="shared" si="993"/>
        <v/>
      </c>
      <c r="AX1043" s="32" t="str">
        <f t="shared" si="993"/>
        <v/>
      </c>
      <c r="AY1043" s="32" t="str">
        <f t="shared" si="993"/>
        <v/>
      </c>
      <c r="BA1043" s="17" t="str">
        <f t="shared" si="994"/>
        <v/>
      </c>
      <c r="BB1043" s="17" t="str">
        <f t="shared" si="994"/>
        <v/>
      </c>
      <c r="BC1043" s="17" t="str">
        <f t="shared" si="994"/>
        <v/>
      </c>
      <c r="BD1043" s="17" t="str">
        <f t="shared" si="994"/>
        <v/>
      </c>
      <c r="BE1043" s="17" t="str">
        <f t="shared" si="994"/>
        <v/>
      </c>
      <c r="BF1043" s="17" t="str">
        <f t="shared" si="994"/>
        <v/>
      </c>
      <c r="BG1043" s="17" t="str">
        <f t="shared" si="994"/>
        <v/>
      </c>
      <c r="BH1043" s="17" t="str">
        <f t="shared" si="994"/>
        <v/>
      </c>
      <c r="BI1043" s="17" t="str">
        <f t="shared" si="994"/>
        <v/>
      </c>
      <c r="BJ1043" s="17" t="str">
        <f t="shared" si="994"/>
        <v/>
      </c>
    </row>
    <row r="1044" spans="1:62" s="13" customFormat="1" ht="23.25" customHeight="1">
      <c r="C1044" s="2" t="str">
        <f>IF($B1044="","",$S$2)</f>
        <v/>
      </c>
      <c r="D1044" s="14" t="str">
        <f t="shared" ref="D1044:K1044" si="1010">IF($B1044&gt;"",IF(ISERROR(SEARCH($B1044,T$2))," ",MID(T$2,FIND("%курс ",T$2,FIND($B1044,T$2))+6,3)&amp;"
("&amp;MID(T$2,FIND("ауд.",T$2,FIND($B1044,T$2))+4,FIND("№",T$2,FIND("ауд.",T$2,FIND($B1044,T$2)))-(FIND("ауд.",T$2,FIND($B1044,T$2))+4))&amp;")"),"")</f>
        <v/>
      </c>
      <c r="E1044" s="14" t="str">
        <f t="shared" si="1010"/>
        <v/>
      </c>
      <c r="F1044" s="14" t="str">
        <f t="shared" si="1010"/>
        <v/>
      </c>
      <c r="G1044" s="14" t="str">
        <f t="shared" si="1010"/>
        <v/>
      </c>
      <c r="H1044" s="14" t="str">
        <f t="shared" si="1010"/>
        <v/>
      </c>
      <c r="I1044" s="14" t="str">
        <f t="shared" si="1010"/>
        <v/>
      </c>
      <c r="J1044" s="14" t="str">
        <f t="shared" si="1010"/>
        <v/>
      </c>
      <c r="K1044" s="14" t="str">
        <f t="shared" si="1010"/>
        <v/>
      </c>
      <c r="L1044" s="14"/>
      <c r="M1044" s="14"/>
      <c r="P1044" s="16"/>
      <c r="Q1044" s="16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5"/>
      <c r="AP1044" s="32" t="str">
        <f t="shared" si="993"/>
        <v/>
      </c>
      <c r="AQ1044" s="32" t="str">
        <f t="shared" si="993"/>
        <v/>
      </c>
      <c r="AR1044" s="32" t="str">
        <f t="shared" si="993"/>
        <v/>
      </c>
      <c r="AS1044" s="32" t="str">
        <f t="shared" si="993"/>
        <v/>
      </c>
      <c r="AT1044" s="32" t="str">
        <f t="shared" si="993"/>
        <v/>
      </c>
      <c r="AU1044" s="32" t="str">
        <f t="shared" si="993"/>
        <v/>
      </c>
      <c r="AV1044" s="32" t="str">
        <f t="shared" si="993"/>
        <v/>
      </c>
      <c r="AW1044" s="32" t="str">
        <f t="shared" si="993"/>
        <v/>
      </c>
      <c r="AX1044" s="32" t="str">
        <f t="shared" si="993"/>
        <v/>
      </c>
      <c r="AY1044" s="32" t="str">
        <f t="shared" si="993"/>
        <v/>
      </c>
      <c r="BA1044" s="17" t="str">
        <f t="shared" si="994"/>
        <v/>
      </c>
      <c r="BB1044" s="17" t="str">
        <f t="shared" si="994"/>
        <v/>
      </c>
      <c r="BC1044" s="17" t="str">
        <f t="shared" si="994"/>
        <v/>
      </c>
      <c r="BD1044" s="17" t="str">
        <f t="shared" si="994"/>
        <v/>
      </c>
      <c r="BE1044" s="17" t="str">
        <f t="shared" si="994"/>
        <v/>
      </c>
      <c r="BF1044" s="17" t="str">
        <f t="shared" si="994"/>
        <v/>
      </c>
      <c r="BG1044" s="17" t="str">
        <f t="shared" si="994"/>
        <v/>
      </c>
      <c r="BH1044" s="17" t="str">
        <f t="shared" si="994"/>
        <v/>
      </c>
      <c r="BI1044" s="17" t="str">
        <f t="shared" si="994"/>
        <v/>
      </c>
      <c r="BJ1044" s="17" t="str">
        <f t="shared" si="994"/>
        <v/>
      </c>
    </row>
    <row r="1045" spans="1:62" s="13" customFormat="1" ht="23.25" customHeight="1">
      <c r="A1045" s="1">
        <f ca="1">IF(COUNTIF($D1046:$M1052," ")=70,"",MAX($A$1:A1044)+1)</f>
        <v>1024</v>
      </c>
      <c r="B1045" s="2" t="str">
        <f>IF($C1045="","",$C1045)</f>
        <v/>
      </c>
      <c r="C1045" s="3" t="str">
        <f>IF(ISERROR(VLOOKUP((ROW()-1)/9+1,'[1]Преподавательский состав'!$A$2:$B$180,2,FALSE)),"",VLOOKUP((ROW()-1)/9+1,'[1]Преподавательский состав'!$A$2:$B$180,2,FALSE))</f>
        <v/>
      </c>
      <c r="D1045" s="3" t="str">
        <f>IF($C1045="","",T(" 8.00"))</f>
        <v/>
      </c>
      <c r="E1045" s="3" t="str">
        <f>IF($C1045="","",T(" 9.40"))</f>
        <v/>
      </c>
      <c r="F1045" s="3" t="str">
        <f>IF($C1045="","",T("11.20"))</f>
        <v/>
      </c>
      <c r="G1045" s="3" t="str">
        <f>IF($C1045="","",T("13.00"))</f>
        <v/>
      </c>
      <c r="H1045" s="3" t="str">
        <f>IF($C1045="","",T("13.30"))</f>
        <v/>
      </c>
      <c r="I1045" s="3" t="str">
        <f>IF($C1045="","",T("15.10"))</f>
        <v/>
      </c>
      <c r="J1045" s="3" t="str">
        <f>IF($C1045="","",T("16.50"))</f>
        <v/>
      </c>
      <c r="K1045" s="3" t="str">
        <f>IF($C1045="","",T("16.50"))</f>
        <v/>
      </c>
      <c r="L1045" s="3"/>
      <c r="M1045" s="3"/>
      <c r="P1045" s="16"/>
      <c r="Q1045" s="16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 t="str">
        <f t="shared" ref="AO1045:AO1052" si="1011">IF(COUNTBLANK(AE1045:AN1045)=10,"",MID($B1045,1,FIND(" ",$B1045)-1))</f>
        <v/>
      </c>
      <c r="AP1045" s="32" t="str">
        <f t="shared" si="993"/>
        <v/>
      </c>
      <c r="AQ1045" s="32" t="str">
        <f t="shared" si="993"/>
        <v/>
      </c>
      <c r="AR1045" s="32" t="str">
        <f t="shared" si="993"/>
        <v/>
      </c>
      <c r="AS1045" s="32" t="str">
        <f t="shared" si="993"/>
        <v/>
      </c>
      <c r="AT1045" s="32" t="str">
        <f t="shared" si="993"/>
        <v/>
      </c>
      <c r="AU1045" s="32" t="str">
        <f t="shared" si="993"/>
        <v/>
      </c>
      <c r="AV1045" s="32" t="str">
        <f t="shared" si="993"/>
        <v/>
      </c>
      <c r="AW1045" s="32" t="str">
        <f t="shared" si="993"/>
        <v/>
      </c>
      <c r="AX1045" s="32" t="str">
        <f t="shared" si="993"/>
        <v/>
      </c>
      <c r="AY1045" s="32" t="str">
        <f t="shared" si="993"/>
        <v/>
      </c>
      <c r="BA1045" s="17" t="str">
        <f t="shared" si="994"/>
        <v/>
      </c>
      <c r="BB1045" s="17" t="str">
        <f t="shared" si="994"/>
        <v/>
      </c>
      <c r="BC1045" s="17" t="str">
        <f t="shared" si="994"/>
        <v/>
      </c>
      <c r="BD1045" s="17" t="str">
        <f t="shared" si="994"/>
        <v/>
      </c>
      <c r="BE1045" s="17" t="str">
        <f t="shared" si="994"/>
        <v/>
      </c>
      <c r="BF1045" s="17" t="str">
        <f t="shared" si="994"/>
        <v/>
      </c>
      <c r="BG1045" s="17" t="str">
        <f t="shared" si="994"/>
        <v/>
      </c>
      <c r="BH1045" s="17" t="str">
        <f t="shared" si="994"/>
        <v/>
      </c>
      <c r="BI1045" s="17" t="str">
        <f t="shared" si="994"/>
        <v/>
      </c>
      <c r="BJ1045" s="17" t="str">
        <f t="shared" si="994"/>
        <v/>
      </c>
    </row>
    <row r="1046" spans="1:62" s="13" customFormat="1" ht="23.25" customHeight="1">
      <c r="A1046" s="1">
        <f ca="1">IF(COUNTIF($D1046:$M1046," ")=10,"",IF(VLOOKUP(MAX($A$1:A1045),$A$1:C1045,3,FALSE)=0,"",MAX($A$1:A1045)+1))</f>
        <v>1025</v>
      </c>
      <c r="B1046" s="13" t="str">
        <f>$B1045</f>
        <v/>
      </c>
      <c r="C1046" s="2" t="str">
        <f>IF($B1046="","",$S$2)</f>
        <v/>
      </c>
      <c r="D1046" s="14" t="str">
        <f t="shared" ref="D1046:K1046" si="1012">IF($B1046&gt;"",IF(ISERROR(SEARCH($B1046,T$2))," ",MID(T$2,FIND("%курс ",T$2,FIND($B1046,T$2))+6,3)&amp;"
("&amp;MID(T$2,FIND("ауд.",T$2,FIND($B1046,T$2))+4,FIND("№",T$2,FIND("ауд.",T$2,FIND($B1046,T$2)))-(FIND("ауд.",T$2,FIND($B1046,T$2))+4))&amp;")"),"")</f>
        <v/>
      </c>
      <c r="E1046" s="14" t="str">
        <f t="shared" si="1012"/>
        <v/>
      </c>
      <c r="F1046" s="14" t="str">
        <f t="shared" si="1012"/>
        <v/>
      </c>
      <c r="G1046" s="14" t="str">
        <f t="shared" si="1012"/>
        <v/>
      </c>
      <c r="H1046" s="14" t="str">
        <f t="shared" si="1012"/>
        <v/>
      </c>
      <c r="I1046" s="14" t="str">
        <f t="shared" si="1012"/>
        <v/>
      </c>
      <c r="J1046" s="14" t="str">
        <f t="shared" si="1012"/>
        <v/>
      </c>
      <c r="K1046" s="14" t="str">
        <f t="shared" si="1012"/>
        <v/>
      </c>
      <c r="L1046" s="14"/>
      <c r="M1046" s="14"/>
      <c r="P1046" s="16"/>
      <c r="Q1046" s="16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E1046" s="31" t="str">
        <f t="shared" ref="AE1046:AN1052" si="1013">IF(D1046=" ","",IF(D1046="","",CONCATENATE($C1046," ",D$1," ",MID(D1046,6,3))))</f>
        <v/>
      </c>
      <c r="AF1046" s="31" t="str">
        <f t="shared" si="1013"/>
        <v/>
      </c>
      <c r="AG1046" s="31" t="str">
        <f t="shared" si="1013"/>
        <v/>
      </c>
      <c r="AH1046" s="31" t="str">
        <f t="shared" si="1013"/>
        <v/>
      </c>
      <c r="AI1046" s="31" t="str">
        <f t="shared" si="1013"/>
        <v/>
      </c>
      <c r="AJ1046" s="31" t="str">
        <f t="shared" si="1013"/>
        <v/>
      </c>
      <c r="AK1046" s="31" t="str">
        <f t="shared" si="1013"/>
        <v/>
      </c>
      <c r="AL1046" s="31" t="str">
        <f t="shared" si="1013"/>
        <v/>
      </c>
      <c r="AM1046" s="31" t="str">
        <f t="shared" si="1013"/>
        <v/>
      </c>
      <c r="AN1046" s="31" t="str">
        <f t="shared" si="1013"/>
        <v/>
      </c>
      <c r="AO1046" s="32" t="str">
        <f t="shared" si="1011"/>
        <v/>
      </c>
      <c r="AP1046" s="32" t="str">
        <f t="shared" si="993"/>
        <v/>
      </c>
      <c r="AQ1046" s="32" t="str">
        <f t="shared" si="993"/>
        <v/>
      </c>
      <c r="AR1046" s="32" t="str">
        <f t="shared" si="993"/>
        <v/>
      </c>
      <c r="AS1046" s="32" t="str">
        <f t="shared" si="993"/>
        <v/>
      </c>
      <c r="AT1046" s="32" t="str">
        <f t="shared" si="993"/>
        <v/>
      </c>
      <c r="AU1046" s="32" t="str">
        <f t="shared" si="993"/>
        <v/>
      </c>
      <c r="AV1046" s="32" t="str">
        <f t="shared" si="993"/>
        <v/>
      </c>
      <c r="AW1046" s="32" t="str">
        <f t="shared" si="993"/>
        <v/>
      </c>
      <c r="AX1046" s="32" t="str">
        <f t="shared" si="993"/>
        <v/>
      </c>
      <c r="AY1046" s="32" t="str">
        <f t="shared" si="993"/>
        <v/>
      </c>
      <c r="BA1046" s="17" t="str">
        <f t="shared" si="994"/>
        <v/>
      </c>
      <c r="BB1046" s="17" t="str">
        <f t="shared" si="994"/>
        <v/>
      </c>
      <c r="BC1046" s="17" t="str">
        <f t="shared" si="994"/>
        <v/>
      </c>
      <c r="BD1046" s="17" t="str">
        <f t="shared" si="994"/>
        <v/>
      </c>
      <c r="BE1046" s="17" t="str">
        <f t="shared" si="994"/>
        <v/>
      </c>
      <c r="BF1046" s="17" t="str">
        <f t="shared" si="994"/>
        <v/>
      </c>
      <c r="BG1046" s="17" t="str">
        <f t="shared" si="994"/>
        <v/>
      </c>
      <c r="BH1046" s="17" t="str">
        <f t="shared" si="994"/>
        <v/>
      </c>
      <c r="BI1046" s="17" t="str">
        <f t="shared" si="994"/>
        <v/>
      </c>
      <c r="BJ1046" s="17" t="str">
        <f t="shared" si="994"/>
        <v/>
      </c>
    </row>
    <row r="1047" spans="1:62" s="13" customFormat="1" ht="23.25" customHeight="1">
      <c r="A1047" s="1">
        <f ca="1">IF(COUNTIF($D1047:$M1047," ")=10,"",IF(VLOOKUP(MAX($A$1:A1046),$A$1:C1046,3,FALSE)=0,"",MAX($A$1:A1046)+1))</f>
        <v>1026</v>
      </c>
      <c r="B1047" s="13" t="str">
        <f>$B1045</f>
        <v/>
      </c>
      <c r="C1047" s="2" t="str">
        <f>IF($B1047="","",$S$3)</f>
        <v/>
      </c>
      <c r="D1047" s="14" t="str">
        <f t="shared" ref="D1047:K1047" si="1014">IF($B1047&gt;"",IF(ISERROR(SEARCH($B1047,T$3))," ",MID(T$3,FIND("%курс ",T$3,FIND($B1047,T$3))+6,3)&amp;"
("&amp;MID(T$3,FIND("ауд.",T$3,FIND($B1047,T$3))+4,FIND("№",T$3,FIND("ауд.",T$3,FIND($B1047,T$3)))-(FIND("ауд.",T$3,FIND($B1047,T$3))+4))&amp;")"),"")</f>
        <v/>
      </c>
      <c r="E1047" s="14" t="str">
        <f t="shared" si="1014"/>
        <v/>
      </c>
      <c r="F1047" s="14" t="str">
        <f t="shared" si="1014"/>
        <v/>
      </c>
      <c r="G1047" s="14" t="str">
        <f t="shared" si="1014"/>
        <v/>
      </c>
      <c r="H1047" s="14" t="str">
        <f t="shared" si="1014"/>
        <v/>
      </c>
      <c r="I1047" s="14" t="str">
        <f t="shared" si="1014"/>
        <v/>
      </c>
      <c r="J1047" s="14" t="str">
        <f t="shared" si="1014"/>
        <v/>
      </c>
      <c r="K1047" s="14" t="str">
        <f t="shared" si="1014"/>
        <v/>
      </c>
      <c r="L1047" s="14"/>
      <c r="M1047" s="14"/>
      <c r="P1047" s="16"/>
      <c r="Q1047" s="16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E1047" s="31" t="str">
        <f t="shared" si="1013"/>
        <v/>
      </c>
      <c r="AF1047" s="31" t="str">
        <f t="shared" si="1013"/>
        <v/>
      </c>
      <c r="AG1047" s="31" t="str">
        <f t="shared" si="1013"/>
        <v/>
      </c>
      <c r="AH1047" s="31" t="str">
        <f t="shared" si="1013"/>
        <v/>
      </c>
      <c r="AI1047" s="31" t="str">
        <f t="shared" si="1013"/>
        <v/>
      </c>
      <c r="AJ1047" s="31" t="str">
        <f t="shared" si="1013"/>
        <v/>
      </c>
      <c r="AK1047" s="31" t="str">
        <f t="shared" si="1013"/>
        <v/>
      </c>
      <c r="AL1047" s="31" t="str">
        <f t="shared" si="1013"/>
        <v/>
      </c>
      <c r="AM1047" s="31" t="str">
        <f t="shared" si="1013"/>
        <v/>
      </c>
      <c r="AN1047" s="31" t="str">
        <f t="shared" si="1013"/>
        <v/>
      </c>
      <c r="AO1047" s="32" t="str">
        <f t="shared" si="1011"/>
        <v/>
      </c>
      <c r="AP1047" s="32" t="str">
        <f t="shared" si="993"/>
        <v/>
      </c>
      <c r="AQ1047" s="32" t="str">
        <f t="shared" si="993"/>
        <v/>
      </c>
      <c r="AR1047" s="32" t="str">
        <f t="shared" si="993"/>
        <v/>
      </c>
      <c r="AS1047" s="32" t="str">
        <f t="shared" si="993"/>
        <v/>
      </c>
      <c r="AT1047" s="32" t="str">
        <f t="shared" si="993"/>
        <v/>
      </c>
      <c r="AU1047" s="32" t="str">
        <f t="shared" si="993"/>
        <v/>
      </c>
      <c r="AV1047" s="32" t="str">
        <f t="shared" si="993"/>
        <v/>
      </c>
      <c r="AW1047" s="32" t="str">
        <f t="shared" si="993"/>
        <v/>
      </c>
      <c r="AX1047" s="32" t="str">
        <f t="shared" si="993"/>
        <v/>
      </c>
      <c r="AY1047" s="32" t="str">
        <f t="shared" si="993"/>
        <v/>
      </c>
      <c r="BA1047" s="17" t="str">
        <f t="shared" si="994"/>
        <v/>
      </c>
      <c r="BB1047" s="17" t="str">
        <f t="shared" si="994"/>
        <v/>
      </c>
      <c r="BC1047" s="17" t="str">
        <f t="shared" si="994"/>
        <v/>
      </c>
      <c r="BD1047" s="17" t="str">
        <f t="shared" si="994"/>
        <v/>
      </c>
      <c r="BE1047" s="17" t="str">
        <f t="shared" si="994"/>
        <v/>
      </c>
      <c r="BF1047" s="17" t="str">
        <f t="shared" si="994"/>
        <v/>
      </c>
      <c r="BG1047" s="17" t="str">
        <f t="shared" si="994"/>
        <v/>
      </c>
      <c r="BH1047" s="17" t="str">
        <f t="shared" si="994"/>
        <v/>
      </c>
      <c r="BI1047" s="17" t="str">
        <f t="shared" si="994"/>
        <v/>
      </c>
      <c r="BJ1047" s="17" t="str">
        <f t="shared" si="994"/>
        <v/>
      </c>
    </row>
    <row r="1048" spans="1:62" s="13" customFormat="1" ht="23.25" customHeight="1">
      <c r="A1048" s="1">
        <f ca="1">IF(COUNTIF($D1048:$M1048," ")=10,"",IF(VLOOKUP(MAX($A$1:A1047),$A$1:C1047,3,FALSE)=0,"",MAX($A$1:A1047)+1))</f>
        <v>1027</v>
      </c>
      <c r="B1048" s="13" t="str">
        <f>$B1045</f>
        <v/>
      </c>
      <c r="C1048" s="2" t="str">
        <f>IF($B1048="","",$S$4)</f>
        <v/>
      </c>
      <c r="D1048" s="14" t="str">
        <f t="shared" ref="D1048:K1048" si="1015">IF($B1048&gt;"",IF(ISERROR(SEARCH($B1048,T$4))," ",MID(T$4,FIND("%курс ",T$4,FIND($B1048,T$4))+6,3)&amp;"
("&amp;MID(T$4,FIND("ауд.",T$4,FIND($B1048,T$4))+4,FIND("№",T$4,FIND("ауд.",T$4,FIND($B1048,T$4)))-(FIND("ауд.",T$4,FIND($B1048,T$4))+4))&amp;")"),"")</f>
        <v/>
      </c>
      <c r="E1048" s="14" t="str">
        <f t="shared" si="1015"/>
        <v/>
      </c>
      <c r="F1048" s="14" t="str">
        <f t="shared" si="1015"/>
        <v/>
      </c>
      <c r="G1048" s="14" t="str">
        <f t="shared" si="1015"/>
        <v/>
      </c>
      <c r="H1048" s="14" t="str">
        <f t="shared" si="1015"/>
        <v/>
      </c>
      <c r="I1048" s="14" t="str">
        <f t="shared" si="1015"/>
        <v/>
      </c>
      <c r="J1048" s="14" t="str">
        <f t="shared" si="1015"/>
        <v/>
      </c>
      <c r="K1048" s="14" t="str">
        <f t="shared" si="1015"/>
        <v/>
      </c>
      <c r="L1048" s="14"/>
      <c r="M1048" s="14"/>
      <c r="P1048" s="16"/>
      <c r="Q1048" s="16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E1048" s="31" t="str">
        <f t="shared" si="1013"/>
        <v/>
      </c>
      <c r="AF1048" s="31" t="str">
        <f t="shared" si="1013"/>
        <v/>
      </c>
      <c r="AG1048" s="31" t="str">
        <f t="shared" si="1013"/>
        <v/>
      </c>
      <c r="AH1048" s="31" t="str">
        <f t="shared" si="1013"/>
        <v/>
      </c>
      <c r="AI1048" s="31" t="str">
        <f t="shared" si="1013"/>
        <v/>
      </c>
      <c r="AJ1048" s="31" t="str">
        <f t="shared" si="1013"/>
        <v/>
      </c>
      <c r="AK1048" s="31" t="str">
        <f t="shared" si="1013"/>
        <v/>
      </c>
      <c r="AL1048" s="31" t="str">
        <f t="shared" si="1013"/>
        <v/>
      </c>
      <c r="AM1048" s="31" t="str">
        <f t="shared" si="1013"/>
        <v/>
      </c>
      <c r="AN1048" s="31" t="str">
        <f t="shared" si="1013"/>
        <v/>
      </c>
      <c r="AO1048" s="32" t="str">
        <f t="shared" si="1011"/>
        <v/>
      </c>
      <c r="AP1048" s="32" t="str">
        <f t="shared" si="993"/>
        <v/>
      </c>
      <c r="AQ1048" s="32" t="str">
        <f t="shared" si="993"/>
        <v/>
      </c>
      <c r="AR1048" s="32" t="str">
        <f t="shared" si="993"/>
        <v/>
      </c>
      <c r="AS1048" s="32" t="str">
        <f t="shared" si="993"/>
        <v/>
      </c>
      <c r="AT1048" s="32" t="str">
        <f t="shared" si="993"/>
        <v/>
      </c>
      <c r="AU1048" s="32" t="str">
        <f t="shared" si="993"/>
        <v/>
      </c>
      <c r="AV1048" s="32" t="str">
        <f t="shared" si="993"/>
        <v/>
      </c>
      <c r="AW1048" s="32" t="str">
        <f t="shared" si="993"/>
        <v/>
      </c>
      <c r="AX1048" s="32" t="str">
        <f t="shared" si="993"/>
        <v/>
      </c>
      <c r="AY1048" s="32" t="str">
        <f t="shared" si="993"/>
        <v/>
      </c>
      <c r="BA1048" s="17" t="str">
        <f t="shared" si="994"/>
        <v/>
      </c>
      <c r="BB1048" s="17" t="str">
        <f t="shared" si="994"/>
        <v/>
      </c>
      <c r="BC1048" s="17" t="str">
        <f t="shared" si="994"/>
        <v/>
      </c>
      <c r="BD1048" s="17" t="str">
        <f t="shared" si="994"/>
        <v/>
      </c>
      <c r="BE1048" s="17" t="str">
        <f t="shared" si="994"/>
        <v/>
      </c>
      <c r="BF1048" s="17" t="str">
        <f t="shared" si="994"/>
        <v/>
      </c>
      <c r="BG1048" s="17" t="str">
        <f t="shared" si="994"/>
        <v/>
      </c>
      <c r="BH1048" s="17" t="str">
        <f t="shared" si="994"/>
        <v/>
      </c>
      <c r="BI1048" s="17" t="str">
        <f t="shared" si="994"/>
        <v/>
      </c>
      <c r="BJ1048" s="17" t="str">
        <f t="shared" si="994"/>
        <v/>
      </c>
    </row>
    <row r="1049" spans="1:62" s="13" customFormat="1" ht="23.25" customHeight="1">
      <c r="A1049" s="1">
        <f ca="1">IF(COUNTIF($D1049:$M1049," ")=10,"",IF(VLOOKUP(MAX($A$1:A1048),$A$1:C1048,3,FALSE)=0,"",MAX($A$1:A1048)+1))</f>
        <v>1028</v>
      </c>
      <c r="B1049" s="13" t="str">
        <f>$B1045</f>
        <v/>
      </c>
      <c r="C1049" s="2" t="str">
        <f>IF($B1049="","",$S$5)</f>
        <v/>
      </c>
      <c r="D1049" s="23" t="str">
        <f t="shared" ref="D1049:K1049" si="1016">IF($B1049&gt;"",IF(ISERROR(SEARCH($B1049,T$5))," ",MID(T$5,FIND("%курс ",T$5,FIND($B1049,T$5))+6,3)&amp;"
("&amp;MID(T$5,FIND("ауд.",T$5,FIND($B1049,T$5))+4,FIND("№",T$5,FIND("ауд.",T$5,FIND($B1049,T$5)))-(FIND("ауд.",T$5,FIND($B1049,T$5))+4))&amp;")"),"")</f>
        <v/>
      </c>
      <c r="E1049" s="23" t="str">
        <f t="shared" si="1016"/>
        <v/>
      </c>
      <c r="F1049" s="23" t="str">
        <f t="shared" si="1016"/>
        <v/>
      </c>
      <c r="G1049" s="23" t="str">
        <f t="shared" si="1016"/>
        <v/>
      </c>
      <c r="H1049" s="23" t="str">
        <f t="shared" si="1016"/>
        <v/>
      </c>
      <c r="I1049" s="23" t="str">
        <f t="shared" si="1016"/>
        <v/>
      </c>
      <c r="J1049" s="23" t="str">
        <f t="shared" si="1016"/>
        <v/>
      </c>
      <c r="K1049" s="23" t="str">
        <f t="shared" si="1016"/>
        <v/>
      </c>
      <c r="L1049" s="23"/>
      <c r="M1049" s="23"/>
      <c r="P1049" s="16"/>
      <c r="Q1049" s="16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E1049" s="31" t="str">
        <f t="shared" si="1013"/>
        <v/>
      </c>
      <c r="AF1049" s="31" t="str">
        <f t="shared" si="1013"/>
        <v/>
      </c>
      <c r="AG1049" s="31" t="str">
        <f t="shared" si="1013"/>
        <v/>
      </c>
      <c r="AH1049" s="31" t="str">
        <f t="shared" si="1013"/>
        <v/>
      </c>
      <c r="AI1049" s="31" t="str">
        <f t="shared" si="1013"/>
        <v/>
      </c>
      <c r="AJ1049" s="31" t="str">
        <f t="shared" si="1013"/>
        <v/>
      </c>
      <c r="AK1049" s="31" t="str">
        <f t="shared" si="1013"/>
        <v/>
      </c>
      <c r="AL1049" s="31" t="str">
        <f t="shared" si="1013"/>
        <v/>
      </c>
      <c r="AM1049" s="31" t="str">
        <f t="shared" si="1013"/>
        <v/>
      </c>
      <c r="AN1049" s="31" t="str">
        <f t="shared" si="1013"/>
        <v/>
      </c>
      <c r="AO1049" s="32" t="str">
        <f t="shared" si="1011"/>
        <v/>
      </c>
      <c r="AP1049" s="32" t="str">
        <f t="shared" si="993"/>
        <v/>
      </c>
      <c r="AQ1049" s="32" t="str">
        <f t="shared" si="993"/>
        <v/>
      </c>
      <c r="AR1049" s="32" t="str">
        <f t="shared" si="993"/>
        <v/>
      </c>
      <c r="AS1049" s="32" t="str">
        <f t="shared" si="993"/>
        <v/>
      </c>
      <c r="AT1049" s="32" t="str">
        <f t="shared" si="993"/>
        <v/>
      </c>
      <c r="AU1049" s="32" t="str">
        <f t="shared" si="993"/>
        <v/>
      </c>
      <c r="AV1049" s="32" t="str">
        <f t="shared" si="993"/>
        <v/>
      </c>
      <c r="AW1049" s="32" t="str">
        <f t="shared" si="993"/>
        <v/>
      </c>
      <c r="AX1049" s="32" t="str">
        <f t="shared" si="993"/>
        <v/>
      </c>
      <c r="AY1049" s="32" t="str">
        <f t="shared" si="993"/>
        <v/>
      </c>
      <c r="BA1049" s="17" t="str">
        <f t="shared" si="994"/>
        <v/>
      </c>
      <c r="BB1049" s="17" t="str">
        <f t="shared" si="994"/>
        <v/>
      </c>
      <c r="BC1049" s="17" t="str">
        <f t="shared" si="994"/>
        <v/>
      </c>
      <c r="BD1049" s="17" t="str">
        <f t="shared" si="994"/>
        <v/>
      </c>
      <c r="BE1049" s="17" t="str">
        <f t="shared" si="994"/>
        <v/>
      </c>
      <c r="BF1049" s="17" t="str">
        <f t="shared" si="994"/>
        <v/>
      </c>
      <c r="BG1049" s="17" t="str">
        <f t="shared" si="994"/>
        <v/>
      </c>
      <c r="BH1049" s="17" t="str">
        <f t="shared" si="994"/>
        <v/>
      </c>
      <c r="BI1049" s="17" t="str">
        <f t="shared" si="994"/>
        <v/>
      </c>
      <c r="BJ1049" s="17" t="str">
        <f t="shared" si="994"/>
        <v/>
      </c>
    </row>
    <row r="1050" spans="1:62" s="13" customFormat="1" ht="23.25" customHeight="1">
      <c r="A1050" s="1">
        <f ca="1">IF(COUNTIF($D1050:$M1050," ")=10,"",IF(VLOOKUP(MAX($A$1:A1049),$A$1:C1049,3,FALSE)=0,"",MAX($A$1:A1049)+1))</f>
        <v>1029</v>
      </c>
      <c r="B1050" s="13" t="str">
        <f>$B1045</f>
        <v/>
      </c>
      <c r="C1050" s="2" t="str">
        <f>IF($B1050="","",$S$6)</f>
        <v/>
      </c>
      <c r="D1050" s="23" t="str">
        <f t="shared" ref="D1050:K1050" si="1017">IF($B1050&gt;"",IF(ISERROR(SEARCH($B1050,T$6))," ",MID(T$6,FIND("%курс ",T$6,FIND($B1050,T$6))+6,3)&amp;"
("&amp;MID(T$6,FIND("ауд.",T$6,FIND($B1050,T$6))+4,FIND("№",T$6,FIND("ауд.",T$6,FIND($B1050,T$6)))-(FIND("ауд.",T$6,FIND($B1050,T$6))+4))&amp;")"),"")</f>
        <v/>
      </c>
      <c r="E1050" s="23" t="str">
        <f t="shared" si="1017"/>
        <v/>
      </c>
      <c r="F1050" s="23" t="str">
        <f t="shared" si="1017"/>
        <v/>
      </c>
      <c r="G1050" s="23" t="str">
        <f t="shared" si="1017"/>
        <v/>
      </c>
      <c r="H1050" s="23" t="str">
        <f t="shared" si="1017"/>
        <v/>
      </c>
      <c r="I1050" s="23" t="str">
        <f t="shared" si="1017"/>
        <v/>
      </c>
      <c r="J1050" s="23" t="str">
        <f t="shared" si="1017"/>
        <v/>
      </c>
      <c r="K1050" s="23" t="str">
        <f t="shared" si="1017"/>
        <v/>
      </c>
      <c r="L1050" s="23"/>
      <c r="M1050" s="23"/>
      <c r="P1050" s="16"/>
      <c r="Q1050" s="16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E1050" s="31" t="str">
        <f t="shared" si="1013"/>
        <v/>
      </c>
      <c r="AF1050" s="31" t="str">
        <f t="shared" si="1013"/>
        <v/>
      </c>
      <c r="AG1050" s="31" t="str">
        <f t="shared" si="1013"/>
        <v/>
      </c>
      <c r="AH1050" s="31" t="str">
        <f t="shared" si="1013"/>
        <v/>
      </c>
      <c r="AI1050" s="31" t="str">
        <f t="shared" si="1013"/>
        <v/>
      </c>
      <c r="AJ1050" s="31" t="str">
        <f t="shared" si="1013"/>
        <v/>
      </c>
      <c r="AK1050" s="31" t="str">
        <f t="shared" si="1013"/>
        <v/>
      </c>
      <c r="AL1050" s="31" t="str">
        <f t="shared" si="1013"/>
        <v/>
      </c>
      <c r="AM1050" s="31" t="str">
        <f t="shared" si="1013"/>
        <v/>
      </c>
      <c r="AN1050" s="31" t="str">
        <f t="shared" si="1013"/>
        <v/>
      </c>
      <c r="AO1050" s="32" t="str">
        <f t="shared" si="1011"/>
        <v/>
      </c>
      <c r="AP1050" s="32" t="str">
        <f t="shared" si="993"/>
        <v/>
      </c>
      <c r="AQ1050" s="32" t="str">
        <f t="shared" si="993"/>
        <v/>
      </c>
      <c r="AR1050" s="32" t="str">
        <f t="shared" si="993"/>
        <v/>
      </c>
      <c r="AS1050" s="32" t="str">
        <f t="shared" si="993"/>
        <v/>
      </c>
      <c r="AT1050" s="32" t="str">
        <f t="shared" si="993"/>
        <v/>
      </c>
      <c r="AU1050" s="32" t="str">
        <f t="shared" si="993"/>
        <v/>
      </c>
      <c r="AV1050" s="32" t="str">
        <f t="shared" si="993"/>
        <v/>
      </c>
      <c r="AW1050" s="32" t="str">
        <f t="shared" si="993"/>
        <v/>
      </c>
      <c r="AX1050" s="32" t="str">
        <f t="shared" si="993"/>
        <v/>
      </c>
      <c r="AY1050" s="32" t="str">
        <f t="shared" si="993"/>
        <v/>
      </c>
      <c r="BA1050" s="17" t="str">
        <f t="shared" si="994"/>
        <v/>
      </c>
      <c r="BB1050" s="17" t="str">
        <f t="shared" si="994"/>
        <v/>
      </c>
      <c r="BC1050" s="17" t="str">
        <f t="shared" si="994"/>
        <v/>
      </c>
      <c r="BD1050" s="17" t="str">
        <f t="shared" si="994"/>
        <v/>
      </c>
      <c r="BE1050" s="17" t="str">
        <f t="shared" si="994"/>
        <v/>
      </c>
      <c r="BF1050" s="17" t="str">
        <f t="shared" si="994"/>
        <v/>
      </c>
      <c r="BG1050" s="17" t="str">
        <f t="shared" si="994"/>
        <v/>
      </c>
      <c r="BH1050" s="17" t="str">
        <f t="shared" si="994"/>
        <v/>
      </c>
      <c r="BI1050" s="17" t="str">
        <f t="shared" si="994"/>
        <v/>
      </c>
      <c r="BJ1050" s="17" t="str">
        <f t="shared" si="994"/>
        <v/>
      </c>
    </row>
    <row r="1051" spans="1:62" s="13" customFormat="1" ht="23.25" customHeight="1">
      <c r="A1051" s="1">
        <f ca="1">IF(COUNTIF($D1051:$M1051," ")=10,"",IF(VLOOKUP(MAX($A$1:A1050),$A$1:C1050,3,FALSE)=0,"",MAX($A$1:A1050)+1))</f>
        <v>1030</v>
      </c>
      <c r="B1051" s="13" t="str">
        <f>$B1045</f>
        <v/>
      </c>
      <c r="C1051" s="2" t="str">
        <f>IF($B1051="","",$S$7)</f>
        <v/>
      </c>
      <c r="D1051" s="23" t="str">
        <f t="shared" ref="D1051:K1051" si="1018">IF($B1051&gt;"",IF(ISERROR(SEARCH($B1051,T$7))," ",MID(T$7,FIND("%курс ",T$7,FIND($B1051,T$7))+6,3)&amp;"
("&amp;MID(T$7,FIND("ауд.",T$7,FIND($B1051,T$7))+4,FIND("№",T$7,FIND("ауд.",T$7,FIND($B1051,T$7)))-(FIND("ауд.",T$7,FIND($B1051,T$7))+4))&amp;")"),"")</f>
        <v/>
      </c>
      <c r="E1051" s="23" t="str">
        <f t="shared" si="1018"/>
        <v/>
      </c>
      <c r="F1051" s="23" t="str">
        <f t="shared" si="1018"/>
        <v/>
      </c>
      <c r="G1051" s="23" t="str">
        <f t="shared" si="1018"/>
        <v/>
      </c>
      <c r="H1051" s="23" t="str">
        <f t="shared" si="1018"/>
        <v/>
      </c>
      <c r="I1051" s="23" t="str">
        <f t="shared" si="1018"/>
        <v/>
      </c>
      <c r="J1051" s="23" t="str">
        <f t="shared" si="1018"/>
        <v/>
      </c>
      <c r="K1051" s="23" t="str">
        <f t="shared" si="1018"/>
        <v/>
      </c>
      <c r="L1051" s="23"/>
      <c r="M1051" s="23"/>
      <c r="P1051" s="16"/>
      <c r="Q1051" s="16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E1051" s="31" t="str">
        <f t="shared" si="1013"/>
        <v/>
      </c>
      <c r="AF1051" s="31" t="str">
        <f t="shared" si="1013"/>
        <v/>
      </c>
      <c r="AG1051" s="31" t="str">
        <f t="shared" si="1013"/>
        <v/>
      </c>
      <c r="AH1051" s="31" t="str">
        <f t="shared" si="1013"/>
        <v/>
      </c>
      <c r="AI1051" s="31" t="str">
        <f t="shared" si="1013"/>
        <v/>
      </c>
      <c r="AJ1051" s="31" t="str">
        <f t="shared" si="1013"/>
        <v/>
      </c>
      <c r="AK1051" s="31" t="str">
        <f t="shared" si="1013"/>
        <v/>
      </c>
      <c r="AL1051" s="31" t="str">
        <f t="shared" si="1013"/>
        <v/>
      </c>
      <c r="AM1051" s="31" t="str">
        <f t="shared" si="1013"/>
        <v/>
      </c>
      <c r="AN1051" s="31" t="str">
        <f t="shared" si="1013"/>
        <v/>
      </c>
      <c r="AO1051" s="32" t="str">
        <f t="shared" si="1011"/>
        <v/>
      </c>
      <c r="AP1051" s="32" t="str">
        <f t="shared" si="993"/>
        <v/>
      </c>
      <c r="AQ1051" s="32" t="str">
        <f t="shared" si="993"/>
        <v/>
      </c>
      <c r="AR1051" s="32" t="str">
        <f t="shared" si="993"/>
        <v/>
      </c>
      <c r="AS1051" s="32" t="str">
        <f t="shared" si="993"/>
        <v/>
      </c>
      <c r="AT1051" s="32" t="str">
        <f t="shared" si="993"/>
        <v/>
      </c>
      <c r="AU1051" s="32" t="str">
        <f t="shared" si="993"/>
        <v/>
      </c>
      <c r="AV1051" s="32" t="str">
        <f t="shared" si="993"/>
        <v/>
      </c>
      <c r="AW1051" s="32" t="str">
        <f t="shared" si="993"/>
        <v/>
      </c>
      <c r="AX1051" s="32" t="str">
        <f t="shared" si="993"/>
        <v/>
      </c>
      <c r="AY1051" s="32" t="str">
        <f t="shared" si="993"/>
        <v/>
      </c>
      <c r="BA1051" s="17" t="str">
        <f t="shared" si="994"/>
        <v/>
      </c>
      <c r="BB1051" s="17" t="str">
        <f t="shared" si="994"/>
        <v/>
      </c>
      <c r="BC1051" s="17" t="str">
        <f t="shared" si="994"/>
        <v/>
      </c>
      <c r="BD1051" s="17" t="str">
        <f t="shared" si="994"/>
        <v/>
      </c>
      <c r="BE1051" s="17" t="str">
        <f t="shared" si="994"/>
        <v/>
      </c>
      <c r="BF1051" s="17" t="str">
        <f t="shared" si="994"/>
        <v/>
      </c>
      <c r="BG1051" s="17" t="str">
        <f t="shared" si="994"/>
        <v/>
      </c>
      <c r="BH1051" s="17" t="str">
        <f t="shared" si="994"/>
        <v/>
      </c>
      <c r="BI1051" s="17" t="str">
        <f t="shared" si="994"/>
        <v/>
      </c>
      <c r="BJ1051" s="17" t="str">
        <f t="shared" si="994"/>
        <v/>
      </c>
    </row>
    <row r="1052" spans="1:62" s="13" customFormat="1" ht="23.25" customHeight="1">
      <c r="A1052" s="1">
        <f ca="1">IF(COUNTIF($D1052:$M1052," ")=10,"",IF(VLOOKUP(MAX($A$1:A1051),$A$1:C1051,3,FALSE)=0,"",MAX($A$1:A1051)+1))</f>
        <v>1031</v>
      </c>
      <c r="B1052" s="13" t="str">
        <f>$B1045</f>
        <v/>
      </c>
      <c r="C1052" s="2" t="str">
        <f>IF($B1052="","",$S$8)</f>
        <v/>
      </c>
      <c r="D1052" s="23" t="str">
        <f t="shared" ref="D1052:K1052" si="1019">IF($B1052&gt;"",IF(ISERROR(SEARCH($B1052,T$8))," ",MID(T$8,FIND("%курс ",T$8,FIND($B1052,T$8))+6,3)&amp;"
("&amp;MID(T$8,FIND("ауд.",T$8,FIND($B1052,T$8))+4,FIND("№",T$8,FIND("ауд.",T$8,FIND($B1052,T$8)))-(FIND("ауд.",T$8,FIND($B1052,T$8))+4))&amp;")"),"")</f>
        <v/>
      </c>
      <c r="E1052" s="23" t="str">
        <f t="shared" si="1019"/>
        <v/>
      </c>
      <c r="F1052" s="23" t="str">
        <f t="shared" si="1019"/>
        <v/>
      </c>
      <c r="G1052" s="23" t="str">
        <f t="shared" si="1019"/>
        <v/>
      </c>
      <c r="H1052" s="23" t="str">
        <f t="shared" si="1019"/>
        <v/>
      </c>
      <c r="I1052" s="23" t="str">
        <f t="shared" si="1019"/>
        <v/>
      </c>
      <c r="J1052" s="23" t="str">
        <f t="shared" si="1019"/>
        <v/>
      </c>
      <c r="K1052" s="23" t="str">
        <f t="shared" si="1019"/>
        <v/>
      </c>
      <c r="L1052" s="23"/>
      <c r="M1052" s="23"/>
      <c r="P1052" s="16"/>
      <c r="Q1052" s="16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E1052" s="31" t="str">
        <f t="shared" si="1013"/>
        <v/>
      </c>
      <c r="AF1052" s="31" t="str">
        <f t="shared" si="1013"/>
        <v/>
      </c>
      <c r="AG1052" s="31" t="str">
        <f t="shared" si="1013"/>
        <v/>
      </c>
      <c r="AH1052" s="31" t="str">
        <f t="shared" si="1013"/>
        <v/>
      </c>
      <c r="AI1052" s="31" t="str">
        <f t="shared" si="1013"/>
        <v/>
      </c>
      <c r="AJ1052" s="31" t="str">
        <f t="shared" si="1013"/>
        <v/>
      </c>
      <c r="AK1052" s="31" t="str">
        <f t="shared" si="1013"/>
        <v/>
      </c>
      <c r="AL1052" s="31" t="str">
        <f t="shared" si="1013"/>
        <v/>
      </c>
      <c r="AM1052" s="31" t="str">
        <f t="shared" si="1013"/>
        <v/>
      </c>
      <c r="AN1052" s="31" t="str">
        <f t="shared" si="1013"/>
        <v/>
      </c>
      <c r="AO1052" s="32" t="str">
        <f t="shared" si="1011"/>
        <v/>
      </c>
      <c r="AP1052" s="32" t="str">
        <f t="shared" si="993"/>
        <v/>
      </c>
      <c r="AQ1052" s="32" t="str">
        <f t="shared" si="993"/>
        <v/>
      </c>
      <c r="AR1052" s="32" t="str">
        <f t="shared" si="993"/>
        <v/>
      </c>
      <c r="AS1052" s="32" t="str">
        <f t="shared" si="993"/>
        <v/>
      </c>
      <c r="AT1052" s="32" t="str">
        <f t="shared" si="993"/>
        <v/>
      </c>
      <c r="AU1052" s="32" t="str">
        <f t="shared" si="993"/>
        <v/>
      </c>
      <c r="AV1052" s="32" t="str">
        <f t="shared" si="993"/>
        <v/>
      </c>
      <c r="AW1052" s="32" t="str">
        <f t="shared" si="993"/>
        <v/>
      </c>
      <c r="AX1052" s="32" t="str">
        <f t="shared" si="993"/>
        <v/>
      </c>
      <c r="AY1052" s="32" t="str">
        <f t="shared" si="993"/>
        <v/>
      </c>
      <c r="BA1052" s="17" t="str">
        <f t="shared" si="994"/>
        <v/>
      </c>
      <c r="BB1052" s="17" t="str">
        <f t="shared" si="994"/>
        <v/>
      </c>
      <c r="BC1052" s="17" t="str">
        <f t="shared" si="994"/>
        <v/>
      </c>
      <c r="BD1052" s="17" t="str">
        <f t="shared" si="994"/>
        <v/>
      </c>
      <c r="BE1052" s="17" t="str">
        <f t="shared" si="994"/>
        <v/>
      </c>
      <c r="BF1052" s="17" t="str">
        <f t="shared" si="994"/>
        <v/>
      </c>
      <c r="BG1052" s="17" t="str">
        <f t="shared" si="994"/>
        <v/>
      </c>
      <c r="BH1052" s="17" t="str">
        <f t="shared" si="994"/>
        <v/>
      </c>
      <c r="BI1052" s="17" t="str">
        <f t="shared" si="994"/>
        <v/>
      </c>
      <c r="BJ1052" s="17" t="str">
        <f t="shared" si="994"/>
        <v/>
      </c>
    </row>
    <row r="1053" spans="1:62" s="13" customFormat="1" ht="23.25" customHeight="1">
      <c r="C1053" s="2" t="str">
        <f>IF($B1053="","",$S$2)</f>
        <v/>
      </c>
      <c r="D1053" s="14" t="str">
        <f t="shared" ref="D1053:K1053" si="1020">IF($B1053&gt;"",IF(ISERROR(SEARCH($B1053,T$2))," ",MID(T$2,FIND("%курс ",T$2,FIND($B1053,T$2))+6,3)&amp;"
("&amp;MID(T$2,FIND("ауд.",T$2,FIND($B1053,T$2))+4,FIND("№",T$2,FIND("ауд.",T$2,FIND($B1053,T$2)))-(FIND("ауд.",T$2,FIND($B1053,T$2))+4))&amp;")"),"")</f>
        <v/>
      </c>
      <c r="E1053" s="14" t="str">
        <f t="shared" si="1020"/>
        <v/>
      </c>
      <c r="F1053" s="14" t="str">
        <f t="shared" si="1020"/>
        <v/>
      </c>
      <c r="G1053" s="14" t="str">
        <f t="shared" si="1020"/>
        <v/>
      </c>
      <c r="H1053" s="14" t="str">
        <f t="shared" si="1020"/>
        <v/>
      </c>
      <c r="I1053" s="14" t="str">
        <f t="shared" si="1020"/>
        <v/>
      </c>
      <c r="J1053" s="14" t="str">
        <f t="shared" si="1020"/>
        <v/>
      </c>
      <c r="K1053" s="14" t="str">
        <f t="shared" si="1020"/>
        <v/>
      </c>
      <c r="L1053" s="14"/>
      <c r="M1053" s="14"/>
      <c r="P1053" s="16"/>
      <c r="Q1053" s="16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E1053" s="35"/>
      <c r="AF1053" s="35"/>
      <c r="AG1053" s="35"/>
      <c r="AH1053" s="35"/>
      <c r="AI1053" s="35"/>
      <c r="AJ1053" s="35"/>
      <c r="AK1053" s="35"/>
      <c r="AL1053" s="35"/>
      <c r="AM1053" s="35"/>
      <c r="AN1053" s="35"/>
      <c r="AO1053" s="35"/>
      <c r="AP1053" s="32" t="str">
        <f t="shared" si="993"/>
        <v/>
      </c>
      <c r="AQ1053" s="32" t="str">
        <f t="shared" si="993"/>
        <v/>
      </c>
      <c r="AR1053" s="32" t="str">
        <f t="shared" si="993"/>
        <v/>
      </c>
      <c r="AS1053" s="32" t="str">
        <f t="shared" si="993"/>
        <v/>
      </c>
      <c r="AT1053" s="32" t="str">
        <f t="shared" si="993"/>
        <v/>
      </c>
      <c r="AU1053" s="32" t="str">
        <f t="shared" si="993"/>
        <v/>
      </c>
      <c r="AV1053" s="32" t="str">
        <f t="shared" si="993"/>
        <v/>
      </c>
      <c r="AW1053" s="32" t="str">
        <f t="shared" si="993"/>
        <v/>
      </c>
      <c r="AX1053" s="32" t="str">
        <f t="shared" si="993"/>
        <v/>
      </c>
      <c r="AY1053" s="32" t="str">
        <f t="shared" si="993"/>
        <v/>
      </c>
      <c r="BA1053" s="17" t="str">
        <f t="shared" si="994"/>
        <v/>
      </c>
      <c r="BB1053" s="17" t="str">
        <f t="shared" si="994"/>
        <v/>
      </c>
      <c r="BC1053" s="17" t="str">
        <f t="shared" si="994"/>
        <v/>
      </c>
      <c r="BD1053" s="17" t="str">
        <f t="shared" si="994"/>
        <v/>
      </c>
      <c r="BE1053" s="17" t="str">
        <f t="shared" si="994"/>
        <v/>
      </c>
      <c r="BF1053" s="17" t="str">
        <f t="shared" si="994"/>
        <v/>
      </c>
      <c r="BG1053" s="17" t="str">
        <f t="shared" si="994"/>
        <v/>
      </c>
      <c r="BH1053" s="17" t="str">
        <f t="shared" si="994"/>
        <v/>
      </c>
      <c r="BI1053" s="17" t="str">
        <f t="shared" si="994"/>
        <v/>
      </c>
      <c r="BJ1053" s="17" t="str">
        <f t="shared" si="994"/>
        <v/>
      </c>
    </row>
    <row r="1054" spans="1:62" s="13" customFormat="1" ht="23.25" customHeight="1">
      <c r="A1054" s="1">
        <f ca="1">IF(COUNTIF($D1055:$M1061," ")=70,"",MAX($A$1:A1053)+1)</f>
        <v>1032</v>
      </c>
      <c r="B1054" s="2" t="str">
        <f>IF($C1054="","",$C1054)</f>
        <v/>
      </c>
      <c r="C1054" s="3" t="str">
        <f>IF(ISERROR(VLOOKUP((ROW()-1)/9+1,'[1]Преподавательский состав'!$A$2:$B$180,2,FALSE)),"",VLOOKUP((ROW()-1)/9+1,'[1]Преподавательский состав'!$A$2:$B$180,2,FALSE))</f>
        <v/>
      </c>
      <c r="D1054" s="3" t="str">
        <f>IF($C1054="","",T(" 8.00"))</f>
        <v/>
      </c>
      <c r="E1054" s="3" t="str">
        <f>IF($C1054="","",T(" 9.40"))</f>
        <v/>
      </c>
      <c r="F1054" s="3" t="str">
        <f>IF($C1054="","",T("11.20"))</f>
        <v/>
      </c>
      <c r="G1054" s="3" t="str">
        <f>IF($C1054="","",T("13.00"))</f>
        <v/>
      </c>
      <c r="H1054" s="3" t="str">
        <f>IF($C1054="","",T("13.30"))</f>
        <v/>
      </c>
      <c r="I1054" s="3" t="str">
        <f>IF($C1054="","",T("15.10"))</f>
        <v/>
      </c>
      <c r="J1054" s="3" t="str">
        <f>IF($C1054="","",T("16.50"))</f>
        <v/>
      </c>
      <c r="K1054" s="3" t="str">
        <f>IF($C1054="","",T("16.50"))</f>
        <v/>
      </c>
      <c r="L1054" s="3"/>
      <c r="M1054" s="3"/>
      <c r="P1054" s="16"/>
      <c r="Q1054" s="16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 t="str">
        <f t="shared" ref="AO1054:AO1061" si="1021">IF(COUNTBLANK(AE1054:AN1054)=10,"",MID($B1054,1,FIND(" ",$B1054)-1))</f>
        <v/>
      </c>
      <c r="AP1054" s="32" t="str">
        <f t="shared" si="993"/>
        <v/>
      </c>
      <c r="AQ1054" s="32" t="str">
        <f t="shared" si="993"/>
        <v/>
      </c>
      <c r="AR1054" s="32" t="str">
        <f t="shared" si="993"/>
        <v/>
      </c>
      <c r="AS1054" s="32" t="str">
        <f t="shared" si="993"/>
        <v/>
      </c>
      <c r="AT1054" s="32" t="str">
        <f t="shared" si="993"/>
        <v/>
      </c>
      <c r="AU1054" s="32" t="str">
        <f t="shared" ref="AU1054:AY1117" si="1022">IF(AJ1054="","",CONCATENATE(AJ1054," ",$AO1054))</f>
        <v/>
      </c>
      <c r="AV1054" s="32" t="str">
        <f t="shared" si="1022"/>
        <v/>
      </c>
      <c r="AW1054" s="32" t="str">
        <f t="shared" si="1022"/>
        <v/>
      </c>
      <c r="AX1054" s="32" t="str">
        <f t="shared" si="1022"/>
        <v/>
      </c>
      <c r="AY1054" s="32" t="str">
        <f t="shared" si="1022"/>
        <v/>
      </c>
      <c r="BA1054" s="17" t="str">
        <f t="shared" si="994"/>
        <v/>
      </c>
      <c r="BB1054" s="17" t="str">
        <f t="shared" si="994"/>
        <v/>
      </c>
      <c r="BC1054" s="17" t="str">
        <f t="shared" si="994"/>
        <v/>
      </c>
      <c r="BD1054" s="17" t="str">
        <f t="shared" si="994"/>
        <v/>
      </c>
      <c r="BE1054" s="17" t="str">
        <f t="shared" si="994"/>
        <v/>
      </c>
      <c r="BF1054" s="17" t="str">
        <f t="shared" ref="BF1054:BJ1117" si="1023">IF(AJ1054="","",ROW())</f>
        <v/>
      </c>
      <c r="BG1054" s="17" t="str">
        <f t="shared" si="1023"/>
        <v/>
      </c>
      <c r="BH1054" s="17" t="str">
        <f t="shared" si="1023"/>
        <v/>
      </c>
      <c r="BI1054" s="17" t="str">
        <f t="shared" si="1023"/>
        <v/>
      </c>
      <c r="BJ1054" s="17" t="str">
        <f t="shared" si="1023"/>
        <v/>
      </c>
    </row>
    <row r="1055" spans="1:62" s="13" customFormat="1" ht="23.25" customHeight="1">
      <c r="A1055" s="1">
        <f ca="1">IF(COUNTIF($D1055:$M1055," ")=10,"",IF(VLOOKUP(MAX($A$1:A1054),$A$1:C1054,3,FALSE)=0,"",MAX($A$1:A1054)+1))</f>
        <v>1033</v>
      </c>
      <c r="B1055" s="13" t="str">
        <f>$B1054</f>
        <v/>
      </c>
      <c r="C1055" s="2" t="str">
        <f>IF($B1055="","",$S$2)</f>
        <v/>
      </c>
      <c r="D1055" s="14" t="str">
        <f t="shared" ref="D1055:K1055" si="1024">IF($B1055&gt;"",IF(ISERROR(SEARCH($B1055,T$2))," ",MID(T$2,FIND("%курс ",T$2,FIND($B1055,T$2))+6,3)&amp;"
("&amp;MID(T$2,FIND("ауд.",T$2,FIND($B1055,T$2))+4,FIND("№",T$2,FIND("ауд.",T$2,FIND($B1055,T$2)))-(FIND("ауд.",T$2,FIND($B1055,T$2))+4))&amp;")"),"")</f>
        <v/>
      </c>
      <c r="E1055" s="14" t="str">
        <f t="shared" si="1024"/>
        <v/>
      </c>
      <c r="F1055" s="14" t="str">
        <f t="shared" si="1024"/>
        <v/>
      </c>
      <c r="G1055" s="14" t="str">
        <f t="shared" si="1024"/>
        <v/>
      </c>
      <c r="H1055" s="14" t="str">
        <f t="shared" si="1024"/>
        <v/>
      </c>
      <c r="I1055" s="14" t="str">
        <f t="shared" si="1024"/>
        <v/>
      </c>
      <c r="J1055" s="14" t="str">
        <f t="shared" si="1024"/>
        <v/>
      </c>
      <c r="K1055" s="14" t="str">
        <f t="shared" si="1024"/>
        <v/>
      </c>
      <c r="L1055" s="14"/>
      <c r="M1055" s="14"/>
      <c r="P1055" s="16"/>
      <c r="Q1055" s="16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E1055" s="31" t="str">
        <f t="shared" ref="AE1055:AN1061" si="1025">IF(D1055=" ","",IF(D1055="","",CONCATENATE($C1055," ",D$1," ",MID(D1055,6,3))))</f>
        <v/>
      </c>
      <c r="AF1055" s="31" t="str">
        <f t="shared" si="1025"/>
        <v/>
      </c>
      <c r="AG1055" s="31" t="str">
        <f t="shared" si="1025"/>
        <v/>
      </c>
      <c r="AH1055" s="31" t="str">
        <f t="shared" si="1025"/>
        <v/>
      </c>
      <c r="AI1055" s="31" t="str">
        <f t="shared" si="1025"/>
        <v/>
      </c>
      <c r="AJ1055" s="31" t="str">
        <f t="shared" si="1025"/>
        <v/>
      </c>
      <c r="AK1055" s="31" t="str">
        <f t="shared" si="1025"/>
        <v/>
      </c>
      <c r="AL1055" s="31" t="str">
        <f t="shared" si="1025"/>
        <v/>
      </c>
      <c r="AM1055" s="31" t="str">
        <f t="shared" si="1025"/>
        <v/>
      </c>
      <c r="AN1055" s="31" t="str">
        <f t="shared" si="1025"/>
        <v/>
      </c>
      <c r="AO1055" s="32" t="str">
        <f t="shared" si="1021"/>
        <v/>
      </c>
      <c r="AP1055" s="32" t="str">
        <f t="shared" ref="AP1055:AT1118" si="1026">IF(AE1055="","",CONCATENATE(AE1055," ",$AO1055))</f>
        <v/>
      </c>
      <c r="AQ1055" s="32" t="str">
        <f t="shared" si="1026"/>
        <v/>
      </c>
      <c r="AR1055" s="32" t="str">
        <f t="shared" si="1026"/>
        <v/>
      </c>
      <c r="AS1055" s="32" t="str">
        <f t="shared" si="1026"/>
        <v/>
      </c>
      <c r="AT1055" s="32" t="str">
        <f t="shared" si="1026"/>
        <v/>
      </c>
      <c r="AU1055" s="32" t="str">
        <f t="shared" si="1022"/>
        <v/>
      </c>
      <c r="AV1055" s="32" t="str">
        <f t="shared" si="1022"/>
        <v/>
      </c>
      <c r="AW1055" s="32" t="str">
        <f t="shared" si="1022"/>
        <v/>
      </c>
      <c r="AX1055" s="32" t="str">
        <f t="shared" si="1022"/>
        <v/>
      </c>
      <c r="AY1055" s="32" t="str">
        <f t="shared" si="1022"/>
        <v/>
      </c>
      <c r="BA1055" s="17" t="str">
        <f t="shared" ref="BA1055:BE1118" si="1027">IF(AE1055="","",ROW())</f>
        <v/>
      </c>
      <c r="BB1055" s="17" t="str">
        <f t="shared" si="1027"/>
        <v/>
      </c>
      <c r="BC1055" s="17" t="str">
        <f t="shared" si="1027"/>
        <v/>
      </c>
      <c r="BD1055" s="17" t="str">
        <f t="shared" si="1027"/>
        <v/>
      </c>
      <c r="BE1055" s="17" t="str">
        <f t="shared" si="1027"/>
        <v/>
      </c>
      <c r="BF1055" s="17" t="str">
        <f t="shared" si="1023"/>
        <v/>
      </c>
      <c r="BG1055" s="17" t="str">
        <f t="shared" si="1023"/>
        <v/>
      </c>
      <c r="BH1055" s="17" t="str">
        <f t="shared" si="1023"/>
        <v/>
      </c>
      <c r="BI1055" s="17" t="str">
        <f t="shared" si="1023"/>
        <v/>
      </c>
      <c r="BJ1055" s="17" t="str">
        <f t="shared" si="1023"/>
        <v/>
      </c>
    </row>
    <row r="1056" spans="1:62" s="13" customFormat="1" ht="23.25" customHeight="1">
      <c r="A1056" s="1">
        <f ca="1">IF(COUNTIF($D1056:$M1056," ")=10,"",IF(VLOOKUP(MAX($A$1:A1055),$A$1:C1055,3,FALSE)=0,"",MAX($A$1:A1055)+1))</f>
        <v>1034</v>
      </c>
      <c r="B1056" s="13" t="str">
        <f>$B1054</f>
        <v/>
      </c>
      <c r="C1056" s="2" t="str">
        <f>IF($B1056="","",$S$3)</f>
        <v/>
      </c>
      <c r="D1056" s="14" t="str">
        <f t="shared" ref="D1056:K1056" si="1028">IF($B1056&gt;"",IF(ISERROR(SEARCH($B1056,T$3))," ",MID(T$3,FIND("%курс ",T$3,FIND($B1056,T$3))+6,3)&amp;"
("&amp;MID(T$3,FIND("ауд.",T$3,FIND($B1056,T$3))+4,FIND("№",T$3,FIND("ауд.",T$3,FIND($B1056,T$3)))-(FIND("ауд.",T$3,FIND($B1056,T$3))+4))&amp;")"),"")</f>
        <v/>
      </c>
      <c r="E1056" s="14" t="str">
        <f t="shared" si="1028"/>
        <v/>
      </c>
      <c r="F1056" s="14" t="str">
        <f t="shared" si="1028"/>
        <v/>
      </c>
      <c r="G1056" s="14" t="str">
        <f t="shared" si="1028"/>
        <v/>
      </c>
      <c r="H1056" s="14" t="str">
        <f t="shared" si="1028"/>
        <v/>
      </c>
      <c r="I1056" s="14" t="str">
        <f t="shared" si="1028"/>
        <v/>
      </c>
      <c r="J1056" s="14" t="str">
        <f t="shared" si="1028"/>
        <v/>
      </c>
      <c r="K1056" s="14" t="str">
        <f t="shared" si="1028"/>
        <v/>
      </c>
      <c r="L1056" s="14"/>
      <c r="M1056" s="14"/>
      <c r="P1056" s="16"/>
      <c r="Q1056" s="16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E1056" s="31" t="str">
        <f t="shared" si="1025"/>
        <v/>
      </c>
      <c r="AF1056" s="31" t="str">
        <f t="shared" si="1025"/>
        <v/>
      </c>
      <c r="AG1056" s="31" t="str">
        <f t="shared" si="1025"/>
        <v/>
      </c>
      <c r="AH1056" s="31" t="str">
        <f t="shared" si="1025"/>
        <v/>
      </c>
      <c r="AI1056" s="31" t="str">
        <f t="shared" si="1025"/>
        <v/>
      </c>
      <c r="AJ1056" s="31" t="str">
        <f t="shared" si="1025"/>
        <v/>
      </c>
      <c r="AK1056" s="31" t="str">
        <f t="shared" si="1025"/>
        <v/>
      </c>
      <c r="AL1056" s="31" t="str">
        <f t="shared" si="1025"/>
        <v/>
      </c>
      <c r="AM1056" s="31" t="str">
        <f t="shared" si="1025"/>
        <v/>
      </c>
      <c r="AN1056" s="31" t="str">
        <f t="shared" si="1025"/>
        <v/>
      </c>
      <c r="AO1056" s="32" t="str">
        <f t="shared" si="1021"/>
        <v/>
      </c>
      <c r="AP1056" s="32" t="str">
        <f t="shared" si="1026"/>
        <v/>
      </c>
      <c r="AQ1056" s="32" t="str">
        <f t="shared" si="1026"/>
        <v/>
      </c>
      <c r="AR1056" s="32" t="str">
        <f t="shared" si="1026"/>
        <v/>
      </c>
      <c r="AS1056" s="32" t="str">
        <f t="shared" si="1026"/>
        <v/>
      </c>
      <c r="AT1056" s="32" t="str">
        <f t="shared" si="1026"/>
        <v/>
      </c>
      <c r="AU1056" s="32" t="str">
        <f t="shared" si="1022"/>
        <v/>
      </c>
      <c r="AV1056" s="32" t="str">
        <f t="shared" si="1022"/>
        <v/>
      </c>
      <c r="AW1056" s="32" t="str">
        <f t="shared" si="1022"/>
        <v/>
      </c>
      <c r="AX1056" s="32" t="str">
        <f t="shared" si="1022"/>
        <v/>
      </c>
      <c r="AY1056" s="32" t="str">
        <f t="shared" si="1022"/>
        <v/>
      </c>
      <c r="BA1056" s="17" t="str">
        <f t="shared" si="1027"/>
        <v/>
      </c>
      <c r="BB1056" s="17" t="str">
        <f t="shared" si="1027"/>
        <v/>
      </c>
      <c r="BC1056" s="17" t="str">
        <f t="shared" si="1027"/>
        <v/>
      </c>
      <c r="BD1056" s="17" t="str">
        <f t="shared" si="1027"/>
        <v/>
      </c>
      <c r="BE1056" s="17" t="str">
        <f t="shared" si="1027"/>
        <v/>
      </c>
      <c r="BF1056" s="17" t="str">
        <f t="shared" si="1023"/>
        <v/>
      </c>
      <c r="BG1056" s="17" t="str">
        <f t="shared" si="1023"/>
        <v/>
      </c>
      <c r="BH1056" s="17" t="str">
        <f t="shared" si="1023"/>
        <v/>
      </c>
      <c r="BI1056" s="17" t="str">
        <f t="shared" si="1023"/>
        <v/>
      </c>
      <c r="BJ1056" s="17" t="str">
        <f t="shared" si="1023"/>
        <v/>
      </c>
    </row>
    <row r="1057" spans="1:62" s="13" customFormat="1" ht="23.25" customHeight="1">
      <c r="A1057" s="1">
        <f ca="1">IF(COUNTIF($D1057:$M1057," ")=10,"",IF(VLOOKUP(MAX($A$1:A1056),$A$1:C1056,3,FALSE)=0,"",MAX($A$1:A1056)+1))</f>
        <v>1035</v>
      </c>
      <c r="B1057" s="13" t="str">
        <f>$B1054</f>
        <v/>
      </c>
      <c r="C1057" s="2" t="str">
        <f>IF($B1057="","",$S$4)</f>
        <v/>
      </c>
      <c r="D1057" s="14" t="str">
        <f t="shared" ref="D1057:K1057" si="1029">IF($B1057&gt;"",IF(ISERROR(SEARCH($B1057,T$4))," ",MID(T$4,FIND("%курс ",T$4,FIND($B1057,T$4))+6,3)&amp;"
("&amp;MID(T$4,FIND("ауд.",T$4,FIND($B1057,T$4))+4,FIND("№",T$4,FIND("ауд.",T$4,FIND($B1057,T$4)))-(FIND("ауд.",T$4,FIND($B1057,T$4))+4))&amp;")"),"")</f>
        <v/>
      </c>
      <c r="E1057" s="14" t="str">
        <f t="shared" si="1029"/>
        <v/>
      </c>
      <c r="F1057" s="14" t="str">
        <f t="shared" si="1029"/>
        <v/>
      </c>
      <c r="G1057" s="14" t="str">
        <f t="shared" si="1029"/>
        <v/>
      </c>
      <c r="H1057" s="14" t="str">
        <f t="shared" si="1029"/>
        <v/>
      </c>
      <c r="I1057" s="14" t="str">
        <f t="shared" si="1029"/>
        <v/>
      </c>
      <c r="J1057" s="14" t="str">
        <f t="shared" si="1029"/>
        <v/>
      </c>
      <c r="K1057" s="14" t="str">
        <f t="shared" si="1029"/>
        <v/>
      </c>
      <c r="L1057" s="14"/>
      <c r="M1057" s="14"/>
      <c r="P1057" s="16"/>
      <c r="Q1057" s="16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E1057" s="31" t="str">
        <f t="shared" si="1025"/>
        <v/>
      </c>
      <c r="AF1057" s="31" t="str">
        <f t="shared" si="1025"/>
        <v/>
      </c>
      <c r="AG1057" s="31" t="str">
        <f t="shared" si="1025"/>
        <v/>
      </c>
      <c r="AH1057" s="31" t="str">
        <f t="shared" si="1025"/>
        <v/>
      </c>
      <c r="AI1057" s="31" t="str">
        <f t="shared" si="1025"/>
        <v/>
      </c>
      <c r="AJ1057" s="31" t="str">
        <f t="shared" si="1025"/>
        <v/>
      </c>
      <c r="AK1057" s="31" t="str">
        <f t="shared" si="1025"/>
        <v/>
      </c>
      <c r="AL1057" s="31" t="str">
        <f t="shared" si="1025"/>
        <v/>
      </c>
      <c r="AM1057" s="31" t="str">
        <f t="shared" si="1025"/>
        <v/>
      </c>
      <c r="AN1057" s="31" t="str">
        <f t="shared" si="1025"/>
        <v/>
      </c>
      <c r="AO1057" s="32" t="str">
        <f t="shared" si="1021"/>
        <v/>
      </c>
      <c r="AP1057" s="32" t="str">
        <f t="shared" si="1026"/>
        <v/>
      </c>
      <c r="AQ1057" s="32" t="str">
        <f t="shared" si="1026"/>
        <v/>
      </c>
      <c r="AR1057" s="32" t="str">
        <f t="shared" si="1026"/>
        <v/>
      </c>
      <c r="AS1057" s="32" t="str">
        <f t="shared" si="1026"/>
        <v/>
      </c>
      <c r="AT1057" s="32" t="str">
        <f t="shared" si="1026"/>
        <v/>
      </c>
      <c r="AU1057" s="32" t="str">
        <f t="shared" si="1022"/>
        <v/>
      </c>
      <c r="AV1057" s="32" t="str">
        <f t="shared" si="1022"/>
        <v/>
      </c>
      <c r="AW1057" s="32" t="str">
        <f t="shared" si="1022"/>
        <v/>
      </c>
      <c r="AX1057" s="32" t="str">
        <f t="shared" si="1022"/>
        <v/>
      </c>
      <c r="AY1057" s="32" t="str">
        <f t="shared" si="1022"/>
        <v/>
      </c>
      <c r="BA1057" s="17" t="str">
        <f t="shared" si="1027"/>
        <v/>
      </c>
      <c r="BB1057" s="17" t="str">
        <f t="shared" si="1027"/>
        <v/>
      </c>
      <c r="BC1057" s="17" t="str">
        <f t="shared" si="1027"/>
        <v/>
      </c>
      <c r="BD1057" s="17" t="str">
        <f t="shared" si="1027"/>
        <v/>
      </c>
      <c r="BE1057" s="17" t="str">
        <f t="shared" si="1027"/>
        <v/>
      </c>
      <c r="BF1057" s="17" t="str">
        <f t="shared" si="1023"/>
        <v/>
      </c>
      <c r="BG1057" s="17" t="str">
        <f t="shared" si="1023"/>
        <v/>
      </c>
      <c r="BH1057" s="17" t="str">
        <f t="shared" si="1023"/>
        <v/>
      </c>
      <c r="BI1057" s="17" t="str">
        <f t="shared" si="1023"/>
        <v/>
      </c>
      <c r="BJ1057" s="17" t="str">
        <f t="shared" si="1023"/>
        <v/>
      </c>
    </row>
    <row r="1058" spans="1:62" s="13" customFormat="1" ht="23.25" customHeight="1">
      <c r="A1058" s="1">
        <f ca="1">IF(COUNTIF($D1058:$M1058," ")=10,"",IF(VLOOKUP(MAX($A$1:A1057),$A$1:C1057,3,FALSE)=0,"",MAX($A$1:A1057)+1))</f>
        <v>1036</v>
      </c>
      <c r="B1058" s="13" t="str">
        <f>$B1054</f>
        <v/>
      </c>
      <c r="C1058" s="2" t="str">
        <f>IF($B1058="","",$S$5)</f>
        <v/>
      </c>
      <c r="D1058" s="23" t="str">
        <f t="shared" ref="D1058:K1058" si="1030">IF($B1058&gt;"",IF(ISERROR(SEARCH($B1058,T$5))," ",MID(T$5,FIND("%курс ",T$5,FIND($B1058,T$5))+6,3)&amp;"
("&amp;MID(T$5,FIND("ауд.",T$5,FIND($B1058,T$5))+4,FIND("№",T$5,FIND("ауд.",T$5,FIND($B1058,T$5)))-(FIND("ауд.",T$5,FIND($B1058,T$5))+4))&amp;")"),"")</f>
        <v/>
      </c>
      <c r="E1058" s="23" t="str">
        <f t="shared" si="1030"/>
        <v/>
      </c>
      <c r="F1058" s="23" t="str">
        <f t="shared" si="1030"/>
        <v/>
      </c>
      <c r="G1058" s="23" t="str">
        <f t="shared" si="1030"/>
        <v/>
      </c>
      <c r="H1058" s="23" t="str">
        <f t="shared" si="1030"/>
        <v/>
      </c>
      <c r="I1058" s="23" t="str">
        <f t="shared" si="1030"/>
        <v/>
      </c>
      <c r="J1058" s="23" t="str">
        <f t="shared" si="1030"/>
        <v/>
      </c>
      <c r="K1058" s="23" t="str">
        <f t="shared" si="1030"/>
        <v/>
      </c>
      <c r="L1058" s="23"/>
      <c r="M1058" s="23"/>
      <c r="P1058" s="16"/>
      <c r="Q1058" s="16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E1058" s="31" t="str">
        <f t="shared" si="1025"/>
        <v/>
      </c>
      <c r="AF1058" s="31" t="str">
        <f t="shared" si="1025"/>
        <v/>
      </c>
      <c r="AG1058" s="31" t="str">
        <f t="shared" si="1025"/>
        <v/>
      </c>
      <c r="AH1058" s="31" t="str">
        <f t="shared" si="1025"/>
        <v/>
      </c>
      <c r="AI1058" s="31" t="str">
        <f t="shared" si="1025"/>
        <v/>
      </c>
      <c r="AJ1058" s="31" t="str">
        <f t="shared" si="1025"/>
        <v/>
      </c>
      <c r="AK1058" s="31" t="str">
        <f t="shared" si="1025"/>
        <v/>
      </c>
      <c r="AL1058" s="31" t="str">
        <f t="shared" si="1025"/>
        <v/>
      </c>
      <c r="AM1058" s="31" t="str">
        <f t="shared" si="1025"/>
        <v/>
      </c>
      <c r="AN1058" s="31" t="str">
        <f t="shared" si="1025"/>
        <v/>
      </c>
      <c r="AO1058" s="32" t="str">
        <f t="shared" si="1021"/>
        <v/>
      </c>
      <c r="AP1058" s="32" t="str">
        <f t="shared" si="1026"/>
        <v/>
      </c>
      <c r="AQ1058" s="32" t="str">
        <f t="shared" si="1026"/>
        <v/>
      </c>
      <c r="AR1058" s="32" t="str">
        <f t="shared" si="1026"/>
        <v/>
      </c>
      <c r="AS1058" s="32" t="str">
        <f t="shared" si="1026"/>
        <v/>
      </c>
      <c r="AT1058" s="32" t="str">
        <f t="shared" si="1026"/>
        <v/>
      </c>
      <c r="AU1058" s="32" t="str">
        <f t="shared" si="1022"/>
        <v/>
      </c>
      <c r="AV1058" s="32" t="str">
        <f t="shared" si="1022"/>
        <v/>
      </c>
      <c r="AW1058" s="32" t="str">
        <f t="shared" si="1022"/>
        <v/>
      </c>
      <c r="AX1058" s="32" t="str">
        <f t="shared" si="1022"/>
        <v/>
      </c>
      <c r="AY1058" s="32" t="str">
        <f t="shared" si="1022"/>
        <v/>
      </c>
      <c r="BA1058" s="17" t="str">
        <f t="shared" si="1027"/>
        <v/>
      </c>
      <c r="BB1058" s="17" t="str">
        <f t="shared" si="1027"/>
        <v/>
      </c>
      <c r="BC1058" s="17" t="str">
        <f t="shared" si="1027"/>
        <v/>
      </c>
      <c r="BD1058" s="17" t="str">
        <f t="shared" si="1027"/>
        <v/>
      </c>
      <c r="BE1058" s="17" t="str">
        <f t="shared" si="1027"/>
        <v/>
      </c>
      <c r="BF1058" s="17" t="str">
        <f t="shared" si="1023"/>
        <v/>
      </c>
      <c r="BG1058" s="17" t="str">
        <f t="shared" si="1023"/>
        <v/>
      </c>
      <c r="BH1058" s="17" t="str">
        <f t="shared" si="1023"/>
        <v/>
      </c>
      <c r="BI1058" s="17" t="str">
        <f t="shared" si="1023"/>
        <v/>
      </c>
      <c r="BJ1058" s="17" t="str">
        <f t="shared" si="1023"/>
        <v/>
      </c>
    </row>
    <row r="1059" spans="1:62" s="13" customFormat="1" ht="23.25" customHeight="1">
      <c r="A1059" s="1">
        <f ca="1">IF(COUNTIF($D1059:$M1059," ")=10,"",IF(VLOOKUP(MAX($A$1:A1058),$A$1:C1058,3,FALSE)=0,"",MAX($A$1:A1058)+1))</f>
        <v>1037</v>
      </c>
      <c r="B1059" s="13" t="str">
        <f>$B1054</f>
        <v/>
      </c>
      <c r="C1059" s="2" t="str">
        <f>IF($B1059="","",$S$6)</f>
        <v/>
      </c>
      <c r="D1059" s="23" t="str">
        <f t="shared" ref="D1059:K1059" si="1031">IF($B1059&gt;"",IF(ISERROR(SEARCH($B1059,T$6))," ",MID(T$6,FIND("%курс ",T$6,FIND($B1059,T$6))+6,3)&amp;"
("&amp;MID(T$6,FIND("ауд.",T$6,FIND($B1059,T$6))+4,FIND("№",T$6,FIND("ауд.",T$6,FIND($B1059,T$6)))-(FIND("ауд.",T$6,FIND($B1059,T$6))+4))&amp;")"),"")</f>
        <v/>
      </c>
      <c r="E1059" s="23" t="str">
        <f t="shared" si="1031"/>
        <v/>
      </c>
      <c r="F1059" s="23" t="str">
        <f t="shared" si="1031"/>
        <v/>
      </c>
      <c r="G1059" s="23" t="str">
        <f t="shared" si="1031"/>
        <v/>
      </c>
      <c r="H1059" s="23" t="str">
        <f t="shared" si="1031"/>
        <v/>
      </c>
      <c r="I1059" s="23" t="str">
        <f t="shared" si="1031"/>
        <v/>
      </c>
      <c r="J1059" s="23" t="str">
        <f t="shared" si="1031"/>
        <v/>
      </c>
      <c r="K1059" s="23" t="str">
        <f t="shared" si="1031"/>
        <v/>
      </c>
      <c r="L1059" s="23"/>
      <c r="M1059" s="23"/>
      <c r="P1059" s="16"/>
      <c r="Q1059" s="16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E1059" s="31" t="str">
        <f t="shared" si="1025"/>
        <v/>
      </c>
      <c r="AF1059" s="31" t="str">
        <f t="shared" si="1025"/>
        <v/>
      </c>
      <c r="AG1059" s="31" t="str">
        <f t="shared" si="1025"/>
        <v/>
      </c>
      <c r="AH1059" s="31" t="str">
        <f t="shared" si="1025"/>
        <v/>
      </c>
      <c r="AI1059" s="31" t="str">
        <f t="shared" si="1025"/>
        <v/>
      </c>
      <c r="AJ1059" s="31" t="str">
        <f t="shared" si="1025"/>
        <v/>
      </c>
      <c r="AK1059" s="31" t="str">
        <f t="shared" si="1025"/>
        <v/>
      </c>
      <c r="AL1059" s="31" t="str">
        <f t="shared" si="1025"/>
        <v/>
      </c>
      <c r="AM1059" s="31" t="str">
        <f t="shared" si="1025"/>
        <v/>
      </c>
      <c r="AN1059" s="31" t="str">
        <f t="shared" si="1025"/>
        <v/>
      </c>
      <c r="AO1059" s="32" t="str">
        <f t="shared" si="1021"/>
        <v/>
      </c>
      <c r="AP1059" s="32" t="str">
        <f t="shared" si="1026"/>
        <v/>
      </c>
      <c r="AQ1059" s="32" t="str">
        <f t="shared" si="1026"/>
        <v/>
      </c>
      <c r="AR1059" s="32" t="str">
        <f t="shared" si="1026"/>
        <v/>
      </c>
      <c r="AS1059" s="32" t="str">
        <f t="shared" si="1026"/>
        <v/>
      </c>
      <c r="AT1059" s="32" t="str">
        <f t="shared" si="1026"/>
        <v/>
      </c>
      <c r="AU1059" s="32" t="str">
        <f t="shared" si="1022"/>
        <v/>
      </c>
      <c r="AV1059" s="32" t="str">
        <f t="shared" si="1022"/>
        <v/>
      </c>
      <c r="AW1059" s="32" t="str">
        <f t="shared" si="1022"/>
        <v/>
      </c>
      <c r="AX1059" s="32" t="str">
        <f t="shared" si="1022"/>
        <v/>
      </c>
      <c r="AY1059" s="32" t="str">
        <f t="shared" si="1022"/>
        <v/>
      </c>
      <c r="BA1059" s="17" t="str">
        <f t="shared" si="1027"/>
        <v/>
      </c>
      <c r="BB1059" s="17" t="str">
        <f t="shared" si="1027"/>
        <v/>
      </c>
      <c r="BC1059" s="17" t="str">
        <f t="shared" si="1027"/>
        <v/>
      </c>
      <c r="BD1059" s="17" t="str">
        <f t="shared" si="1027"/>
        <v/>
      </c>
      <c r="BE1059" s="17" t="str">
        <f t="shared" si="1027"/>
        <v/>
      </c>
      <c r="BF1059" s="17" t="str">
        <f t="shared" si="1023"/>
        <v/>
      </c>
      <c r="BG1059" s="17" t="str">
        <f t="shared" si="1023"/>
        <v/>
      </c>
      <c r="BH1059" s="17" t="str">
        <f t="shared" si="1023"/>
        <v/>
      </c>
      <c r="BI1059" s="17" t="str">
        <f t="shared" si="1023"/>
        <v/>
      </c>
      <c r="BJ1059" s="17" t="str">
        <f t="shared" si="1023"/>
        <v/>
      </c>
    </row>
    <row r="1060" spans="1:62" s="13" customFormat="1" ht="23.25" customHeight="1">
      <c r="A1060" s="1">
        <f ca="1">IF(COUNTIF($D1060:$M1060," ")=10,"",IF(VLOOKUP(MAX($A$1:A1059),$A$1:C1059,3,FALSE)=0,"",MAX($A$1:A1059)+1))</f>
        <v>1038</v>
      </c>
      <c r="B1060" s="13" t="str">
        <f>$B1054</f>
        <v/>
      </c>
      <c r="C1060" s="2" t="str">
        <f>IF($B1060="","",$S$7)</f>
        <v/>
      </c>
      <c r="D1060" s="23" t="str">
        <f t="shared" ref="D1060:K1060" si="1032">IF($B1060&gt;"",IF(ISERROR(SEARCH($B1060,T$7))," ",MID(T$7,FIND("%курс ",T$7,FIND($B1060,T$7))+6,3)&amp;"
("&amp;MID(T$7,FIND("ауд.",T$7,FIND($B1060,T$7))+4,FIND("№",T$7,FIND("ауд.",T$7,FIND($B1060,T$7)))-(FIND("ауд.",T$7,FIND($B1060,T$7))+4))&amp;")"),"")</f>
        <v/>
      </c>
      <c r="E1060" s="23" t="str">
        <f t="shared" si="1032"/>
        <v/>
      </c>
      <c r="F1060" s="23" t="str">
        <f t="shared" si="1032"/>
        <v/>
      </c>
      <c r="G1060" s="23" t="str">
        <f t="shared" si="1032"/>
        <v/>
      </c>
      <c r="H1060" s="23" t="str">
        <f t="shared" si="1032"/>
        <v/>
      </c>
      <c r="I1060" s="23" t="str">
        <f t="shared" si="1032"/>
        <v/>
      </c>
      <c r="J1060" s="23" t="str">
        <f t="shared" si="1032"/>
        <v/>
      </c>
      <c r="K1060" s="23" t="str">
        <f t="shared" si="1032"/>
        <v/>
      </c>
      <c r="L1060" s="23"/>
      <c r="M1060" s="23"/>
      <c r="P1060" s="16"/>
      <c r="Q1060" s="16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E1060" s="31" t="str">
        <f t="shared" si="1025"/>
        <v/>
      </c>
      <c r="AF1060" s="31" t="str">
        <f t="shared" si="1025"/>
        <v/>
      </c>
      <c r="AG1060" s="31" t="str">
        <f t="shared" si="1025"/>
        <v/>
      </c>
      <c r="AH1060" s="31" t="str">
        <f t="shared" si="1025"/>
        <v/>
      </c>
      <c r="AI1060" s="31" t="str">
        <f t="shared" si="1025"/>
        <v/>
      </c>
      <c r="AJ1060" s="31" t="str">
        <f t="shared" si="1025"/>
        <v/>
      </c>
      <c r="AK1060" s="31" t="str">
        <f t="shared" si="1025"/>
        <v/>
      </c>
      <c r="AL1060" s="31" t="str">
        <f t="shared" si="1025"/>
        <v/>
      </c>
      <c r="AM1060" s="31" t="str">
        <f t="shared" si="1025"/>
        <v/>
      </c>
      <c r="AN1060" s="31" t="str">
        <f t="shared" si="1025"/>
        <v/>
      </c>
      <c r="AO1060" s="32" t="str">
        <f t="shared" si="1021"/>
        <v/>
      </c>
      <c r="AP1060" s="32" t="str">
        <f t="shared" si="1026"/>
        <v/>
      </c>
      <c r="AQ1060" s="32" t="str">
        <f t="shared" si="1026"/>
        <v/>
      </c>
      <c r="AR1060" s="32" t="str">
        <f t="shared" si="1026"/>
        <v/>
      </c>
      <c r="AS1060" s="32" t="str">
        <f t="shared" si="1026"/>
        <v/>
      </c>
      <c r="AT1060" s="32" t="str">
        <f t="shared" si="1026"/>
        <v/>
      </c>
      <c r="AU1060" s="32" t="str">
        <f t="shared" si="1022"/>
        <v/>
      </c>
      <c r="AV1060" s="32" t="str">
        <f t="shared" si="1022"/>
        <v/>
      </c>
      <c r="AW1060" s="32" t="str">
        <f t="shared" si="1022"/>
        <v/>
      </c>
      <c r="AX1060" s="32" t="str">
        <f t="shared" si="1022"/>
        <v/>
      </c>
      <c r="AY1060" s="32" t="str">
        <f t="shared" si="1022"/>
        <v/>
      </c>
      <c r="BA1060" s="17" t="str">
        <f t="shared" si="1027"/>
        <v/>
      </c>
      <c r="BB1060" s="17" t="str">
        <f t="shared" si="1027"/>
        <v/>
      </c>
      <c r="BC1060" s="17" t="str">
        <f t="shared" si="1027"/>
        <v/>
      </c>
      <c r="BD1060" s="17" t="str">
        <f t="shared" si="1027"/>
        <v/>
      </c>
      <c r="BE1060" s="17" t="str">
        <f t="shared" si="1027"/>
        <v/>
      </c>
      <c r="BF1060" s="17" t="str">
        <f t="shared" si="1023"/>
        <v/>
      </c>
      <c r="BG1060" s="17" t="str">
        <f t="shared" si="1023"/>
        <v/>
      </c>
      <c r="BH1060" s="17" t="str">
        <f t="shared" si="1023"/>
        <v/>
      </c>
      <c r="BI1060" s="17" t="str">
        <f t="shared" si="1023"/>
        <v/>
      </c>
      <c r="BJ1060" s="17" t="str">
        <f t="shared" si="1023"/>
        <v/>
      </c>
    </row>
    <row r="1061" spans="1:62" s="13" customFormat="1" ht="23.25" customHeight="1">
      <c r="A1061" s="1">
        <f ca="1">IF(COUNTIF($D1061:$M1061," ")=10,"",IF(VLOOKUP(MAX($A$1:A1060),$A$1:C1060,3,FALSE)=0,"",MAX($A$1:A1060)+1))</f>
        <v>1039</v>
      </c>
      <c r="B1061" s="13" t="str">
        <f>$B1054</f>
        <v/>
      </c>
      <c r="C1061" s="2" t="str">
        <f>IF($B1061="","",$S$8)</f>
        <v/>
      </c>
      <c r="D1061" s="23" t="str">
        <f t="shared" ref="D1061:K1061" si="1033">IF($B1061&gt;"",IF(ISERROR(SEARCH($B1061,T$8))," ",MID(T$8,FIND("%курс ",T$8,FIND($B1061,T$8))+6,3)&amp;"
("&amp;MID(T$8,FIND("ауд.",T$8,FIND($B1061,T$8))+4,FIND("№",T$8,FIND("ауд.",T$8,FIND($B1061,T$8)))-(FIND("ауд.",T$8,FIND($B1061,T$8))+4))&amp;")"),"")</f>
        <v/>
      </c>
      <c r="E1061" s="23" t="str">
        <f t="shared" si="1033"/>
        <v/>
      </c>
      <c r="F1061" s="23" t="str">
        <f t="shared" si="1033"/>
        <v/>
      </c>
      <c r="G1061" s="23" t="str">
        <f t="shared" si="1033"/>
        <v/>
      </c>
      <c r="H1061" s="23" t="str">
        <f t="shared" si="1033"/>
        <v/>
      </c>
      <c r="I1061" s="23" t="str">
        <f t="shared" si="1033"/>
        <v/>
      </c>
      <c r="J1061" s="23" t="str">
        <f t="shared" si="1033"/>
        <v/>
      </c>
      <c r="K1061" s="23" t="str">
        <f t="shared" si="1033"/>
        <v/>
      </c>
      <c r="L1061" s="23"/>
      <c r="M1061" s="23"/>
      <c r="P1061" s="16"/>
      <c r="Q1061" s="16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E1061" s="31" t="str">
        <f t="shared" si="1025"/>
        <v/>
      </c>
      <c r="AF1061" s="31" t="str">
        <f t="shared" si="1025"/>
        <v/>
      </c>
      <c r="AG1061" s="31" t="str">
        <f t="shared" si="1025"/>
        <v/>
      </c>
      <c r="AH1061" s="31" t="str">
        <f t="shared" si="1025"/>
        <v/>
      </c>
      <c r="AI1061" s="31" t="str">
        <f t="shared" si="1025"/>
        <v/>
      </c>
      <c r="AJ1061" s="31" t="str">
        <f t="shared" si="1025"/>
        <v/>
      </c>
      <c r="AK1061" s="31" t="str">
        <f t="shared" si="1025"/>
        <v/>
      </c>
      <c r="AL1061" s="31" t="str">
        <f t="shared" si="1025"/>
        <v/>
      </c>
      <c r="AM1061" s="31" t="str">
        <f t="shared" si="1025"/>
        <v/>
      </c>
      <c r="AN1061" s="31" t="str">
        <f t="shared" si="1025"/>
        <v/>
      </c>
      <c r="AO1061" s="32" t="str">
        <f t="shared" si="1021"/>
        <v/>
      </c>
      <c r="AP1061" s="32" t="str">
        <f t="shared" si="1026"/>
        <v/>
      </c>
      <c r="AQ1061" s="32" t="str">
        <f t="shared" si="1026"/>
        <v/>
      </c>
      <c r="AR1061" s="32" t="str">
        <f t="shared" si="1026"/>
        <v/>
      </c>
      <c r="AS1061" s="32" t="str">
        <f t="shared" si="1026"/>
        <v/>
      </c>
      <c r="AT1061" s="32" t="str">
        <f t="shared" si="1026"/>
        <v/>
      </c>
      <c r="AU1061" s="32" t="str">
        <f t="shared" si="1022"/>
        <v/>
      </c>
      <c r="AV1061" s="32" t="str">
        <f t="shared" si="1022"/>
        <v/>
      </c>
      <c r="AW1061" s="32" t="str">
        <f t="shared" si="1022"/>
        <v/>
      </c>
      <c r="AX1061" s="32" t="str">
        <f t="shared" si="1022"/>
        <v/>
      </c>
      <c r="AY1061" s="32" t="str">
        <f t="shared" si="1022"/>
        <v/>
      </c>
      <c r="BA1061" s="17" t="str">
        <f t="shared" si="1027"/>
        <v/>
      </c>
      <c r="BB1061" s="17" t="str">
        <f t="shared" si="1027"/>
        <v/>
      </c>
      <c r="BC1061" s="17" t="str">
        <f t="shared" si="1027"/>
        <v/>
      </c>
      <c r="BD1061" s="17" t="str">
        <f t="shared" si="1027"/>
        <v/>
      </c>
      <c r="BE1061" s="17" t="str">
        <f t="shared" si="1027"/>
        <v/>
      </c>
      <c r="BF1061" s="17" t="str">
        <f t="shared" si="1023"/>
        <v/>
      </c>
      <c r="BG1061" s="17" t="str">
        <f t="shared" si="1023"/>
        <v/>
      </c>
      <c r="BH1061" s="17" t="str">
        <f t="shared" si="1023"/>
        <v/>
      </c>
      <c r="BI1061" s="17" t="str">
        <f t="shared" si="1023"/>
        <v/>
      </c>
      <c r="BJ1061" s="17" t="str">
        <f t="shared" si="1023"/>
        <v/>
      </c>
    </row>
    <row r="1062" spans="1:62" s="13" customFormat="1" ht="23.25" customHeight="1">
      <c r="C1062" s="2" t="str">
        <f>IF($B1062="","",$S$2)</f>
        <v/>
      </c>
      <c r="D1062" s="14" t="str">
        <f t="shared" ref="D1062:K1062" si="1034">IF($B1062&gt;"",IF(ISERROR(SEARCH($B1062,T$2))," ",MID(T$2,FIND("%курс ",T$2,FIND($B1062,T$2))+6,3)&amp;"
("&amp;MID(T$2,FIND("ауд.",T$2,FIND($B1062,T$2))+4,FIND("№",T$2,FIND("ауд.",T$2,FIND($B1062,T$2)))-(FIND("ауд.",T$2,FIND($B1062,T$2))+4))&amp;")"),"")</f>
        <v/>
      </c>
      <c r="E1062" s="14" t="str">
        <f t="shared" si="1034"/>
        <v/>
      </c>
      <c r="F1062" s="14" t="str">
        <f t="shared" si="1034"/>
        <v/>
      </c>
      <c r="G1062" s="14" t="str">
        <f t="shared" si="1034"/>
        <v/>
      </c>
      <c r="H1062" s="14" t="str">
        <f t="shared" si="1034"/>
        <v/>
      </c>
      <c r="I1062" s="14" t="str">
        <f t="shared" si="1034"/>
        <v/>
      </c>
      <c r="J1062" s="14" t="str">
        <f t="shared" si="1034"/>
        <v/>
      </c>
      <c r="K1062" s="14" t="str">
        <f t="shared" si="1034"/>
        <v/>
      </c>
      <c r="L1062" s="14"/>
      <c r="M1062" s="14"/>
      <c r="P1062" s="16"/>
      <c r="Q1062" s="16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E1062" s="35"/>
      <c r="AF1062" s="35"/>
      <c r="AG1062" s="35"/>
      <c r="AH1062" s="35"/>
      <c r="AI1062" s="35"/>
      <c r="AJ1062" s="35"/>
      <c r="AK1062" s="35"/>
      <c r="AL1062" s="35"/>
      <c r="AM1062" s="35"/>
      <c r="AN1062" s="35"/>
      <c r="AO1062" s="35"/>
      <c r="AP1062" s="32" t="str">
        <f t="shared" si="1026"/>
        <v/>
      </c>
      <c r="AQ1062" s="32" t="str">
        <f t="shared" si="1026"/>
        <v/>
      </c>
      <c r="AR1062" s="32" t="str">
        <f t="shared" si="1026"/>
        <v/>
      </c>
      <c r="AS1062" s="32" t="str">
        <f t="shared" si="1026"/>
        <v/>
      </c>
      <c r="AT1062" s="32" t="str">
        <f t="shared" si="1026"/>
        <v/>
      </c>
      <c r="AU1062" s="32" t="str">
        <f t="shared" si="1022"/>
        <v/>
      </c>
      <c r="AV1062" s="32" t="str">
        <f t="shared" si="1022"/>
        <v/>
      </c>
      <c r="AW1062" s="32" t="str">
        <f t="shared" si="1022"/>
        <v/>
      </c>
      <c r="AX1062" s="32" t="str">
        <f t="shared" si="1022"/>
        <v/>
      </c>
      <c r="AY1062" s="32" t="str">
        <f t="shared" si="1022"/>
        <v/>
      </c>
      <c r="BA1062" s="17" t="str">
        <f t="shared" si="1027"/>
        <v/>
      </c>
      <c r="BB1062" s="17" t="str">
        <f t="shared" si="1027"/>
        <v/>
      </c>
      <c r="BC1062" s="17" t="str">
        <f t="shared" si="1027"/>
        <v/>
      </c>
      <c r="BD1062" s="17" t="str">
        <f t="shared" si="1027"/>
        <v/>
      </c>
      <c r="BE1062" s="17" t="str">
        <f t="shared" si="1027"/>
        <v/>
      </c>
      <c r="BF1062" s="17" t="str">
        <f t="shared" si="1023"/>
        <v/>
      </c>
      <c r="BG1062" s="17" t="str">
        <f t="shared" si="1023"/>
        <v/>
      </c>
      <c r="BH1062" s="17" t="str">
        <f t="shared" si="1023"/>
        <v/>
      </c>
      <c r="BI1062" s="17" t="str">
        <f t="shared" si="1023"/>
        <v/>
      </c>
      <c r="BJ1062" s="17" t="str">
        <f t="shared" si="1023"/>
        <v/>
      </c>
    </row>
    <row r="1063" spans="1:62" s="13" customFormat="1" ht="23.25" customHeight="1">
      <c r="A1063" s="1">
        <f ca="1">IF(COUNTIF($D1064:$M1070," ")=70,"",MAX($A$1:A1062)+1)</f>
        <v>1040</v>
      </c>
      <c r="B1063" s="2" t="str">
        <f>IF($C1063="","",$C1063)</f>
        <v/>
      </c>
      <c r="C1063" s="3" t="str">
        <f>IF(ISERROR(VLOOKUP((ROW()-1)/9+1,'[1]Преподавательский состав'!$A$2:$B$180,2,FALSE)),"",VLOOKUP((ROW()-1)/9+1,'[1]Преподавательский состав'!$A$2:$B$180,2,FALSE))</f>
        <v/>
      </c>
      <c r="D1063" s="3" t="str">
        <f>IF($C1063="","",T(" 8.00"))</f>
        <v/>
      </c>
      <c r="E1063" s="3" t="str">
        <f>IF($C1063="","",T(" 9.40"))</f>
        <v/>
      </c>
      <c r="F1063" s="3" t="str">
        <f>IF($C1063="","",T("11.20"))</f>
        <v/>
      </c>
      <c r="G1063" s="3" t="str">
        <f>IF($C1063="","",T("13.00"))</f>
        <v/>
      </c>
      <c r="H1063" s="3" t="str">
        <f>IF($C1063="","",T("13.30"))</f>
        <v/>
      </c>
      <c r="I1063" s="3" t="str">
        <f>IF($C1063="","",T("15.10"))</f>
        <v/>
      </c>
      <c r="J1063" s="3" t="str">
        <f>IF($C1063="","",T("16.50"))</f>
        <v/>
      </c>
      <c r="K1063" s="3" t="str">
        <f>IF($C1063="","",T("16.50"))</f>
        <v/>
      </c>
      <c r="L1063" s="3"/>
      <c r="M1063" s="3"/>
      <c r="P1063" s="16"/>
      <c r="Q1063" s="16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 t="str">
        <f t="shared" ref="AO1063:AO1070" si="1035">IF(COUNTBLANK(AE1063:AN1063)=10,"",MID($B1063,1,FIND(" ",$B1063)-1))</f>
        <v/>
      </c>
      <c r="AP1063" s="32" t="str">
        <f t="shared" si="1026"/>
        <v/>
      </c>
      <c r="AQ1063" s="32" t="str">
        <f t="shared" si="1026"/>
        <v/>
      </c>
      <c r="AR1063" s="32" t="str">
        <f t="shared" si="1026"/>
        <v/>
      </c>
      <c r="AS1063" s="32" t="str">
        <f t="shared" si="1026"/>
        <v/>
      </c>
      <c r="AT1063" s="32" t="str">
        <f t="shared" si="1026"/>
        <v/>
      </c>
      <c r="AU1063" s="32" t="str">
        <f t="shared" si="1022"/>
        <v/>
      </c>
      <c r="AV1063" s="32" t="str">
        <f t="shared" si="1022"/>
        <v/>
      </c>
      <c r="AW1063" s="32" t="str">
        <f t="shared" si="1022"/>
        <v/>
      </c>
      <c r="AX1063" s="32" t="str">
        <f t="shared" si="1022"/>
        <v/>
      </c>
      <c r="AY1063" s="32" t="str">
        <f t="shared" si="1022"/>
        <v/>
      </c>
      <c r="BA1063" s="17" t="str">
        <f t="shared" si="1027"/>
        <v/>
      </c>
      <c r="BB1063" s="17" t="str">
        <f t="shared" si="1027"/>
        <v/>
      </c>
      <c r="BC1063" s="17" t="str">
        <f t="shared" si="1027"/>
        <v/>
      </c>
      <c r="BD1063" s="17" t="str">
        <f t="shared" si="1027"/>
        <v/>
      </c>
      <c r="BE1063" s="17" t="str">
        <f t="shared" si="1027"/>
        <v/>
      </c>
      <c r="BF1063" s="17" t="str">
        <f t="shared" si="1023"/>
        <v/>
      </c>
      <c r="BG1063" s="17" t="str">
        <f t="shared" si="1023"/>
        <v/>
      </c>
      <c r="BH1063" s="17" t="str">
        <f t="shared" si="1023"/>
        <v/>
      </c>
      <c r="BI1063" s="17" t="str">
        <f t="shared" si="1023"/>
        <v/>
      </c>
      <c r="BJ1063" s="17" t="str">
        <f t="shared" si="1023"/>
        <v/>
      </c>
    </row>
    <row r="1064" spans="1:62" s="13" customFormat="1" ht="23.25" customHeight="1">
      <c r="A1064" s="1">
        <f ca="1">IF(COUNTIF($D1064:$M1064," ")=10,"",IF(VLOOKUP(MAX($A$1:A1063),$A$1:C1063,3,FALSE)=0,"",MAX($A$1:A1063)+1))</f>
        <v>1041</v>
      </c>
      <c r="B1064" s="13" t="str">
        <f>$B1063</f>
        <v/>
      </c>
      <c r="C1064" s="2" t="str">
        <f>IF($B1064="","",$S$2)</f>
        <v/>
      </c>
      <c r="D1064" s="14" t="str">
        <f t="shared" ref="D1064:K1064" si="1036">IF($B1064&gt;"",IF(ISERROR(SEARCH($B1064,T$2))," ",MID(T$2,FIND("%курс ",T$2,FIND($B1064,T$2))+6,3)&amp;"
("&amp;MID(T$2,FIND("ауд.",T$2,FIND($B1064,T$2))+4,FIND("№",T$2,FIND("ауд.",T$2,FIND($B1064,T$2)))-(FIND("ауд.",T$2,FIND($B1064,T$2))+4))&amp;")"),"")</f>
        <v/>
      </c>
      <c r="E1064" s="14" t="str">
        <f t="shared" si="1036"/>
        <v/>
      </c>
      <c r="F1064" s="14" t="str">
        <f t="shared" si="1036"/>
        <v/>
      </c>
      <c r="G1064" s="14" t="str">
        <f t="shared" si="1036"/>
        <v/>
      </c>
      <c r="H1064" s="14" t="str">
        <f t="shared" si="1036"/>
        <v/>
      </c>
      <c r="I1064" s="14" t="str">
        <f t="shared" si="1036"/>
        <v/>
      </c>
      <c r="J1064" s="14" t="str">
        <f t="shared" si="1036"/>
        <v/>
      </c>
      <c r="K1064" s="14" t="str">
        <f t="shared" si="1036"/>
        <v/>
      </c>
      <c r="L1064" s="14"/>
      <c r="M1064" s="14"/>
      <c r="P1064" s="16"/>
      <c r="Q1064" s="16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E1064" s="31" t="str">
        <f t="shared" ref="AE1064:AN1070" si="1037">IF(D1064=" ","",IF(D1064="","",CONCATENATE($C1064," ",D$1," ",MID(D1064,6,3))))</f>
        <v/>
      </c>
      <c r="AF1064" s="31" t="str">
        <f t="shared" si="1037"/>
        <v/>
      </c>
      <c r="AG1064" s="31" t="str">
        <f t="shared" si="1037"/>
        <v/>
      </c>
      <c r="AH1064" s="31" t="str">
        <f t="shared" si="1037"/>
        <v/>
      </c>
      <c r="AI1064" s="31" t="str">
        <f t="shared" si="1037"/>
        <v/>
      </c>
      <c r="AJ1064" s="31" t="str">
        <f t="shared" si="1037"/>
        <v/>
      </c>
      <c r="AK1064" s="31" t="str">
        <f t="shared" si="1037"/>
        <v/>
      </c>
      <c r="AL1064" s="31" t="str">
        <f t="shared" si="1037"/>
        <v/>
      </c>
      <c r="AM1064" s="31" t="str">
        <f t="shared" si="1037"/>
        <v/>
      </c>
      <c r="AN1064" s="31" t="str">
        <f t="shared" si="1037"/>
        <v/>
      </c>
      <c r="AO1064" s="32" t="str">
        <f t="shared" si="1035"/>
        <v/>
      </c>
      <c r="AP1064" s="32" t="str">
        <f t="shared" si="1026"/>
        <v/>
      </c>
      <c r="AQ1064" s="32" t="str">
        <f t="shared" si="1026"/>
        <v/>
      </c>
      <c r="AR1064" s="32" t="str">
        <f t="shared" si="1026"/>
        <v/>
      </c>
      <c r="AS1064" s="32" t="str">
        <f t="shared" si="1026"/>
        <v/>
      </c>
      <c r="AT1064" s="32" t="str">
        <f t="shared" si="1026"/>
        <v/>
      </c>
      <c r="AU1064" s="32" t="str">
        <f t="shared" si="1022"/>
        <v/>
      </c>
      <c r="AV1064" s="32" t="str">
        <f t="shared" si="1022"/>
        <v/>
      </c>
      <c r="AW1064" s="32" t="str">
        <f t="shared" si="1022"/>
        <v/>
      </c>
      <c r="AX1064" s="32" t="str">
        <f t="shared" si="1022"/>
        <v/>
      </c>
      <c r="AY1064" s="32" t="str">
        <f t="shared" si="1022"/>
        <v/>
      </c>
      <c r="BA1064" s="17" t="str">
        <f t="shared" si="1027"/>
        <v/>
      </c>
      <c r="BB1064" s="17" t="str">
        <f t="shared" si="1027"/>
        <v/>
      </c>
      <c r="BC1064" s="17" t="str">
        <f t="shared" si="1027"/>
        <v/>
      </c>
      <c r="BD1064" s="17" t="str">
        <f t="shared" si="1027"/>
        <v/>
      </c>
      <c r="BE1064" s="17" t="str">
        <f t="shared" si="1027"/>
        <v/>
      </c>
      <c r="BF1064" s="17" t="str">
        <f t="shared" si="1023"/>
        <v/>
      </c>
      <c r="BG1064" s="17" t="str">
        <f t="shared" si="1023"/>
        <v/>
      </c>
      <c r="BH1064" s="17" t="str">
        <f t="shared" si="1023"/>
        <v/>
      </c>
      <c r="BI1064" s="17" t="str">
        <f t="shared" si="1023"/>
        <v/>
      </c>
      <c r="BJ1064" s="17" t="str">
        <f t="shared" si="1023"/>
        <v/>
      </c>
    </row>
    <row r="1065" spans="1:62" s="13" customFormat="1" ht="23.25" customHeight="1">
      <c r="A1065" s="1">
        <f ca="1">IF(COUNTIF($D1065:$M1065," ")=10,"",IF(VLOOKUP(MAX($A$1:A1064),$A$1:C1064,3,FALSE)=0,"",MAX($A$1:A1064)+1))</f>
        <v>1042</v>
      </c>
      <c r="B1065" s="13" t="str">
        <f>$B1063</f>
        <v/>
      </c>
      <c r="C1065" s="2" t="str">
        <f>IF($B1065="","",$S$3)</f>
        <v/>
      </c>
      <c r="D1065" s="14" t="str">
        <f t="shared" ref="D1065:K1065" si="1038">IF($B1065&gt;"",IF(ISERROR(SEARCH($B1065,T$3))," ",MID(T$3,FIND("%курс ",T$3,FIND($B1065,T$3))+6,3)&amp;"
("&amp;MID(T$3,FIND("ауд.",T$3,FIND($B1065,T$3))+4,FIND("№",T$3,FIND("ауд.",T$3,FIND($B1065,T$3)))-(FIND("ауд.",T$3,FIND($B1065,T$3))+4))&amp;")"),"")</f>
        <v/>
      </c>
      <c r="E1065" s="14" t="str">
        <f t="shared" si="1038"/>
        <v/>
      </c>
      <c r="F1065" s="14" t="str">
        <f t="shared" si="1038"/>
        <v/>
      </c>
      <c r="G1065" s="14" t="str">
        <f t="shared" si="1038"/>
        <v/>
      </c>
      <c r="H1065" s="14" t="str">
        <f t="shared" si="1038"/>
        <v/>
      </c>
      <c r="I1065" s="14" t="str">
        <f t="shared" si="1038"/>
        <v/>
      </c>
      <c r="J1065" s="14" t="str">
        <f t="shared" si="1038"/>
        <v/>
      </c>
      <c r="K1065" s="14" t="str">
        <f t="shared" si="1038"/>
        <v/>
      </c>
      <c r="L1065" s="14"/>
      <c r="M1065" s="14"/>
      <c r="P1065" s="16"/>
      <c r="Q1065" s="16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E1065" s="31" t="str">
        <f t="shared" si="1037"/>
        <v/>
      </c>
      <c r="AF1065" s="31" t="str">
        <f t="shared" si="1037"/>
        <v/>
      </c>
      <c r="AG1065" s="31" t="str">
        <f t="shared" si="1037"/>
        <v/>
      </c>
      <c r="AH1065" s="31" t="str">
        <f t="shared" si="1037"/>
        <v/>
      </c>
      <c r="AI1065" s="31" t="str">
        <f t="shared" si="1037"/>
        <v/>
      </c>
      <c r="AJ1065" s="31" t="str">
        <f t="shared" si="1037"/>
        <v/>
      </c>
      <c r="AK1065" s="31" t="str">
        <f t="shared" si="1037"/>
        <v/>
      </c>
      <c r="AL1065" s="31" t="str">
        <f t="shared" si="1037"/>
        <v/>
      </c>
      <c r="AM1065" s="31" t="str">
        <f t="shared" si="1037"/>
        <v/>
      </c>
      <c r="AN1065" s="31" t="str">
        <f t="shared" si="1037"/>
        <v/>
      </c>
      <c r="AO1065" s="32" t="str">
        <f t="shared" si="1035"/>
        <v/>
      </c>
      <c r="AP1065" s="32" t="str">
        <f t="shared" si="1026"/>
        <v/>
      </c>
      <c r="AQ1065" s="32" t="str">
        <f t="shared" si="1026"/>
        <v/>
      </c>
      <c r="AR1065" s="32" t="str">
        <f t="shared" si="1026"/>
        <v/>
      </c>
      <c r="AS1065" s="32" t="str">
        <f t="shared" si="1026"/>
        <v/>
      </c>
      <c r="AT1065" s="32" t="str">
        <f t="shared" si="1026"/>
        <v/>
      </c>
      <c r="AU1065" s="32" t="str">
        <f t="shared" si="1022"/>
        <v/>
      </c>
      <c r="AV1065" s="32" t="str">
        <f t="shared" si="1022"/>
        <v/>
      </c>
      <c r="AW1065" s="32" t="str">
        <f t="shared" si="1022"/>
        <v/>
      </c>
      <c r="AX1065" s="32" t="str">
        <f t="shared" si="1022"/>
        <v/>
      </c>
      <c r="AY1065" s="32" t="str">
        <f t="shared" si="1022"/>
        <v/>
      </c>
      <c r="BA1065" s="17" t="str">
        <f t="shared" si="1027"/>
        <v/>
      </c>
      <c r="BB1065" s="17" t="str">
        <f t="shared" si="1027"/>
        <v/>
      </c>
      <c r="BC1065" s="17" t="str">
        <f t="shared" si="1027"/>
        <v/>
      </c>
      <c r="BD1065" s="17" t="str">
        <f t="shared" si="1027"/>
        <v/>
      </c>
      <c r="BE1065" s="17" t="str">
        <f t="shared" si="1027"/>
        <v/>
      </c>
      <c r="BF1065" s="17" t="str">
        <f t="shared" si="1023"/>
        <v/>
      </c>
      <c r="BG1065" s="17" t="str">
        <f t="shared" si="1023"/>
        <v/>
      </c>
      <c r="BH1065" s="17" t="str">
        <f t="shared" si="1023"/>
        <v/>
      </c>
      <c r="BI1065" s="17" t="str">
        <f t="shared" si="1023"/>
        <v/>
      </c>
      <c r="BJ1065" s="17" t="str">
        <f t="shared" si="1023"/>
        <v/>
      </c>
    </row>
    <row r="1066" spans="1:62" s="13" customFormat="1" ht="23.25" customHeight="1">
      <c r="A1066" s="1">
        <f ca="1">IF(COUNTIF($D1066:$M1066," ")=10,"",IF(VLOOKUP(MAX($A$1:A1065),$A$1:C1065,3,FALSE)=0,"",MAX($A$1:A1065)+1))</f>
        <v>1043</v>
      </c>
      <c r="B1066" s="13" t="str">
        <f>$B1063</f>
        <v/>
      </c>
      <c r="C1066" s="2" t="str">
        <f>IF($B1066="","",$S$4)</f>
        <v/>
      </c>
      <c r="D1066" s="14" t="str">
        <f t="shared" ref="D1066:K1066" si="1039">IF($B1066&gt;"",IF(ISERROR(SEARCH($B1066,T$4))," ",MID(T$4,FIND("%курс ",T$4,FIND($B1066,T$4))+6,3)&amp;"
("&amp;MID(T$4,FIND("ауд.",T$4,FIND($B1066,T$4))+4,FIND("№",T$4,FIND("ауд.",T$4,FIND($B1066,T$4)))-(FIND("ауд.",T$4,FIND($B1066,T$4))+4))&amp;")"),"")</f>
        <v/>
      </c>
      <c r="E1066" s="14" t="str">
        <f t="shared" si="1039"/>
        <v/>
      </c>
      <c r="F1066" s="14" t="str">
        <f t="shared" si="1039"/>
        <v/>
      </c>
      <c r="G1066" s="14" t="str">
        <f t="shared" si="1039"/>
        <v/>
      </c>
      <c r="H1066" s="14" t="str">
        <f t="shared" si="1039"/>
        <v/>
      </c>
      <c r="I1066" s="14" t="str">
        <f t="shared" si="1039"/>
        <v/>
      </c>
      <c r="J1066" s="14" t="str">
        <f t="shared" si="1039"/>
        <v/>
      </c>
      <c r="K1066" s="14" t="str">
        <f t="shared" si="1039"/>
        <v/>
      </c>
      <c r="L1066" s="14"/>
      <c r="M1066" s="14"/>
      <c r="P1066" s="16"/>
      <c r="Q1066" s="16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E1066" s="31" t="str">
        <f t="shared" si="1037"/>
        <v/>
      </c>
      <c r="AF1066" s="31" t="str">
        <f t="shared" si="1037"/>
        <v/>
      </c>
      <c r="AG1066" s="31" t="str">
        <f t="shared" si="1037"/>
        <v/>
      </c>
      <c r="AH1066" s="31" t="str">
        <f t="shared" si="1037"/>
        <v/>
      </c>
      <c r="AI1066" s="31" t="str">
        <f t="shared" si="1037"/>
        <v/>
      </c>
      <c r="AJ1066" s="31" t="str">
        <f t="shared" si="1037"/>
        <v/>
      </c>
      <c r="AK1066" s="31" t="str">
        <f t="shared" si="1037"/>
        <v/>
      </c>
      <c r="AL1066" s="31" t="str">
        <f t="shared" si="1037"/>
        <v/>
      </c>
      <c r="AM1066" s="31" t="str">
        <f t="shared" si="1037"/>
        <v/>
      </c>
      <c r="AN1066" s="31" t="str">
        <f t="shared" si="1037"/>
        <v/>
      </c>
      <c r="AO1066" s="32" t="str">
        <f t="shared" si="1035"/>
        <v/>
      </c>
      <c r="AP1066" s="32" t="str">
        <f t="shared" si="1026"/>
        <v/>
      </c>
      <c r="AQ1066" s="32" t="str">
        <f t="shared" si="1026"/>
        <v/>
      </c>
      <c r="AR1066" s="32" t="str">
        <f t="shared" si="1026"/>
        <v/>
      </c>
      <c r="AS1066" s="32" t="str">
        <f t="shared" si="1026"/>
        <v/>
      </c>
      <c r="AT1066" s="32" t="str">
        <f t="shared" si="1026"/>
        <v/>
      </c>
      <c r="AU1066" s="32" t="str">
        <f t="shared" si="1022"/>
        <v/>
      </c>
      <c r="AV1066" s="32" t="str">
        <f t="shared" si="1022"/>
        <v/>
      </c>
      <c r="AW1066" s="32" t="str">
        <f t="shared" si="1022"/>
        <v/>
      </c>
      <c r="AX1066" s="32" t="str">
        <f t="shared" si="1022"/>
        <v/>
      </c>
      <c r="AY1066" s="32" t="str">
        <f t="shared" si="1022"/>
        <v/>
      </c>
      <c r="BA1066" s="17" t="str">
        <f t="shared" si="1027"/>
        <v/>
      </c>
      <c r="BB1066" s="17" t="str">
        <f t="shared" si="1027"/>
        <v/>
      </c>
      <c r="BC1066" s="17" t="str">
        <f t="shared" si="1027"/>
        <v/>
      </c>
      <c r="BD1066" s="17" t="str">
        <f t="shared" si="1027"/>
        <v/>
      </c>
      <c r="BE1066" s="17" t="str">
        <f t="shared" si="1027"/>
        <v/>
      </c>
      <c r="BF1066" s="17" t="str">
        <f t="shared" si="1023"/>
        <v/>
      </c>
      <c r="BG1066" s="17" t="str">
        <f t="shared" si="1023"/>
        <v/>
      </c>
      <c r="BH1066" s="17" t="str">
        <f t="shared" si="1023"/>
        <v/>
      </c>
      <c r="BI1066" s="17" t="str">
        <f t="shared" si="1023"/>
        <v/>
      </c>
      <c r="BJ1066" s="17" t="str">
        <f t="shared" si="1023"/>
        <v/>
      </c>
    </row>
    <row r="1067" spans="1:62" s="13" customFormat="1" ht="23.25" customHeight="1">
      <c r="A1067" s="1">
        <f ca="1">IF(COUNTIF($D1067:$M1067," ")=10,"",IF(VLOOKUP(MAX($A$1:A1066),$A$1:C1066,3,FALSE)=0,"",MAX($A$1:A1066)+1))</f>
        <v>1044</v>
      </c>
      <c r="B1067" s="13" t="str">
        <f>$B1063</f>
        <v/>
      </c>
      <c r="C1067" s="2" t="str">
        <f>IF($B1067="","",$S$5)</f>
        <v/>
      </c>
      <c r="D1067" s="23" t="str">
        <f t="shared" ref="D1067:K1067" si="1040">IF($B1067&gt;"",IF(ISERROR(SEARCH($B1067,T$5))," ",MID(T$5,FIND("%курс ",T$5,FIND($B1067,T$5))+6,3)&amp;"
("&amp;MID(T$5,FIND("ауд.",T$5,FIND($B1067,T$5))+4,FIND("№",T$5,FIND("ауд.",T$5,FIND($B1067,T$5)))-(FIND("ауд.",T$5,FIND($B1067,T$5))+4))&amp;")"),"")</f>
        <v/>
      </c>
      <c r="E1067" s="23" t="str">
        <f t="shared" si="1040"/>
        <v/>
      </c>
      <c r="F1067" s="23" t="str">
        <f t="shared" si="1040"/>
        <v/>
      </c>
      <c r="G1067" s="23" t="str">
        <f t="shared" si="1040"/>
        <v/>
      </c>
      <c r="H1067" s="23" t="str">
        <f t="shared" si="1040"/>
        <v/>
      </c>
      <c r="I1067" s="23" t="str">
        <f t="shared" si="1040"/>
        <v/>
      </c>
      <c r="J1067" s="23" t="str">
        <f t="shared" si="1040"/>
        <v/>
      </c>
      <c r="K1067" s="23" t="str">
        <f t="shared" si="1040"/>
        <v/>
      </c>
      <c r="L1067" s="23"/>
      <c r="M1067" s="23"/>
      <c r="P1067" s="16"/>
      <c r="Q1067" s="16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E1067" s="31" t="str">
        <f t="shared" si="1037"/>
        <v/>
      </c>
      <c r="AF1067" s="31" t="str">
        <f t="shared" si="1037"/>
        <v/>
      </c>
      <c r="AG1067" s="31" t="str">
        <f t="shared" si="1037"/>
        <v/>
      </c>
      <c r="AH1067" s="31" t="str">
        <f t="shared" si="1037"/>
        <v/>
      </c>
      <c r="AI1067" s="31" t="str">
        <f t="shared" si="1037"/>
        <v/>
      </c>
      <c r="AJ1067" s="31" t="str">
        <f t="shared" si="1037"/>
        <v/>
      </c>
      <c r="AK1067" s="31" t="str">
        <f t="shared" si="1037"/>
        <v/>
      </c>
      <c r="AL1067" s="31" t="str">
        <f t="shared" si="1037"/>
        <v/>
      </c>
      <c r="AM1067" s="31" t="str">
        <f t="shared" si="1037"/>
        <v/>
      </c>
      <c r="AN1067" s="31" t="str">
        <f t="shared" si="1037"/>
        <v/>
      </c>
      <c r="AO1067" s="32" t="str">
        <f t="shared" si="1035"/>
        <v/>
      </c>
      <c r="AP1067" s="32" t="str">
        <f t="shared" si="1026"/>
        <v/>
      </c>
      <c r="AQ1067" s="32" t="str">
        <f t="shared" si="1026"/>
        <v/>
      </c>
      <c r="AR1067" s="32" t="str">
        <f t="shared" si="1026"/>
        <v/>
      </c>
      <c r="AS1067" s="32" t="str">
        <f t="shared" si="1026"/>
        <v/>
      </c>
      <c r="AT1067" s="32" t="str">
        <f t="shared" si="1026"/>
        <v/>
      </c>
      <c r="AU1067" s="32" t="str">
        <f t="shared" si="1022"/>
        <v/>
      </c>
      <c r="AV1067" s="32" t="str">
        <f t="shared" si="1022"/>
        <v/>
      </c>
      <c r="AW1067" s="32" t="str">
        <f t="shared" si="1022"/>
        <v/>
      </c>
      <c r="AX1067" s="32" t="str">
        <f t="shared" si="1022"/>
        <v/>
      </c>
      <c r="AY1067" s="32" t="str">
        <f t="shared" si="1022"/>
        <v/>
      </c>
      <c r="BA1067" s="17" t="str">
        <f t="shared" si="1027"/>
        <v/>
      </c>
      <c r="BB1067" s="17" t="str">
        <f t="shared" si="1027"/>
        <v/>
      </c>
      <c r="BC1067" s="17" t="str">
        <f t="shared" si="1027"/>
        <v/>
      </c>
      <c r="BD1067" s="17" t="str">
        <f t="shared" si="1027"/>
        <v/>
      </c>
      <c r="BE1067" s="17" t="str">
        <f t="shared" si="1027"/>
        <v/>
      </c>
      <c r="BF1067" s="17" t="str">
        <f t="shared" si="1023"/>
        <v/>
      </c>
      <c r="BG1067" s="17" t="str">
        <f t="shared" si="1023"/>
        <v/>
      </c>
      <c r="BH1067" s="17" t="str">
        <f t="shared" si="1023"/>
        <v/>
      </c>
      <c r="BI1067" s="17" t="str">
        <f t="shared" si="1023"/>
        <v/>
      </c>
      <c r="BJ1067" s="17" t="str">
        <f t="shared" si="1023"/>
        <v/>
      </c>
    </row>
    <row r="1068" spans="1:62" s="13" customFormat="1" ht="23.25" customHeight="1">
      <c r="A1068" s="1">
        <f ca="1">IF(COUNTIF($D1068:$M1068," ")=10,"",IF(VLOOKUP(MAX($A$1:A1067),$A$1:C1067,3,FALSE)=0,"",MAX($A$1:A1067)+1))</f>
        <v>1045</v>
      </c>
      <c r="B1068" s="13" t="str">
        <f>$B1063</f>
        <v/>
      </c>
      <c r="C1068" s="2" t="str">
        <f>IF($B1068="","",$S$6)</f>
        <v/>
      </c>
      <c r="D1068" s="23" t="str">
        <f t="shared" ref="D1068:K1068" si="1041">IF($B1068&gt;"",IF(ISERROR(SEARCH($B1068,T$6))," ",MID(T$6,FIND("%курс ",T$6,FIND($B1068,T$6))+6,3)&amp;"
("&amp;MID(T$6,FIND("ауд.",T$6,FIND($B1068,T$6))+4,FIND("№",T$6,FIND("ауд.",T$6,FIND($B1068,T$6)))-(FIND("ауд.",T$6,FIND($B1068,T$6))+4))&amp;")"),"")</f>
        <v/>
      </c>
      <c r="E1068" s="23" t="str">
        <f t="shared" si="1041"/>
        <v/>
      </c>
      <c r="F1068" s="23" t="str">
        <f t="shared" si="1041"/>
        <v/>
      </c>
      <c r="G1068" s="23" t="str">
        <f t="shared" si="1041"/>
        <v/>
      </c>
      <c r="H1068" s="23" t="str">
        <f t="shared" si="1041"/>
        <v/>
      </c>
      <c r="I1068" s="23" t="str">
        <f t="shared" si="1041"/>
        <v/>
      </c>
      <c r="J1068" s="23" t="str">
        <f t="shared" si="1041"/>
        <v/>
      </c>
      <c r="K1068" s="23" t="str">
        <f t="shared" si="1041"/>
        <v/>
      </c>
      <c r="L1068" s="23"/>
      <c r="M1068" s="23"/>
      <c r="P1068" s="16"/>
      <c r="Q1068" s="16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E1068" s="31" t="str">
        <f t="shared" si="1037"/>
        <v/>
      </c>
      <c r="AF1068" s="31" t="str">
        <f t="shared" si="1037"/>
        <v/>
      </c>
      <c r="AG1068" s="31" t="str">
        <f t="shared" si="1037"/>
        <v/>
      </c>
      <c r="AH1068" s="31" t="str">
        <f t="shared" si="1037"/>
        <v/>
      </c>
      <c r="AI1068" s="31" t="str">
        <f t="shared" si="1037"/>
        <v/>
      </c>
      <c r="AJ1068" s="31" t="str">
        <f t="shared" si="1037"/>
        <v/>
      </c>
      <c r="AK1068" s="31" t="str">
        <f t="shared" si="1037"/>
        <v/>
      </c>
      <c r="AL1068" s="31" t="str">
        <f t="shared" si="1037"/>
        <v/>
      </c>
      <c r="AM1068" s="31" t="str">
        <f t="shared" si="1037"/>
        <v/>
      </c>
      <c r="AN1068" s="31" t="str">
        <f t="shared" si="1037"/>
        <v/>
      </c>
      <c r="AO1068" s="32" t="str">
        <f t="shared" si="1035"/>
        <v/>
      </c>
      <c r="AP1068" s="32" t="str">
        <f t="shared" si="1026"/>
        <v/>
      </c>
      <c r="AQ1068" s="32" t="str">
        <f t="shared" si="1026"/>
        <v/>
      </c>
      <c r="AR1068" s="32" t="str">
        <f t="shared" si="1026"/>
        <v/>
      </c>
      <c r="AS1068" s="32" t="str">
        <f t="shared" si="1026"/>
        <v/>
      </c>
      <c r="AT1068" s="32" t="str">
        <f t="shared" si="1026"/>
        <v/>
      </c>
      <c r="AU1068" s="32" t="str">
        <f t="shared" si="1022"/>
        <v/>
      </c>
      <c r="AV1068" s="32" t="str">
        <f t="shared" si="1022"/>
        <v/>
      </c>
      <c r="AW1068" s="32" t="str">
        <f t="shared" si="1022"/>
        <v/>
      </c>
      <c r="AX1068" s="32" t="str">
        <f t="shared" si="1022"/>
        <v/>
      </c>
      <c r="AY1068" s="32" t="str">
        <f t="shared" si="1022"/>
        <v/>
      </c>
      <c r="BA1068" s="17" t="str">
        <f t="shared" si="1027"/>
        <v/>
      </c>
      <c r="BB1068" s="17" t="str">
        <f t="shared" si="1027"/>
        <v/>
      </c>
      <c r="BC1068" s="17" t="str">
        <f t="shared" si="1027"/>
        <v/>
      </c>
      <c r="BD1068" s="17" t="str">
        <f t="shared" si="1027"/>
        <v/>
      </c>
      <c r="BE1068" s="17" t="str">
        <f t="shared" si="1027"/>
        <v/>
      </c>
      <c r="BF1068" s="17" t="str">
        <f t="shared" si="1023"/>
        <v/>
      </c>
      <c r="BG1068" s="17" t="str">
        <f t="shared" si="1023"/>
        <v/>
      </c>
      <c r="BH1068" s="17" t="str">
        <f t="shared" si="1023"/>
        <v/>
      </c>
      <c r="BI1068" s="17" t="str">
        <f t="shared" si="1023"/>
        <v/>
      </c>
      <c r="BJ1068" s="17" t="str">
        <f t="shared" si="1023"/>
        <v/>
      </c>
    </row>
    <row r="1069" spans="1:62" s="13" customFormat="1" ht="23.25" customHeight="1">
      <c r="A1069" s="1">
        <f ca="1">IF(COUNTIF($D1069:$M1069," ")=10,"",IF(VLOOKUP(MAX($A$1:A1068),$A$1:C1068,3,FALSE)=0,"",MAX($A$1:A1068)+1))</f>
        <v>1046</v>
      </c>
      <c r="B1069" s="13" t="str">
        <f>$B1063</f>
        <v/>
      </c>
      <c r="C1069" s="2" t="str">
        <f>IF($B1069="","",$S$7)</f>
        <v/>
      </c>
      <c r="D1069" s="23" t="str">
        <f t="shared" ref="D1069:K1069" si="1042">IF($B1069&gt;"",IF(ISERROR(SEARCH($B1069,T$7))," ",MID(T$7,FIND("%курс ",T$7,FIND($B1069,T$7))+6,3)&amp;"
("&amp;MID(T$7,FIND("ауд.",T$7,FIND($B1069,T$7))+4,FIND("№",T$7,FIND("ауд.",T$7,FIND($B1069,T$7)))-(FIND("ауд.",T$7,FIND($B1069,T$7))+4))&amp;")"),"")</f>
        <v/>
      </c>
      <c r="E1069" s="23" t="str">
        <f t="shared" si="1042"/>
        <v/>
      </c>
      <c r="F1069" s="23" t="str">
        <f t="shared" si="1042"/>
        <v/>
      </c>
      <c r="G1069" s="23" t="str">
        <f t="shared" si="1042"/>
        <v/>
      </c>
      <c r="H1069" s="23" t="str">
        <f t="shared" si="1042"/>
        <v/>
      </c>
      <c r="I1069" s="23" t="str">
        <f t="shared" si="1042"/>
        <v/>
      </c>
      <c r="J1069" s="23" t="str">
        <f t="shared" si="1042"/>
        <v/>
      </c>
      <c r="K1069" s="23" t="str">
        <f t="shared" si="1042"/>
        <v/>
      </c>
      <c r="L1069" s="23"/>
      <c r="M1069" s="23"/>
      <c r="P1069" s="16"/>
      <c r="Q1069" s="16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E1069" s="31" t="str">
        <f t="shared" si="1037"/>
        <v/>
      </c>
      <c r="AF1069" s="31" t="str">
        <f t="shared" si="1037"/>
        <v/>
      </c>
      <c r="AG1069" s="31" t="str">
        <f t="shared" si="1037"/>
        <v/>
      </c>
      <c r="AH1069" s="31" t="str">
        <f t="shared" si="1037"/>
        <v/>
      </c>
      <c r="AI1069" s="31" t="str">
        <f t="shared" si="1037"/>
        <v/>
      </c>
      <c r="AJ1069" s="31" t="str">
        <f t="shared" si="1037"/>
        <v/>
      </c>
      <c r="AK1069" s="31" t="str">
        <f t="shared" si="1037"/>
        <v/>
      </c>
      <c r="AL1069" s="31" t="str">
        <f t="shared" si="1037"/>
        <v/>
      </c>
      <c r="AM1069" s="31" t="str">
        <f t="shared" si="1037"/>
        <v/>
      </c>
      <c r="AN1069" s="31" t="str">
        <f t="shared" si="1037"/>
        <v/>
      </c>
      <c r="AO1069" s="32" t="str">
        <f t="shared" si="1035"/>
        <v/>
      </c>
      <c r="AP1069" s="32" t="str">
        <f t="shared" si="1026"/>
        <v/>
      </c>
      <c r="AQ1069" s="32" t="str">
        <f t="shared" si="1026"/>
        <v/>
      </c>
      <c r="AR1069" s="32" t="str">
        <f t="shared" si="1026"/>
        <v/>
      </c>
      <c r="AS1069" s="32" t="str">
        <f t="shared" si="1026"/>
        <v/>
      </c>
      <c r="AT1069" s="32" t="str">
        <f t="shared" si="1026"/>
        <v/>
      </c>
      <c r="AU1069" s="32" t="str">
        <f t="shared" si="1022"/>
        <v/>
      </c>
      <c r="AV1069" s="32" t="str">
        <f t="shared" si="1022"/>
        <v/>
      </c>
      <c r="AW1069" s="32" t="str">
        <f t="shared" si="1022"/>
        <v/>
      </c>
      <c r="AX1069" s="32" t="str">
        <f t="shared" si="1022"/>
        <v/>
      </c>
      <c r="AY1069" s="32" t="str">
        <f t="shared" si="1022"/>
        <v/>
      </c>
      <c r="BA1069" s="17" t="str">
        <f t="shared" si="1027"/>
        <v/>
      </c>
      <c r="BB1069" s="17" t="str">
        <f t="shared" si="1027"/>
        <v/>
      </c>
      <c r="BC1069" s="17" t="str">
        <f t="shared" si="1027"/>
        <v/>
      </c>
      <c r="BD1069" s="17" t="str">
        <f t="shared" si="1027"/>
        <v/>
      </c>
      <c r="BE1069" s="17" t="str">
        <f t="shared" si="1027"/>
        <v/>
      </c>
      <c r="BF1069" s="17" t="str">
        <f t="shared" si="1023"/>
        <v/>
      </c>
      <c r="BG1069" s="17" t="str">
        <f t="shared" si="1023"/>
        <v/>
      </c>
      <c r="BH1069" s="17" t="str">
        <f t="shared" si="1023"/>
        <v/>
      </c>
      <c r="BI1069" s="17" t="str">
        <f t="shared" si="1023"/>
        <v/>
      </c>
      <c r="BJ1069" s="17" t="str">
        <f t="shared" si="1023"/>
        <v/>
      </c>
    </row>
    <row r="1070" spans="1:62" s="13" customFormat="1" ht="23.25" customHeight="1">
      <c r="A1070" s="1">
        <f ca="1">IF(COUNTIF($D1070:$M1070," ")=10,"",IF(VLOOKUP(MAX($A$1:A1069),$A$1:C1069,3,FALSE)=0,"",MAX($A$1:A1069)+1))</f>
        <v>1047</v>
      </c>
      <c r="B1070" s="13" t="str">
        <f>$B1063</f>
        <v/>
      </c>
      <c r="C1070" s="2" t="str">
        <f>IF($B1070="","",$S$8)</f>
        <v/>
      </c>
      <c r="D1070" s="23" t="str">
        <f t="shared" ref="D1070:K1070" si="1043">IF($B1070&gt;"",IF(ISERROR(SEARCH($B1070,T$8))," ",MID(T$8,FIND("%курс ",T$8,FIND($B1070,T$8))+6,3)&amp;"
("&amp;MID(T$8,FIND("ауд.",T$8,FIND($B1070,T$8))+4,FIND("№",T$8,FIND("ауд.",T$8,FIND($B1070,T$8)))-(FIND("ауд.",T$8,FIND($B1070,T$8))+4))&amp;")"),"")</f>
        <v/>
      </c>
      <c r="E1070" s="23" t="str">
        <f t="shared" si="1043"/>
        <v/>
      </c>
      <c r="F1070" s="23" t="str">
        <f t="shared" si="1043"/>
        <v/>
      </c>
      <c r="G1070" s="23" t="str">
        <f t="shared" si="1043"/>
        <v/>
      </c>
      <c r="H1070" s="23" t="str">
        <f t="shared" si="1043"/>
        <v/>
      </c>
      <c r="I1070" s="23" t="str">
        <f t="shared" si="1043"/>
        <v/>
      </c>
      <c r="J1070" s="23" t="str">
        <f t="shared" si="1043"/>
        <v/>
      </c>
      <c r="K1070" s="23" t="str">
        <f t="shared" si="1043"/>
        <v/>
      </c>
      <c r="L1070" s="23"/>
      <c r="M1070" s="23"/>
      <c r="P1070" s="16"/>
      <c r="Q1070" s="16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E1070" s="31" t="str">
        <f t="shared" si="1037"/>
        <v/>
      </c>
      <c r="AF1070" s="31" t="str">
        <f t="shared" si="1037"/>
        <v/>
      </c>
      <c r="AG1070" s="31" t="str">
        <f t="shared" si="1037"/>
        <v/>
      </c>
      <c r="AH1070" s="31" t="str">
        <f t="shared" si="1037"/>
        <v/>
      </c>
      <c r="AI1070" s="31" t="str">
        <f t="shared" si="1037"/>
        <v/>
      </c>
      <c r="AJ1070" s="31" t="str">
        <f t="shared" si="1037"/>
        <v/>
      </c>
      <c r="AK1070" s="31" t="str">
        <f t="shared" si="1037"/>
        <v/>
      </c>
      <c r="AL1070" s="31" t="str">
        <f t="shared" si="1037"/>
        <v/>
      </c>
      <c r="AM1070" s="31" t="str">
        <f t="shared" si="1037"/>
        <v/>
      </c>
      <c r="AN1070" s="31" t="str">
        <f t="shared" si="1037"/>
        <v/>
      </c>
      <c r="AO1070" s="32" t="str">
        <f t="shared" si="1035"/>
        <v/>
      </c>
      <c r="AP1070" s="32" t="str">
        <f t="shared" si="1026"/>
        <v/>
      </c>
      <c r="AQ1070" s="32" t="str">
        <f t="shared" si="1026"/>
        <v/>
      </c>
      <c r="AR1070" s="32" t="str">
        <f t="shared" si="1026"/>
        <v/>
      </c>
      <c r="AS1070" s="32" t="str">
        <f t="shared" si="1026"/>
        <v/>
      </c>
      <c r="AT1070" s="32" t="str">
        <f t="shared" si="1026"/>
        <v/>
      </c>
      <c r="AU1070" s="32" t="str">
        <f t="shared" si="1022"/>
        <v/>
      </c>
      <c r="AV1070" s="32" t="str">
        <f t="shared" si="1022"/>
        <v/>
      </c>
      <c r="AW1070" s="32" t="str">
        <f t="shared" si="1022"/>
        <v/>
      </c>
      <c r="AX1070" s="32" t="str">
        <f t="shared" si="1022"/>
        <v/>
      </c>
      <c r="AY1070" s="32" t="str">
        <f t="shared" si="1022"/>
        <v/>
      </c>
      <c r="BA1070" s="17" t="str">
        <f t="shared" si="1027"/>
        <v/>
      </c>
      <c r="BB1070" s="17" t="str">
        <f t="shared" si="1027"/>
        <v/>
      </c>
      <c r="BC1070" s="17" t="str">
        <f t="shared" si="1027"/>
        <v/>
      </c>
      <c r="BD1070" s="17" t="str">
        <f t="shared" si="1027"/>
        <v/>
      </c>
      <c r="BE1070" s="17" t="str">
        <f t="shared" si="1027"/>
        <v/>
      </c>
      <c r="BF1070" s="17" t="str">
        <f t="shared" si="1023"/>
        <v/>
      </c>
      <c r="BG1070" s="17" t="str">
        <f t="shared" si="1023"/>
        <v/>
      </c>
      <c r="BH1070" s="17" t="str">
        <f t="shared" si="1023"/>
        <v/>
      </c>
      <c r="BI1070" s="17" t="str">
        <f t="shared" si="1023"/>
        <v/>
      </c>
      <c r="BJ1070" s="17" t="str">
        <f t="shared" si="1023"/>
        <v/>
      </c>
    </row>
    <row r="1071" spans="1:62" s="13" customFormat="1" ht="23.25" customHeight="1">
      <c r="C1071" s="2" t="str">
        <f>IF($B1071="","",$S$2)</f>
        <v/>
      </c>
      <c r="D1071" s="14" t="str">
        <f t="shared" ref="D1071:K1071" si="1044">IF($B1071&gt;"",IF(ISERROR(SEARCH($B1071,T$2))," ",MID(T$2,FIND("%курс ",T$2,FIND($B1071,T$2))+6,3)&amp;"
("&amp;MID(T$2,FIND("ауд.",T$2,FIND($B1071,T$2))+4,FIND("№",T$2,FIND("ауд.",T$2,FIND($B1071,T$2)))-(FIND("ауд.",T$2,FIND($B1071,T$2))+4))&amp;")"),"")</f>
        <v/>
      </c>
      <c r="E1071" s="14" t="str">
        <f t="shared" si="1044"/>
        <v/>
      </c>
      <c r="F1071" s="14" t="str">
        <f t="shared" si="1044"/>
        <v/>
      </c>
      <c r="G1071" s="14" t="str">
        <f t="shared" si="1044"/>
        <v/>
      </c>
      <c r="H1071" s="14" t="str">
        <f t="shared" si="1044"/>
        <v/>
      </c>
      <c r="I1071" s="14" t="str">
        <f t="shared" si="1044"/>
        <v/>
      </c>
      <c r="J1071" s="14" t="str">
        <f t="shared" si="1044"/>
        <v/>
      </c>
      <c r="K1071" s="14" t="str">
        <f t="shared" si="1044"/>
        <v/>
      </c>
      <c r="L1071" s="14"/>
      <c r="M1071" s="14"/>
      <c r="P1071" s="16"/>
      <c r="Q1071" s="16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E1071" s="35"/>
      <c r="AF1071" s="35"/>
      <c r="AG1071" s="35"/>
      <c r="AH1071" s="35"/>
      <c r="AI1071" s="35"/>
      <c r="AJ1071" s="35"/>
      <c r="AK1071" s="35"/>
      <c r="AL1071" s="35"/>
      <c r="AM1071" s="35"/>
      <c r="AN1071" s="35"/>
      <c r="AO1071" s="35"/>
      <c r="AP1071" s="32" t="str">
        <f t="shared" si="1026"/>
        <v/>
      </c>
      <c r="AQ1071" s="32" t="str">
        <f t="shared" si="1026"/>
        <v/>
      </c>
      <c r="AR1071" s="32" t="str">
        <f t="shared" si="1026"/>
        <v/>
      </c>
      <c r="AS1071" s="32" t="str">
        <f t="shared" si="1026"/>
        <v/>
      </c>
      <c r="AT1071" s="32" t="str">
        <f t="shared" si="1026"/>
        <v/>
      </c>
      <c r="AU1071" s="32" t="str">
        <f t="shared" si="1022"/>
        <v/>
      </c>
      <c r="AV1071" s="32" t="str">
        <f t="shared" si="1022"/>
        <v/>
      </c>
      <c r="AW1071" s="32" t="str">
        <f t="shared" si="1022"/>
        <v/>
      </c>
      <c r="AX1071" s="32" t="str">
        <f t="shared" si="1022"/>
        <v/>
      </c>
      <c r="AY1071" s="32" t="str">
        <f t="shared" si="1022"/>
        <v/>
      </c>
      <c r="BA1071" s="17" t="str">
        <f t="shared" si="1027"/>
        <v/>
      </c>
      <c r="BB1071" s="17" t="str">
        <f t="shared" si="1027"/>
        <v/>
      </c>
      <c r="BC1071" s="17" t="str">
        <f t="shared" si="1027"/>
        <v/>
      </c>
      <c r="BD1071" s="17" t="str">
        <f t="shared" si="1027"/>
        <v/>
      </c>
      <c r="BE1071" s="17" t="str">
        <f t="shared" si="1027"/>
        <v/>
      </c>
      <c r="BF1071" s="17" t="str">
        <f t="shared" si="1023"/>
        <v/>
      </c>
      <c r="BG1071" s="17" t="str">
        <f t="shared" si="1023"/>
        <v/>
      </c>
      <c r="BH1071" s="17" t="str">
        <f t="shared" si="1023"/>
        <v/>
      </c>
      <c r="BI1071" s="17" t="str">
        <f t="shared" si="1023"/>
        <v/>
      </c>
      <c r="BJ1071" s="17" t="str">
        <f t="shared" si="1023"/>
        <v/>
      </c>
    </row>
    <row r="1072" spans="1:62" s="13" customFormat="1" ht="23.25" customHeight="1">
      <c r="A1072" s="1">
        <f ca="1">IF(COUNTIF($D1073:$M1079," ")=70,"",MAX($A$1:A1071)+1)</f>
        <v>1048</v>
      </c>
      <c r="B1072" s="2" t="str">
        <f>IF($C1072="","",$C1072)</f>
        <v/>
      </c>
      <c r="C1072" s="3" t="str">
        <f>IF(ISERROR(VLOOKUP((ROW()-1)/9+1,'[1]Преподавательский состав'!$A$2:$B$180,2,FALSE)),"",VLOOKUP((ROW()-1)/9+1,'[1]Преподавательский состав'!$A$2:$B$180,2,FALSE))</f>
        <v/>
      </c>
      <c r="D1072" s="3" t="str">
        <f>IF($C1072="","",T(" 8.00"))</f>
        <v/>
      </c>
      <c r="E1072" s="3" t="str">
        <f>IF($C1072="","",T(" 9.40"))</f>
        <v/>
      </c>
      <c r="F1072" s="3" t="str">
        <f>IF($C1072="","",T("11.20"))</f>
        <v/>
      </c>
      <c r="G1072" s="3" t="str">
        <f>IF($C1072="","",T("13.00"))</f>
        <v/>
      </c>
      <c r="H1072" s="3" t="str">
        <f>IF($C1072="","",T("13.30"))</f>
        <v/>
      </c>
      <c r="I1072" s="3" t="str">
        <f>IF($C1072="","",T("15.10"))</f>
        <v/>
      </c>
      <c r="J1072" s="3" t="str">
        <f>IF($C1072="","",T("16.50"))</f>
        <v/>
      </c>
      <c r="K1072" s="3" t="str">
        <f>IF($C1072="","",T("16.50"))</f>
        <v/>
      </c>
      <c r="L1072" s="3"/>
      <c r="M1072" s="3"/>
      <c r="P1072" s="16"/>
      <c r="Q1072" s="16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 t="str">
        <f t="shared" ref="AO1072:AO1079" si="1045">IF(COUNTBLANK(AE1072:AN1072)=10,"",MID($B1072,1,FIND(" ",$B1072)-1))</f>
        <v/>
      </c>
      <c r="AP1072" s="32" t="str">
        <f t="shared" si="1026"/>
        <v/>
      </c>
      <c r="AQ1072" s="32" t="str">
        <f t="shared" si="1026"/>
        <v/>
      </c>
      <c r="AR1072" s="32" t="str">
        <f t="shared" si="1026"/>
        <v/>
      </c>
      <c r="AS1072" s="32" t="str">
        <f t="shared" si="1026"/>
        <v/>
      </c>
      <c r="AT1072" s="32" t="str">
        <f t="shared" si="1026"/>
        <v/>
      </c>
      <c r="AU1072" s="32" t="str">
        <f t="shared" si="1022"/>
        <v/>
      </c>
      <c r="AV1072" s="32" t="str">
        <f t="shared" si="1022"/>
        <v/>
      </c>
      <c r="AW1072" s="32" t="str">
        <f t="shared" si="1022"/>
        <v/>
      </c>
      <c r="AX1072" s="32" t="str">
        <f t="shared" si="1022"/>
        <v/>
      </c>
      <c r="AY1072" s="32" t="str">
        <f t="shared" si="1022"/>
        <v/>
      </c>
      <c r="BA1072" s="17" t="str">
        <f t="shared" si="1027"/>
        <v/>
      </c>
      <c r="BB1072" s="17" t="str">
        <f t="shared" si="1027"/>
        <v/>
      </c>
      <c r="BC1072" s="17" t="str">
        <f t="shared" si="1027"/>
        <v/>
      </c>
      <c r="BD1072" s="17" t="str">
        <f t="shared" si="1027"/>
        <v/>
      </c>
      <c r="BE1072" s="17" t="str">
        <f t="shared" si="1027"/>
        <v/>
      </c>
      <c r="BF1072" s="17" t="str">
        <f t="shared" si="1023"/>
        <v/>
      </c>
      <c r="BG1072" s="17" t="str">
        <f t="shared" si="1023"/>
        <v/>
      </c>
      <c r="BH1072" s="17" t="str">
        <f t="shared" si="1023"/>
        <v/>
      </c>
      <c r="BI1072" s="17" t="str">
        <f t="shared" si="1023"/>
        <v/>
      </c>
      <c r="BJ1072" s="17" t="str">
        <f t="shared" si="1023"/>
        <v/>
      </c>
    </row>
    <row r="1073" spans="1:62" s="13" customFormat="1" ht="23.25" customHeight="1">
      <c r="A1073" s="1">
        <f ca="1">IF(COUNTIF($D1073:$M1073," ")=10,"",IF(VLOOKUP(MAX($A$1:A1072),$A$1:C1072,3,FALSE)=0,"",MAX($A$1:A1072)+1))</f>
        <v>1049</v>
      </c>
      <c r="B1073" s="13" t="str">
        <f>$B1072</f>
        <v/>
      </c>
      <c r="C1073" s="2" t="str">
        <f>IF($B1073="","",$S$2)</f>
        <v/>
      </c>
      <c r="D1073" s="14" t="str">
        <f t="shared" ref="D1073:K1073" si="1046">IF($B1073&gt;"",IF(ISERROR(SEARCH($B1073,T$2))," ",MID(T$2,FIND("%курс ",T$2,FIND($B1073,T$2))+6,3)&amp;"
("&amp;MID(T$2,FIND("ауд.",T$2,FIND($B1073,T$2))+4,FIND("№",T$2,FIND("ауд.",T$2,FIND($B1073,T$2)))-(FIND("ауд.",T$2,FIND($B1073,T$2))+4))&amp;")"),"")</f>
        <v/>
      </c>
      <c r="E1073" s="14" t="str">
        <f t="shared" si="1046"/>
        <v/>
      </c>
      <c r="F1073" s="14" t="str">
        <f t="shared" si="1046"/>
        <v/>
      </c>
      <c r="G1073" s="14" t="str">
        <f t="shared" si="1046"/>
        <v/>
      </c>
      <c r="H1073" s="14" t="str">
        <f t="shared" si="1046"/>
        <v/>
      </c>
      <c r="I1073" s="14" t="str">
        <f t="shared" si="1046"/>
        <v/>
      </c>
      <c r="J1073" s="14" t="str">
        <f t="shared" si="1046"/>
        <v/>
      </c>
      <c r="K1073" s="14" t="str">
        <f t="shared" si="1046"/>
        <v/>
      </c>
      <c r="L1073" s="14"/>
      <c r="M1073" s="14"/>
      <c r="P1073" s="16"/>
      <c r="Q1073" s="16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E1073" s="31" t="str">
        <f t="shared" ref="AE1073:AN1079" si="1047">IF(D1073=" ","",IF(D1073="","",CONCATENATE($C1073," ",D$1," ",MID(D1073,6,3))))</f>
        <v/>
      </c>
      <c r="AF1073" s="31" t="str">
        <f t="shared" si="1047"/>
        <v/>
      </c>
      <c r="AG1073" s="31" t="str">
        <f t="shared" si="1047"/>
        <v/>
      </c>
      <c r="AH1073" s="31" t="str">
        <f t="shared" si="1047"/>
        <v/>
      </c>
      <c r="AI1073" s="31" t="str">
        <f t="shared" si="1047"/>
        <v/>
      </c>
      <c r="AJ1073" s="31" t="str">
        <f t="shared" si="1047"/>
        <v/>
      </c>
      <c r="AK1073" s="31" t="str">
        <f t="shared" si="1047"/>
        <v/>
      </c>
      <c r="AL1073" s="31" t="str">
        <f t="shared" si="1047"/>
        <v/>
      </c>
      <c r="AM1073" s="31" t="str">
        <f t="shared" si="1047"/>
        <v/>
      </c>
      <c r="AN1073" s="31" t="str">
        <f t="shared" si="1047"/>
        <v/>
      </c>
      <c r="AO1073" s="32" t="str">
        <f t="shared" si="1045"/>
        <v/>
      </c>
      <c r="AP1073" s="32" t="str">
        <f t="shared" si="1026"/>
        <v/>
      </c>
      <c r="AQ1073" s="32" t="str">
        <f t="shared" si="1026"/>
        <v/>
      </c>
      <c r="AR1073" s="32" t="str">
        <f t="shared" si="1026"/>
        <v/>
      </c>
      <c r="AS1073" s="32" t="str">
        <f t="shared" si="1026"/>
        <v/>
      </c>
      <c r="AT1073" s="32" t="str">
        <f t="shared" si="1026"/>
        <v/>
      </c>
      <c r="AU1073" s="32" t="str">
        <f t="shared" si="1022"/>
        <v/>
      </c>
      <c r="AV1073" s="32" t="str">
        <f t="shared" si="1022"/>
        <v/>
      </c>
      <c r="AW1073" s="32" t="str">
        <f t="shared" si="1022"/>
        <v/>
      </c>
      <c r="AX1073" s="32" t="str">
        <f t="shared" si="1022"/>
        <v/>
      </c>
      <c r="AY1073" s="32" t="str">
        <f t="shared" si="1022"/>
        <v/>
      </c>
      <c r="BA1073" s="17" t="str">
        <f t="shared" si="1027"/>
        <v/>
      </c>
      <c r="BB1073" s="17" t="str">
        <f t="shared" si="1027"/>
        <v/>
      </c>
      <c r="BC1073" s="17" t="str">
        <f t="shared" si="1027"/>
        <v/>
      </c>
      <c r="BD1073" s="17" t="str">
        <f t="shared" si="1027"/>
        <v/>
      </c>
      <c r="BE1073" s="17" t="str">
        <f t="shared" si="1027"/>
        <v/>
      </c>
      <c r="BF1073" s="17" t="str">
        <f t="shared" si="1023"/>
        <v/>
      </c>
      <c r="BG1073" s="17" t="str">
        <f t="shared" si="1023"/>
        <v/>
      </c>
      <c r="BH1073" s="17" t="str">
        <f t="shared" si="1023"/>
        <v/>
      </c>
      <c r="BI1073" s="17" t="str">
        <f t="shared" si="1023"/>
        <v/>
      </c>
      <c r="BJ1073" s="17" t="str">
        <f t="shared" si="1023"/>
        <v/>
      </c>
    </row>
    <row r="1074" spans="1:62" s="13" customFormat="1" ht="23.25" customHeight="1">
      <c r="A1074" s="1">
        <f ca="1">IF(COUNTIF($D1074:$M1074," ")=10,"",IF(VLOOKUP(MAX($A$1:A1073),$A$1:C1073,3,FALSE)=0,"",MAX($A$1:A1073)+1))</f>
        <v>1050</v>
      </c>
      <c r="B1074" s="13" t="str">
        <f>$B1072</f>
        <v/>
      </c>
      <c r="C1074" s="2" t="str">
        <f>IF($B1074="","",$S$3)</f>
        <v/>
      </c>
      <c r="D1074" s="14" t="str">
        <f t="shared" ref="D1074:K1074" si="1048">IF($B1074&gt;"",IF(ISERROR(SEARCH($B1074,T$3))," ",MID(T$3,FIND("%курс ",T$3,FIND($B1074,T$3))+6,3)&amp;"
("&amp;MID(T$3,FIND("ауд.",T$3,FIND($B1074,T$3))+4,FIND("№",T$3,FIND("ауд.",T$3,FIND($B1074,T$3)))-(FIND("ауд.",T$3,FIND($B1074,T$3))+4))&amp;")"),"")</f>
        <v/>
      </c>
      <c r="E1074" s="14" t="str">
        <f t="shared" si="1048"/>
        <v/>
      </c>
      <c r="F1074" s="14" t="str">
        <f t="shared" si="1048"/>
        <v/>
      </c>
      <c r="G1074" s="14" t="str">
        <f t="shared" si="1048"/>
        <v/>
      </c>
      <c r="H1074" s="14" t="str">
        <f t="shared" si="1048"/>
        <v/>
      </c>
      <c r="I1074" s="14" t="str">
        <f t="shared" si="1048"/>
        <v/>
      </c>
      <c r="J1074" s="14" t="str">
        <f t="shared" si="1048"/>
        <v/>
      </c>
      <c r="K1074" s="14" t="str">
        <f t="shared" si="1048"/>
        <v/>
      </c>
      <c r="L1074" s="14"/>
      <c r="M1074" s="14"/>
      <c r="P1074" s="16"/>
      <c r="Q1074" s="16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E1074" s="31" t="str">
        <f t="shared" si="1047"/>
        <v/>
      </c>
      <c r="AF1074" s="31" t="str">
        <f t="shared" si="1047"/>
        <v/>
      </c>
      <c r="AG1074" s="31" t="str">
        <f t="shared" si="1047"/>
        <v/>
      </c>
      <c r="AH1074" s="31" t="str">
        <f t="shared" si="1047"/>
        <v/>
      </c>
      <c r="AI1074" s="31" t="str">
        <f t="shared" si="1047"/>
        <v/>
      </c>
      <c r="AJ1074" s="31" t="str">
        <f t="shared" si="1047"/>
        <v/>
      </c>
      <c r="AK1074" s="31" t="str">
        <f t="shared" si="1047"/>
        <v/>
      </c>
      <c r="AL1074" s="31" t="str">
        <f t="shared" si="1047"/>
        <v/>
      </c>
      <c r="AM1074" s="31" t="str">
        <f t="shared" si="1047"/>
        <v/>
      </c>
      <c r="AN1074" s="31" t="str">
        <f t="shared" si="1047"/>
        <v/>
      </c>
      <c r="AO1074" s="32" t="str">
        <f t="shared" si="1045"/>
        <v/>
      </c>
      <c r="AP1074" s="32" t="str">
        <f t="shared" si="1026"/>
        <v/>
      </c>
      <c r="AQ1074" s="32" t="str">
        <f t="shared" si="1026"/>
        <v/>
      </c>
      <c r="AR1074" s="32" t="str">
        <f t="shared" si="1026"/>
        <v/>
      </c>
      <c r="AS1074" s="32" t="str">
        <f t="shared" si="1026"/>
        <v/>
      </c>
      <c r="AT1074" s="32" t="str">
        <f t="shared" si="1026"/>
        <v/>
      </c>
      <c r="AU1074" s="32" t="str">
        <f t="shared" si="1022"/>
        <v/>
      </c>
      <c r="AV1074" s="32" t="str">
        <f t="shared" si="1022"/>
        <v/>
      </c>
      <c r="AW1074" s="32" t="str">
        <f t="shared" si="1022"/>
        <v/>
      </c>
      <c r="AX1074" s="32" t="str">
        <f t="shared" si="1022"/>
        <v/>
      </c>
      <c r="AY1074" s="32" t="str">
        <f t="shared" si="1022"/>
        <v/>
      </c>
      <c r="BA1074" s="17" t="str">
        <f t="shared" si="1027"/>
        <v/>
      </c>
      <c r="BB1074" s="17" t="str">
        <f t="shared" si="1027"/>
        <v/>
      </c>
      <c r="BC1074" s="17" t="str">
        <f t="shared" si="1027"/>
        <v/>
      </c>
      <c r="BD1074" s="17" t="str">
        <f t="shared" si="1027"/>
        <v/>
      </c>
      <c r="BE1074" s="17" t="str">
        <f t="shared" si="1027"/>
        <v/>
      </c>
      <c r="BF1074" s="17" t="str">
        <f t="shared" si="1023"/>
        <v/>
      </c>
      <c r="BG1074" s="17" t="str">
        <f t="shared" si="1023"/>
        <v/>
      </c>
      <c r="BH1074" s="17" t="str">
        <f t="shared" si="1023"/>
        <v/>
      </c>
      <c r="BI1074" s="17" t="str">
        <f t="shared" si="1023"/>
        <v/>
      </c>
      <c r="BJ1074" s="17" t="str">
        <f t="shared" si="1023"/>
        <v/>
      </c>
    </row>
    <row r="1075" spans="1:62" s="13" customFormat="1" ht="23.25" customHeight="1">
      <c r="A1075" s="1">
        <f ca="1">IF(COUNTIF($D1075:$M1075," ")=10,"",IF(VLOOKUP(MAX($A$1:A1074),$A$1:C1074,3,FALSE)=0,"",MAX($A$1:A1074)+1))</f>
        <v>1051</v>
      </c>
      <c r="B1075" s="13" t="str">
        <f>$B1072</f>
        <v/>
      </c>
      <c r="C1075" s="2" t="str">
        <f>IF($B1075="","",$S$4)</f>
        <v/>
      </c>
      <c r="D1075" s="14" t="str">
        <f t="shared" ref="D1075:K1075" si="1049">IF($B1075&gt;"",IF(ISERROR(SEARCH($B1075,T$4))," ",MID(T$4,FIND("%курс ",T$4,FIND($B1075,T$4))+6,3)&amp;"
("&amp;MID(T$4,FIND("ауд.",T$4,FIND($B1075,T$4))+4,FIND("№",T$4,FIND("ауд.",T$4,FIND($B1075,T$4)))-(FIND("ауд.",T$4,FIND($B1075,T$4))+4))&amp;")"),"")</f>
        <v/>
      </c>
      <c r="E1075" s="14" t="str">
        <f t="shared" si="1049"/>
        <v/>
      </c>
      <c r="F1075" s="14" t="str">
        <f t="shared" si="1049"/>
        <v/>
      </c>
      <c r="G1075" s="14" t="str">
        <f t="shared" si="1049"/>
        <v/>
      </c>
      <c r="H1075" s="14" t="str">
        <f t="shared" si="1049"/>
        <v/>
      </c>
      <c r="I1075" s="14" t="str">
        <f t="shared" si="1049"/>
        <v/>
      </c>
      <c r="J1075" s="14" t="str">
        <f t="shared" si="1049"/>
        <v/>
      </c>
      <c r="K1075" s="14" t="str">
        <f t="shared" si="1049"/>
        <v/>
      </c>
      <c r="L1075" s="14"/>
      <c r="M1075" s="14"/>
      <c r="P1075" s="16"/>
      <c r="Q1075" s="16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E1075" s="31" t="str">
        <f t="shared" si="1047"/>
        <v/>
      </c>
      <c r="AF1075" s="31" t="str">
        <f t="shared" si="1047"/>
        <v/>
      </c>
      <c r="AG1075" s="31" t="str">
        <f t="shared" si="1047"/>
        <v/>
      </c>
      <c r="AH1075" s="31" t="str">
        <f t="shared" si="1047"/>
        <v/>
      </c>
      <c r="AI1075" s="31" t="str">
        <f t="shared" si="1047"/>
        <v/>
      </c>
      <c r="AJ1075" s="31" t="str">
        <f t="shared" si="1047"/>
        <v/>
      </c>
      <c r="AK1075" s="31" t="str">
        <f t="shared" si="1047"/>
        <v/>
      </c>
      <c r="AL1075" s="31" t="str">
        <f t="shared" si="1047"/>
        <v/>
      </c>
      <c r="AM1075" s="31" t="str">
        <f t="shared" si="1047"/>
        <v/>
      </c>
      <c r="AN1075" s="31" t="str">
        <f t="shared" si="1047"/>
        <v/>
      </c>
      <c r="AO1075" s="32" t="str">
        <f t="shared" si="1045"/>
        <v/>
      </c>
      <c r="AP1075" s="32" t="str">
        <f t="shared" si="1026"/>
        <v/>
      </c>
      <c r="AQ1075" s="32" t="str">
        <f t="shared" si="1026"/>
        <v/>
      </c>
      <c r="AR1075" s="32" t="str">
        <f t="shared" si="1026"/>
        <v/>
      </c>
      <c r="AS1075" s="32" t="str">
        <f t="shared" si="1026"/>
        <v/>
      </c>
      <c r="AT1075" s="32" t="str">
        <f t="shared" si="1026"/>
        <v/>
      </c>
      <c r="AU1075" s="32" t="str">
        <f t="shared" si="1022"/>
        <v/>
      </c>
      <c r="AV1075" s="32" t="str">
        <f t="shared" si="1022"/>
        <v/>
      </c>
      <c r="AW1075" s="32" t="str">
        <f t="shared" si="1022"/>
        <v/>
      </c>
      <c r="AX1075" s="32" t="str">
        <f t="shared" si="1022"/>
        <v/>
      </c>
      <c r="AY1075" s="32" t="str">
        <f t="shared" si="1022"/>
        <v/>
      </c>
      <c r="BA1075" s="17" t="str">
        <f t="shared" si="1027"/>
        <v/>
      </c>
      <c r="BB1075" s="17" t="str">
        <f t="shared" si="1027"/>
        <v/>
      </c>
      <c r="BC1075" s="17" t="str">
        <f t="shared" si="1027"/>
        <v/>
      </c>
      <c r="BD1075" s="17" t="str">
        <f t="shared" si="1027"/>
        <v/>
      </c>
      <c r="BE1075" s="17" t="str">
        <f t="shared" si="1027"/>
        <v/>
      </c>
      <c r="BF1075" s="17" t="str">
        <f t="shared" si="1023"/>
        <v/>
      </c>
      <c r="BG1075" s="17" t="str">
        <f t="shared" si="1023"/>
        <v/>
      </c>
      <c r="BH1075" s="17" t="str">
        <f t="shared" si="1023"/>
        <v/>
      </c>
      <c r="BI1075" s="17" t="str">
        <f t="shared" si="1023"/>
        <v/>
      </c>
      <c r="BJ1075" s="17" t="str">
        <f t="shared" si="1023"/>
        <v/>
      </c>
    </row>
    <row r="1076" spans="1:62" s="13" customFormat="1" ht="23.25" customHeight="1">
      <c r="A1076" s="1">
        <f ca="1">IF(COUNTIF($D1076:$M1076," ")=10,"",IF(VLOOKUP(MAX($A$1:A1075),$A$1:C1075,3,FALSE)=0,"",MAX($A$1:A1075)+1))</f>
        <v>1052</v>
      </c>
      <c r="B1076" s="13" t="str">
        <f>$B1072</f>
        <v/>
      </c>
      <c r="C1076" s="2" t="str">
        <f>IF($B1076="","",$S$5)</f>
        <v/>
      </c>
      <c r="D1076" s="23" t="str">
        <f t="shared" ref="D1076:K1076" si="1050">IF($B1076&gt;"",IF(ISERROR(SEARCH($B1076,T$5))," ",MID(T$5,FIND("%курс ",T$5,FIND($B1076,T$5))+6,3)&amp;"
("&amp;MID(T$5,FIND("ауд.",T$5,FIND($B1076,T$5))+4,FIND("№",T$5,FIND("ауд.",T$5,FIND($B1076,T$5)))-(FIND("ауд.",T$5,FIND($B1076,T$5))+4))&amp;")"),"")</f>
        <v/>
      </c>
      <c r="E1076" s="23" t="str">
        <f t="shared" si="1050"/>
        <v/>
      </c>
      <c r="F1076" s="23" t="str">
        <f t="shared" si="1050"/>
        <v/>
      </c>
      <c r="G1076" s="23" t="str">
        <f t="shared" si="1050"/>
        <v/>
      </c>
      <c r="H1076" s="23" t="str">
        <f t="shared" si="1050"/>
        <v/>
      </c>
      <c r="I1076" s="23" t="str">
        <f t="shared" si="1050"/>
        <v/>
      </c>
      <c r="J1076" s="23" t="str">
        <f t="shared" si="1050"/>
        <v/>
      </c>
      <c r="K1076" s="23" t="str">
        <f t="shared" si="1050"/>
        <v/>
      </c>
      <c r="L1076" s="23"/>
      <c r="M1076" s="23"/>
      <c r="P1076" s="16"/>
      <c r="Q1076" s="16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E1076" s="31" t="str">
        <f t="shared" si="1047"/>
        <v/>
      </c>
      <c r="AF1076" s="31" t="str">
        <f t="shared" si="1047"/>
        <v/>
      </c>
      <c r="AG1076" s="31" t="str">
        <f t="shared" si="1047"/>
        <v/>
      </c>
      <c r="AH1076" s="31" t="str">
        <f t="shared" si="1047"/>
        <v/>
      </c>
      <c r="AI1076" s="31" t="str">
        <f t="shared" si="1047"/>
        <v/>
      </c>
      <c r="AJ1076" s="31" t="str">
        <f t="shared" si="1047"/>
        <v/>
      </c>
      <c r="AK1076" s="31" t="str">
        <f t="shared" si="1047"/>
        <v/>
      </c>
      <c r="AL1076" s="31" t="str">
        <f t="shared" si="1047"/>
        <v/>
      </c>
      <c r="AM1076" s="31" t="str">
        <f t="shared" si="1047"/>
        <v/>
      </c>
      <c r="AN1076" s="31" t="str">
        <f t="shared" si="1047"/>
        <v/>
      </c>
      <c r="AO1076" s="32" t="str">
        <f t="shared" si="1045"/>
        <v/>
      </c>
      <c r="AP1076" s="32" t="str">
        <f t="shared" si="1026"/>
        <v/>
      </c>
      <c r="AQ1076" s="32" t="str">
        <f t="shared" si="1026"/>
        <v/>
      </c>
      <c r="AR1076" s="32" t="str">
        <f t="shared" si="1026"/>
        <v/>
      </c>
      <c r="AS1076" s="32" t="str">
        <f t="shared" si="1026"/>
        <v/>
      </c>
      <c r="AT1076" s="32" t="str">
        <f t="shared" si="1026"/>
        <v/>
      </c>
      <c r="AU1076" s="32" t="str">
        <f t="shared" si="1022"/>
        <v/>
      </c>
      <c r="AV1076" s="32" t="str">
        <f t="shared" si="1022"/>
        <v/>
      </c>
      <c r="AW1076" s="32" t="str">
        <f t="shared" si="1022"/>
        <v/>
      </c>
      <c r="AX1076" s="32" t="str">
        <f t="shared" si="1022"/>
        <v/>
      </c>
      <c r="AY1076" s="32" t="str">
        <f t="shared" si="1022"/>
        <v/>
      </c>
      <c r="BA1076" s="17" t="str">
        <f t="shared" si="1027"/>
        <v/>
      </c>
      <c r="BB1076" s="17" t="str">
        <f t="shared" si="1027"/>
        <v/>
      </c>
      <c r="BC1076" s="17" t="str">
        <f t="shared" si="1027"/>
        <v/>
      </c>
      <c r="BD1076" s="17" t="str">
        <f t="shared" si="1027"/>
        <v/>
      </c>
      <c r="BE1076" s="17" t="str">
        <f t="shared" si="1027"/>
        <v/>
      </c>
      <c r="BF1076" s="17" t="str">
        <f t="shared" si="1023"/>
        <v/>
      </c>
      <c r="BG1076" s="17" t="str">
        <f t="shared" si="1023"/>
        <v/>
      </c>
      <c r="BH1076" s="17" t="str">
        <f t="shared" si="1023"/>
        <v/>
      </c>
      <c r="BI1076" s="17" t="str">
        <f t="shared" si="1023"/>
        <v/>
      </c>
      <c r="BJ1076" s="17" t="str">
        <f t="shared" si="1023"/>
        <v/>
      </c>
    </row>
    <row r="1077" spans="1:62" s="13" customFormat="1" ht="23.25" customHeight="1">
      <c r="A1077" s="1">
        <f ca="1">IF(COUNTIF($D1077:$M1077," ")=10,"",IF(VLOOKUP(MAX($A$1:A1076),$A$1:C1076,3,FALSE)=0,"",MAX($A$1:A1076)+1))</f>
        <v>1053</v>
      </c>
      <c r="B1077" s="13" t="str">
        <f>$B1072</f>
        <v/>
      </c>
      <c r="C1077" s="2" t="str">
        <f>IF($B1077="","",$S$6)</f>
        <v/>
      </c>
      <c r="D1077" s="23" t="str">
        <f t="shared" ref="D1077:K1077" si="1051">IF($B1077&gt;"",IF(ISERROR(SEARCH($B1077,T$6))," ",MID(T$6,FIND("%курс ",T$6,FIND($B1077,T$6))+6,3)&amp;"
("&amp;MID(T$6,FIND("ауд.",T$6,FIND($B1077,T$6))+4,FIND("№",T$6,FIND("ауд.",T$6,FIND($B1077,T$6)))-(FIND("ауд.",T$6,FIND($B1077,T$6))+4))&amp;")"),"")</f>
        <v/>
      </c>
      <c r="E1077" s="23" t="str">
        <f t="shared" si="1051"/>
        <v/>
      </c>
      <c r="F1077" s="23" t="str">
        <f t="shared" si="1051"/>
        <v/>
      </c>
      <c r="G1077" s="23" t="str">
        <f t="shared" si="1051"/>
        <v/>
      </c>
      <c r="H1077" s="23" t="str">
        <f t="shared" si="1051"/>
        <v/>
      </c>
      <c r="I1077" s="23" t="str">
        <f t="shared" si="1051"/>
        <v/>
      </c>
      <c r="J1077" s="23" t="str">
        <f t="shared" si="1051"/>
        <v/>
      </c>
      <c r="K1077" s="23" t="str">
        <f t="shared" si="1051"/>
        <v/>
      </c>
      <c r="L1077" s="23"/>
      <c r="M1077" s="23"/>
      <c r="P1077" s="16"/>
      <c r="Q1077" s="16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E1077" s="31" t="str">
        <f t="shared" si="1047"/>
        <v/>
      </c>
      <c r="AF1077" s="31" t="str">
        <f t="shared" si="1047"/>
        <v/>
      </c>
      <c r="AG1077" s="31" t="str">
        <f t="shared" si="1047"/>
        <v/>
      </c>
      <c r="AH1077" s="31" t="str">
        <f t="shared" si="1047"/>
        <v/>
      </c>
      <c r="AI1077" s="31" t="str">
        <f t="shared" si="1047"/>
        <v/>
      </c>
      <c r="AJ1077" s="31" t="str">
        <f t="shared" si="1047"/>
        <v/>
      </c>
      <c r="AK1077" s="31" t="str">
        <f t="shared" si="1047"/>
        <v/>
      </c>
      <c r="AL1077" s="31" t="str">
        <f t="shared" si="1047"/>
        <v/>
      </c>
      <c r="AM1077" s="31" t="str">
        <f t="shared" si="1047"/>
        <v/>
      </c>
      <c r="AN1077" s="31" t="str">
        <f t="shared" si="1047"/>
        <v/>
      </c>
      <c r="AO1077" s="32" t="str">
        <f t="shared" si="1045"/>
        <v/>
      </c>
      <c r="AP1077" s="32" t="str">
        <f t="shared" si="1026"/>
        <v/>
      </c>
      <c r="AQ1077" s="32" t="str">
        <f t="shared" si="1026"/>
        <v/>
      </c>
      <c r="AR1077" s="32" t="str">
        <f t="shared" si="1026"/>
        <v/>
      </c>
      <c r="AS1077" s="32" t="str">
        <f t="shared" si="1026"/>
        <v/>
      </c>
      <c r="AT1077" s="32" t="str">
        <f t="shared" si="1026"/>
        <v/>
      </c>
      <c r="AU1077" s="32" t="str">
        <f t="shared" si="1022"/>
        <v/>
      </c>
      <c r="AV1077" s="32" t="str">
        <f t="shared" si="1022"/>
        <v/>
      </c>
      <c r="AW1077" s="32" t="str">
        <f t="shared" si="1022"/>
        <v/>
      </c>
      <c r="AX1077" s="32" t="str">
        <f t="shared" si="1022"/>
        <v/>
      </c>
      <c r="AY1077" s="32" t="str">
        <f t="shared" si="1022"/>
        <v/>
      </c>
      <c r="BA1077" s="17" t="str">
        <f t="shared" si="1027"/>
        <v/>
      </c>
      <c r="BB1077" s="17" t="str">
        <f t="shared" si="1027"/>
        <v/>
      </c>
      <c r="BC1077" s="17" t="str">
        <f t="shared" si="1027"/>
        <v/>
      </c>
      <c r="BD1077" s="17" t="str">
        <f t="shared" si="1027"/>
        <v/>
      </c>
      <c r="BE1077" s="17" t="str">
        <f t="shared" si="1027"/>
        <v/>
      </c>
      <c r="BF1077" s="17" t="str">
        <f t="shared" si="1023"/>
        <v/>
      </c>
      <c r="BG1077" s="17" t="str">
        <f t="shared" si="1023"/>
        <v/>
      </c>
      <c r="BH1077" s="17" t="str">
        <f t="shared" si="1023"/>
        <v/>
      </c>
      <c r="BI1077" s="17" t="str">
        <f t="shared" si="1023"/>
        <v/>
      </c>
      <c r="BJ1077" s="17" t="str">
        <f t="shared" si="1023"/>
        <v/>
      </c>
    </row>
    <row r="1078" spans="1:62" s="13" customFormat="1" ht="23.25" customHeight="1">
      <c r="A1078" s="1">
        <f ca="1">IF(COUNTIF($D1078:$M1078," ")=10,"",IF(VLOOKUP(MAX($A$1:A1077),$A$1:C1077,3,FALSE)=0,"",MAX($A$1:A1077)+1))</f>
        <v>1054</v>
      </c>
      <c r="B1078" s="13" t="str">
        <f>$B1072</f>
        <v/>
      </c>
      <c r="C1078" s="2" t="str">
        <f>IF($B1078="","",$S$7)</f>
        <v/>
      </c>
      <c r="D1078" s="23" t="str">
        <f t="shared" ref="D1078:K1078" si="1052">IF($B1078&gt;"",IF(ISERROR(SEARCH($B1078,T$7))," ",MID(T$7,FIND("%курс ",T$7,FIND($B1078,T$7))+6,3)&amp;"
("&amp;MID(T$7,FIND("ауд.",T$7,FIND($B1078,T$7))+4,FIND("№",T$7,FIND("ауд.",T$7,FIND($B1078,T$7)))-(FIND("ауд.",T$7,FIND($B1078,T$7))+4))&amp;")"),"")</f>
        <v/>
      </c>
      <c r="E1078" s="23" t="str">
        <f t="shared" si="1052"/>
        <v/>
      </c>
      <c r="F1078" s="23" t="str">
        <f t="shared" si="1052"/>
        <v/>
      </c>
      <c r="G1078" s="23" t="str">
        <f t="shared" si="1052"/>
        <v/>
      </c>
      <c r="H1078" s="23" t="str">
        <f t="shared" si="1052"/>
        <v/>
      </c>
      <c r="I1078" s="23" t="str">
        <f t="shared" si="1052"/>
        <v/>
      </c>
      <c r="J1078" s="23" t="str">
        <f t="shared" si="1052"/>
        <v/>
      </c>
      <c r="K1078" s="23" t="str">
        <f t="shared" si="1052"/>
        <v/>
      </c>
      <c r="L1078" s="23"/>
      <c r="M1078" s="23"/>
      <c r="P1078" s="16"/>
      <c r="Q1078" s="16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E1078" s="31" t="str">
        <f t="shared" si="1047"/>
        <v/>
      </c>
      <c r="AF1078" s="31" t="str">
        <f t="shared" si="1047"/>
        <v/>
      </c>
      <c r="AG1078" s="31" t="str">
        <f t="shared" si="1047"/>
        <v/>
      </c>
      <c r="AH1078" s="31" t="str">
        <f t="shared" si="1047"/>
        <v/>
      </c>
      <c r="AI1078" s="31" t="str">
        <f t="shared" si="1047"/>
        <v/>
      </c>
      <c r="AJ1078" s="31" t="str">
        <f t="shared" si="1047"/>
        <v/>
      </c>
      <c r="AK1078" s="31" t="str">
        <f t="shared" si="1047"/>
        <v/>
      </c>
      <c r="AL1078" s="31" t="str">
        <f t="shared" si="1047"/>
        <v/>
      </c>
      <c r="AM1078" s="31" t="str">
        <f t="shared" si="1047"/>
        <v/>
      </c>
      <c r="AN1078" s="31" t="str">
        <f t="shared" si="1047"/>
        <v/>
      </c>
      <c r="AO1078" s="32" t="str">
        <f t="shared" si="1045"/>
        <v/>
      </c>
      <c r="AP1078" s="32" t="str">
        <f t="shared" si="1026"/>
        <v/>
      </c>
      <c r="AQ1078" s="32" t="str">
        <f t="shared" si="1026"/>
        <v/>
      </c>
      <c r="AR1078" s="32" t="str">
        <f t="shared" si="1026"/>
        <v/>
      </c>
      <c r="AS1078" s="32" t="str">
        <f t="shared" si="1026"/>
        <v/>
      </c>
      <c r="AT1078" s="32" t="str">
        <f t="shared" si="1026"/>
        <v/>
      </c>
      <c r="AU1078" s="32" t="str">
        <f t="shared" si="1022"/>
        <v/>
      </c>
      <c r="AV1078" s="32" t="str">
        <f t="shared" si="1022"/>
        <v/>
      </c>
      <c r="AW1078" s="32" t="str">
        <f t="shared" si="1022"/>
        <v/>
      </c>
      <c r="AX1078" s="32" t="str">
        <f t="shared" si="1022"/>
        <v/>
      </c>
      <c r="AY1078" s="32" t="str">
        <f t="shared" si="1022"/>
        <v/>
      </c>
      <c r="BA1078" s="17" t="str">
        <f t="shared" si="1027"/>
        <v/>
      </c>
      <c r="BB1078" s="17" t="str">
        <f t="shared" si="1027"/>
        <v/>
      </c>
      <c r="BC1078" s="17" t="str">
        <f t="shared" si="1027"/>
        <v/>
      </c>
      <c r="BD1078" s="17" t="str">
        <f t="shared" si="1027"/>
        <v/>
      </c>
      <c r="BE1078" s="17" t="str">
        <f t="shared" si="1027"/>
        <v/>
      </c>
      <c r="BF1078" s="17" t="str">
        <f t="shared" si="1023"/>
        <v/>
      </c>
      <c r="BG1078" s="17" t="str">
        <f t="shared" si="1023"/>
        <v/>
      </c>
      <c r="BH1078" s="17" t="str">
        <f t="shared" si="1023"/>
        <v/>
      </c>
      <c r="BI1078" s="17" t="str">
        <f t="shared" si="1023"/>
        <v/>
      </c>
      <c r="BJ1078" s="17" t="str">
        <f t="shared" si="1023"/>
        <v/>
      </c>
    </row>
    <row r="1079" spans="1:62" s="13" customFormat="1" ht="23.25" customHeight="1">
      <c r="A1079" s="1">
        <f ca="1">IF(COUNTIF($D1079:$M1079," ")=10,"",IF(VLOOKUP(MAX($A$1:A1078),$A$1:C1078,3,FALSE)=0,"",MAX($A$1:A1078)+1))</f>
        <v>1055</v>
      </c>
      <c r="B1079" s="13" t="str">
        <f>$B1072</f>
        <v/>
      </c>
      <c r="C1079" s="2" t="str">
        <f>IF($B1079="","",$S$8)</f>
        <v/>
      </c>
      <c r="D1079" s="23" t="str">
        <f t="shared" ref="D1079:K1079" si="1053">IF($B1079&gt;"",IF(ISERROR(SEARCH($B1079,T$8))," ",MID(T$8,FIND("%курс ",T$8,FIND($B1079,T$8))+6,3)&amp;"
("&amp;MID(T$8,FIND("ауд.",T$8,FIND($B1079,T$8))+4,FIND("№",T$8,FIND("ауд.",T$8,FIND($B1079,T$8)))-(FIND("ауд.",T$8,FIND($B1079,T$8))+4))&amp;")"),"")</f>
        <v/>
      </c>
      <c r="E1079" s="23" t="str">
        <f t="shared" si="1053"/>
        <v/>
      </c>
      <c r="F1079" s="23" t="str">
        <f t="shared" si="1053"/>
        <v/>
      </c>
      <c r="G1079" s="23" t="str">
        <f t="shared" si="1053"/>
        <v/>
      </c>
      <c r="H1079" s="23" t="str">
        <f t="shared" si="1053"/>
        <v/>
      </c>
      <c r="I1079" s="23" t="str">
        <f t="shared" si="1053"/>
        <v/>
      </c>
      <c r="J1079" s="23" t="str">
        <f t="shared" si="1053"/>
        <v/>
      </c>
      <c r="K1079" s="23" t="str">
        <f t="shared" si="1053"/>
        <v/>
      </c>
      <c r="L1079" s="23"/>
      <c r="M1079" s="23"/>
      <c r="P1079" s="16"/>
      <c r="Q1079" s="16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E1079" s="31" t="str">
        <f t="shared" si="1047"/>
        <v/>
      </c>
      <c r="AF1079" s="31" t="str">
        <f t="shared" si="1047"/>
        <v/>
      </c>
      <c r="AG1079" s="31" t="str">
        <f t="shared" si="1047"/>
        <v/>
      </c>
      <c r="AH1079" s="31" t="str">
        <f t="shared" si="1047"/>
        <v/>
      </c>
      <c r="AI1079" s="31" t="str">
        <f t="shared" si="1047"/>
        <v/>
      </c>
      <c r="AJ1079" s="31" t="str">
        <f t="shared" si="1047"/>
        <v/>
      </c>
      <c r="AK1079" s="31" t="str">
        <f t="shared" si="1047"/>
        <v/>
      </c>
      <c r="AL1079" s="31" t="str">
        <f t="shared" si="1047"/>
        <v/>
      </c>
      <c r="AM1079" s="31" t="str">
        <f t="shared" si="1047"/>
        <v/>
      </c>
      <c r="AN1079" s="31" t="str">
        <f t="shared" si="1047"/>
        <v/>
      </c>
      <c r="AO1079" s="32" t="str">
        <f t="shared" si="1045"/>
        <v/>
      </c>
      <c r="AP1079" s="32" t="str">
        <f t="shared" si="1026"/>
        <v/>
      </c>
      <c r="AQ1079" s="32" t="str">
        <f t="shared" si="1026"/>
        <v/>
      </c>
      <c r="AR1079" s="32" t="str">
        <f t="shared" si="1026"/>
        <v/>
      </c>
      <c r="AS1079" s="32" t="str">
        <f t="shared" si="1026"/>
        <v/>
      </c>
      <c r="AT1079" s="32" t="str">
        <f t="shared" si="1026"/>
        <v/>
      </c>
      <c r="AU1079" s="32" t="str">
        <f t="shared" si="1022"/>
        <v/>
      </c>
      <c r="AV1079" s="32" t="str">
        <f t="shared" si="1022"/>
        <v/>
      </c>
      <c r="AW1079" s="32" t="str">
        <f t="shared" si="1022"/>
        <v/>
      </c>
      <c r="AX1079" s="32" t="str">
        <f t="shared" si="1022"/>
        <v/>
      </c>
      <c r="AY1079" s="32" t="str">
        <f t="shared" si="1022"/>
        <v/>
      </c>
      <c r="BA1079" s="17" t="str">
        <f t="shared" si="1027"/>
        <v/>
      </c>
      <c r="BB1079" s="17" t="str">
        <f t="shared" si="1027"/>
        <v/>
      </c>
      <c r="BC1079" s="17" t="str">
        <f t="shared" si="1027"/>
        <v/>
      </c>
      <c r="BD1079" s="17" t="str">
        <f t="shared" si="1027"/>
        <v/>
      </c>
      <c r="BE1079" s="17" t="str">
        <f t="shared" si="1027"/>
        <v/>
      </c>
      <c r="BF1079" s="17" t="str">
        <f t="shared" si="1023"/>
        <v/>
      </c>
      <c r="BG1079" s="17" t="str">
        <f t="shared" si="1023"/>
        <v/>
      </c>
      <c r="BH1079" s="17" t="str">
        <f t="shared" si="1023"/>
        <v/>
      </c>
      <c r="BI1079" s="17" t="str">
        <f t="shared" si="1023"/>
        <v/>
      </c>
      <c r="BJ1079" s="17" t="str">
        <f t="shared" si="1023"/>
        <v/>
      </c>
    </row>
    <row r="1080" spans="1:62" s="13" customFormat="1" ht="23.25" customHeight="1">
      <c r="C1080" s="2" t="str">
        <f>IF($B1080="","",$S$2)</f>
        <v/>
      </c>
      <c r="D1080" s="14" t="str">
        <f t="shared" ref="D1080:K1080" si="1054">IF($B1080&gt;"",IF(ISERROR(SEARCH($B1080,T$2))," ",MID(T$2,FIND("%курс ",T$2,FIND($B1080,T$2))+6,3)&amp;"
("&amp;MID(T$2,FIND("ауд.",T$2,FIND($B1080,T$2))+4,FIND("№",T$2,FIND("ауд.",T$2,FIND($B1080,T$2)))-(FIND("ауд.",T$2,FIND($B1080,T$2))+4))&amp;")"),"")</f>
        <v/>
      </c>
      <c r="E1080" s="14" t="str">
        <f t="shared" si="1054"/>
        <v/>
      </c>
      <c r="F1080" s="14" t="str">
        <f t="shared" si="1054"/>
        <v/>
      </c>
      <c r="G1080" s="14" t="str">
        <f t="shared" si="1054"/>
        <v/>
      </c>
      <c r="H1080" s="14" t="str">
        <f t="shared" si="1054"/>
        <v/>
      </c>
      <c r="I1080" s="14" t="str">
        <f t="shared" si="1054"/>
        <v/>
      </c>
      <c r="J1080" s="14" t="str">
        <f t="shared" si="1054"/>
        <v/>
      </c>
      <c r="K1080" s="14" t="str">
        <f t="shared" si="1054"/>
        <v/>
      </c>
      <c r="L1080" s="14"/>
      <c r="M1080" s="14"/>
      <c r="P1080" s="16"/>
      <c r="Q1080" s="16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E1080" s="35"/>
      <c r="AF1080" s="35"/>
      <c r="AG1080" s="35"/>
      <c r="AH1080" s="35"/>
      <c r="AI1080" s="35"/>
      <c r="AJ1080" s="35"/>
      <c r="AK1080" s="35"/>
      <c r="AL1080" s="35"/>
      <c r="AM1080" s="35"/>
      <c r="AN1080" s="35"/>
      <c r="AO1080" s="35"/>
      <c r="AP1080" s="32" t="str">
        <f t="shared" si="1026"/>
        <v/>
      </c>
      <c r="AQ1080" s="32" t="str">
        <f t="shared" si="1026"/>
        <v/>
      </c>
      <c r="AR1080" s="32" t="str">
        <f t="shared" si="1026"/>
        <v/>
      </c>
      <c r="AS1080" s="32" t="str">
        <f t="shared" si="1026"/>
        <v/>
      </c>
      <c r="AT1080" s="32" t="str">
        <f t="shared" si="1026"/>
        <v/>
      </c>
      <c r="AU1080" s="32" t="str">
        <f t="shared" si="1022"/>
        <v/>
      </c>
      <c r="AV1080" s="32" t="str">
        <f t="shared" si="1022"/>
        <v/>
      </c>
      <c r="AW1080" s="32" t="str">
        <f t="shared" si="1022"/>
        <v/>
      </c>
      <c r="AX1080" s="32" t="str">
        <f t="shared" si="1022"/>
        <v/>
      </c>
      <c r="AY1080" s="32" t="str">
        <f t="shared" si="1022"/>
        <v/>
      </c>
      <c r="BA1080" s="17" t="str">
        <f t="shared" si="1027"/>
        <v/>
      </c>
      <c r="BB1080" s="17" t="str">
        <f t="shared" si="1027"/>
        <v/>
      </c>
      <c r="BC1080" s="17" t="str">
        <f t="shared" si="1027"/>
        <v/>
      </c>
      <c r="BD1080" s="17" t="str">
        <f t="shared" si="1027"/>
        <v/>
      </c>
      <c r="BE1080" s="17" t="str">
        <f t="shared" si="1027"/>
        <v/>
      </c>
      <c r="BF1080" s="17" t="str">
        <f t="shared" si="1023"/>
        <v/>
      </c>
      <c r="BG1080" s="17" t="str">
        <f t="shared" si="1023"/>
        <v/>
      </c>
      <c r="BH1080" s="17" t="str">
        <f t="shared" si="1023"/>
        <v/>
      </c>
      <c r="BI1080" s="17" t="str">
        <f t="shared" si="1023"/>
        <v/>
      </c>
      <c r="BJ1080" s="17" t="str">
        <f t="shared" si="1023"/>
        <v/>
      </c>
    </row>
    <row r="1081" spans="1:62" s="13" customFormat="1" ht="23.25" customHeight="1">
      <c r="A1081" s="1">
        <f ca="1">IF(COUNTIF($D1082:$M1088," ")=70,"",MAX($A$1:A1080)+1)</f>
        <v>1056</v>
      </c>
      <c r="B1081" s="2" t="str">
        <f>IF($C1081="","",$C1081)</f>
        <v/>
      </c>
      <c r="C1081" s="3" t="str">
        <f>IF(ISERROR(VLOOKUP((ROW()-1)/9+1,'[1]Преподавательский состав'!$A$2:$B$180,2,FALSE)),"",VLOOKUP((ROW()-1)/9+1,'[1]Преподавательский состав'!$A$2:$B$180,2,FALSE))</f>
        <v/>
      </c>
      <c r="D1081" s="3" t="str">
        <f>IF($C1081="","",T(" 8.00"))</f>
        <v/>
      </c>
      <c r="E1081" s="3" t="str">
        <f>IF($C1081="","",T(" 9.40"))</f>
        <v/>
      </c>
      <c r="F1081" s="3" t="str">
        <f>IF($C1081="","",T("11.20"))</f>
        <v/>
      </c>
      <c r="G1081" s="3" t="str">
        <f>IF($C1081="","",T("13.00"))</f>
        <v/>
      </c>
      <c r="H1081" s="3" t="str">
        <f>IF($C1081="","",T("13.30"))</f>
        <v/>
      </c>
      <c r="I1081" s="3" t="str">
        <f>IF($C1081="","",T("15.10"))</f>
        <v/>
      </c>
      <c r="J1081" s="3" t="str">
        <f>IF($C1081="","",T("16.50"))</f>
        <v/>
      </c>
      <c r="K1081" s="3" t="str">
        <f>IF($C1081="","",T("16.50"))</f>
        <v/>
      </c>
      <c r="L1081" s="3"/>
      <c r="M1081" s="3"/>
      <c r="P1081" s="16"/>
      <c r="Q1081" s="16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 t="str">
        <f t="shared" ref="AO1081:AO1088" si="1055">IF(COUNTBLANK(AE1081:AN1081)=10,"",MID($B1081,1,FIND(" ",$B1081)-1))</f>
        <v/>
      </c>
      <c r="AP1081" s="32" t="str">
        <f t="shared" si="1026"/>
        <v/>
      </c>
      <c r="AQ1081" s="32" t="str">
        <f t="shared" si="1026"/>
        <v/>
      </c>
      <c r="AR1081" s="32" t="str">
        <f t="shared" si="1026"/>
        <v/>
      </c>
      <c r="AS1081" s="32" t="str">
        <f t="shared" si="1026"/>
        <v/>
      </c>
      <c r="AT1081" s="32" t="str">
        <f t="shared" si="1026"/>
        <v/>
      </c>
      <c r="AU1081" s="32" t="str">
        <f t="shared" si="1022"/>
        <v/>
      </c>
      <c r="AV1081" s="32" t="str">
        <f t="shared" si="1022"/>
        <v/>
      </c>
      <c r="AW1081" s="32" t="str">
        <f t="shared" si="1022"/>
        <v/>
      </c>
      <c r="AX1081" s="32" t="str">
        <f t="shared" si="1022"/>
        <v/>
      </c>
      <c r="AY1081" s="32" t="str">
        <f t="shared" si="1022"/>
        <v/>
      </c>
      <c r="BA1081" s="17" t="str">
        <f t="shared" si="1027"/>
        <v/>
      </c>
      <c r="BB1081" s="17" t="str">
        <f t="shared" si="1027"/>
        <v/>
      </c>
      <c r="BC1081" s="17" t="str">
        <f t="shared" si="1027"/>
        <v/>
      </c>
      <c r="BD1081" s="17" t="str">
        <f t="shared" si="1027"/>
        <v/>
      </c>
      <c r="BE1081" s="17" t="str">
        <f t="shared" si="1027"/>
        <v/>
      </c>
      <c r="BF1081" s="17" t="str">
        <f t="shared" si="1023"/>
        <v/>
      </c>
      <c r="BG1081" s="17" t="str">
        <f t="shared" si="1023"/>
        <v/>
      </c>
      <c r="BH1081" s="17" t="str">
        <f t="shared" si="1023"/>
        <v/>
      </c>
      <c r="BI1081" s="17" t="str">
        <f t="shared" si="1023"/>
        <v/>
      </c>
      <c r="BJ1081" s="17" t="str">
        <f t="shared" si="1023"/>
        <v/>
      </c>
    </row>
    <row r="1082" spans="1:62" s="13" customFormat="1" ht="23.25" customHeight="1">
      <c r="A1082" s="1">
        <f ca="1">IF(COUNTIF($D1082:$M1082," ")=10,"",IF(VLOOKUP(MAX($A$1:A1081),$A$1:C1081,3,FALSE)=0,"",MAX($A$1:A1081)+1))</f>
        <v>1057</v>
      </c>
      <c r="B1082" s="13" t="str">
        <f>$B1081</f>
        <v/>
      </c>
      <c r="C1082" s="2" t="str">
        <f>IF($B1082="","",$S$2)</f>
        <v/>
      </c>
      <c r="D1082" s="14" t="str">
        <f t="shared" ref="D1082:K1082" si="1056">IF($B1082&gt;"",IF(ISERROR(SEARCH($B1082,T$2))," ",MID(T$2,FIND("%курс ",T$2,FIND($B1082,T$2))+6,3)&amp;"
("&amp;MID(T$2,FIND("ауд.",T$2,FIND($B1082,T$2))+4,FIND("№",T$2,FIND("ауд.",T$2,FIND($B1082,T$2)))-(FIND("ауд.",T$2,FIND($B1082,T$2))+4))&amp;")"),"")</f>
        <v/>
      </c>
      <c r="E1082" s="14" t="str">
        <f t="shared" si="1056"/>
        <v/>
      </c>
      <c r="F1082" s="14" t="str">
        <f t="shared" si="1056"/>
        <v/>
      </c>
      <c r="G1082" s="14" t="str">
        <f t="shared" si="1056"/>
        <v/>
      </c>
      <c r="H1082" s="14" t="str">
        <f t="shared" si="1056"/>
        <v/>
      </c>
      <c r="I1082" s="14" t="str">
        <f t="shared" si="1056"/>
        <v/>
      </c>
      <c r="J1082" s="14" t="str">
        <f t="shared" si="1056"/>
        <v/>
      </c>
      <c r="K1082" s="14" t="str">
        <f t="shared" si="1056"/>
        <v/>
      </c>
      <c r="L1082" s="14"/>
      <c r="M1082" s="14"/>
      <c r="P1082" s="16"/>
      <c r="Q1082" s="16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E1082" s="31" t="str">
        <f t="shared" ref="AE1082:AN1088" si="1057">IF(D1082=" ","",IF(D1082="","",CONCATENATE($C1082," ",D$1," ",MID(D1082,6,3))))</f>
        <v/>
      </c>
      <c r="AF1082" s="31" t="str">
        <f t="shared" si="1057"/>
        <v/>
      </c>
      <c r="AG1082" s="31" t="str">
        <f t="shared" si="1057"/>
        <v/>
      </c>
      <c r="AH1082" s="31" t="str">
        <f t="shared" si="1057"/>
        <v/>
      </c>
      <c r="AI1082" s="31" t="str">
        <f t="shared" si="1057"/>
        <v/>
      </c>
      <c r="AJ1082" s="31" t="str">
        <f t="shared" si="1057"/>
        <v/>
      </c>
      <c r="AK1082" s="31" t="str">
        <f t="shared" si="1057"/>
        <v/>
      </c>
      <c r="AL1082" s="31" t="str">
        <f t="shared" si="1057"/>
        <v/>
      </c>
      <c r="AM1082" s="31" t="str">
        <f t="shared" si="1057"/>
        <v/>
      </c>
      <c r="AN1082" s="31" t="str">
        <f t="shared" si="1057"/>
        <v/>
      </c>
      <c r="AO1082" s="32" t="str">
        <f t="shared" si="1055"/>
        <v/>
      </c>
      <c r="AP1082" s="32" t="str">
        <f t="shared" si="1026"/>
        <v/>
      </c>
      <c r="AQ1082" s="32" t="str">
        <f t="shared" si="1026"/>
        <v/>
      </c>
      <c r="AR1082" s="32" t="str">
        <f t="shared" si="1026"/>
        <v/>
      </c>
      <c r="AS1082" s="32" t="str">
        <f t="shared" si="1026"/>
        <v/>
      </c>
      <c r="AT1082" s="32" t="str">
        <f t="shared" si="1026"/>
        <v/>
      </c>
      <c r="AU1082" s="32" t="str">
        <f t="shared" si="1022"/>
        <v/>
      </c>
      <c r="AV1082" s="32" t="str">
        <f t="shared" si="1022"/>
        <v/>
      </c>
      <c r="AW1082" s="32" t="str">
        <f t="shared" si="1022"/>
        <v/>
      </c>
      <c r="AX1082" s="32" t="str">
        <f t="shared" si="1022"/>
        <v/>
      </c>
      <c r="AY1082" s="32" t="str">
        <f t="shared" si="1022"/>
        <v/>
      </c>
      <c r="BA1082" s="17" t="str">
        <f t="shared" si="1027"/>
        <v/>
      </c>
      <c r="BB1082" s="17" t="str">
        <f t="shared" si="1027"/>
        <v/>
      </c>
      <c r="BC1082" s="17" t="str">
        <f t="shared" si="1027"/>
        <v/>
      </c>
      <c r="BD1082" s="17" t="str">
        <f t="shared" si="1027"/>
        <v/>
      </c>
      <c r="BE1082" s="17" t="str">
        <f t="shared" si="1027"/>
        <v/>
      </c>
      <c r="BF1082" s="17" t="str">
        <f t="shared" si="1023"/>
        <v/>
      </c>
      <c r="BG1082" s="17" t="str">
        <f t="shared" si="1023"/>
        <v/>
      </c>
      <c r="BH1082" s="17" t="str">
        <f t="shared" si="1023"/>
        <v/>
      </c>
      <c r="BI1082" s="17" t="str">
        <f t="shared" si="1023"/>
        <v/>
      </c>
      <c r="BJ1082" s="17" t="str">
        <f t="shared" si="1023"/>
        <v/>
      </c>
    </row>
    <row r="1083" spans="1:62" s="13" customFormat="1" ht="23.25" customHeight="1">
      <c r="A1083" s="1">
        <f ca="1">IF(COUNTIF($D1083:$M1083," ")=10,"",IF(VLOOKUP(MAX($A$1:A1082),$A$1:C1082,3,FALSE)=0,"",MAX($A$1:A1082)+1))</f>
        <v>1058</v>
      </c>
      <c r="B1083" s="13" t="str">
        <f>$B1081</f>
        <v/>
      </c>
      <c r="C1083" s="2" t="str">
        <f>IF($B1083="","",$S$3)</f>
        <v/>
      </c>
      <c r="D1083" s="14" t="str">
        <f t="shared" ref="D1083:K1083" si="1058">IF($B1083&gt;"",IF(ISERROR(SEARCH($B1083,T$3))," ",MID(T$3,FIND("%курс ",T$3,FIND($B1083,T$3))+6,3)&amp;"
("&amp;MID(T$3,FIND("ауд.",T$3,FIND($B1083,T$3))+4,FIND("№",T$3,FIND("ауд.",T$3,FIND($B1083,T$3)))-(FIND("ауд.",T$3,FIND($B1083,T$3))+4))&amp;")"),"")</f>
        <v/>
      </c>
      <c r="E1083" s="14" t="str">
        <f t="shared" si="1058"/>
        <v/>
      </c>
      <c r="F1083" s="14" t="str">
        <f t="shared" si="1058"/>
        <v/>
      </c>
      <c r="G1083" s="14" t="str">
        <f t="shared" si="1058"/>
        <v/>
      </c>
      <c r="H1083" s="14" t="str">
        <f t="shared" si="1058"/>
        <v/>
      </c>
      <c r="I1083" s="14" t="str">
        <f t="shared" si="1058"/>
        <v/>
      </c>
      <c r="J1083" s="14" t="str">
        <f t="shared" si="1058"/>
        <v/>
      </c>
      <c r="K1083" s="14" t="str">
        <f t="shared" si="1058"/>
        <v/>
      </c>
      <c r="L1083" s="14"/>
      <c r="M1083" s="14"/>
      <c r="P1083" s="16"/>
      <c r="Q1083" s="16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E1083" s="31" t="str">
        <f t="shared" si="1057"/>
        <v/>
      </c>
      <c r="AF1083" s="31" t="str">
        <f t="shared" si="1057"/>
        <v/>
      </c>
      <c r="AG1083" s="31" t="str">
        <f t="shared" si="1057"/>
        <v/>
      </c>
      <c r="AH1083" s="31" t="str">
        <f t="shared" si="1057"/>
        <v/>
      </c>
      <c r="AI1083" s="31" t="str">
        <f t="shared" si="1057"/>
        <v/>
      </c>
      <c r="AJ1083" s="31" t="str">
        <f t="shared" si="1057"/>
        <v/>
      </c>
      <c r="AK1083" s="31" t="str">
        <f t="shared" si="1057"/>
        <v/>
      </c>
      <c r="AL1083" s="31" t="str">
        <f t="shared" si="1057"/>
        <v/>
      </c>
      <c r="AM1083" s="31" t="str">
        <f t="shared" si="1057"/>
        <v/>
      </c>
      <c r="AN1083" s="31" t="str">
        <f t="shared" si="1057"/>
        <v/>
      </c>
      <c r="AO1083" s="32" t="str">
        <f t="shared" si="1055"/>
        <v/>
      </c>
      <c r="AP1083" s="32" t="str">
        <f t="shared" si="1026"/>
        <v/>
      </c>
      <c r="AQ1083" s="32" t="str">
        <f t="shared" si="1026"/>
        <v/>
      </c>
      <c r="AR1083" s="32" t="str">
        <f t="shared" si="1026"/>
        <v/>
      </c>
      <c r="AS1083" s="32" t="str">
        <f t="shared" si="1026"/>
        <v/>
      </c>
      <c r="AT1083" s="32" t="str">
        <f t="shared" si="1026"/>
        <v/>
      </c>
      <c r="AU1083" s="32" t="str">
        <f t="shared" si="1022"/>
        <v/>
      </c>
      <c r="AV1083" s="32" t="str">
        <f t="shared" si="1022"/>
        <v/>
      </c>
      <c r="AW1083" s="32" t="str">
        <f t="shared" si="1022"/>
        <v/>
      </c>
      <c r="AX1083" s="32" t="str">
        <f t="shared" si="1022"/>
        <v/>
      </c>
      <c r="AY1083" s="32" t="str">
        <f t="shared" si="1022"/>
        <v/>
      </c>
      <c r="BA1083" s="17" t="str">
        <f t="shared" si="1027"/>
        <v/>
      </c>
      <c r="BB1083" s="17" t="str">
        <f t="shared" si="1027"/>
        <v/>
      </c>
      <c r="BC1083" s="17" t="str">
        <f t="shared" si="1027"/>
        <v/>
      </c>
      <c r="BD1083" s="17" t="str">
        <f t="shared" si="1027"/>
        <v/>
      </c>
      <c r="BE1083" s="17" t="str">
        <f t="shared" si="1027"/>
        <v/>
      </c>
      <c r="BF1083" s="17" t="str">
        <f t="shared" si="1023"/>
        <v/>
      </c>
      <c r="BG1083" s="17" t="str">
        <f t="shared" si="1023"/>
        <v/>
      </c>
      <c r="BH1083" s="17" t="str">
        <f t="shared" si="1023"/>
        <v/>
      </c>
      <c r="BI1083" s="17" t="str">
        <f t="shared" si="1023"/>
        <v/>
      </c>
      <c r="BJ1083" s="17" t="str">
        <f t="shared" si="1023"/>
        <v/>
      </c>
    </row>
    <row r="1084" spans="1:62" s="13" customFormat="1" ht="23.25" customHeight="1">
      <c r="A1084" s="1">
        <f ca="1">IF(COUNTIF($D1084:$M1084," ")=10,"",IF(VLOOKUP(MAX($A$1:A1083),$A$1:C1083,3,FALSE)=0,"",MAX($A$1:A1083)+1))</f>
        <v>1059</v>
      </c>
      <c r="B1084" s="13" t="str">
        <f>$B1081</f>
        <v/>
      </c>
      <c r="C1084" s="2" t="str">
        <f>IF($B1084="","",$S$4)</f>
        <v/>
      </c>
      <c r="D1084" s="14" t="str">
        <f t="shared" ref="D1084:K1084" si="1059">IF($B1084&gt;"",IF(ISERROR(SEARCH($B1084,T$4))," ",MID(T$4,FIND("%курс ",T$4,FIND($B1084,T$4))+6,3)&amp;"
("&amp;MID(T$4,FIND("ауд.",T$4,FIND($B1084,T$4))+4,FIND("№",T$4,FIND("ауд.",T$4,FIND($B1084,T$4)))-(FIND("ауд.",T$4,FIND($B1084,T$4))+4))&amp;")"),"")</f>
        <v/>
      </c>
      <c r="E1084" s="14" t="str">
        <f t="shared" si="1059"/>
        <v/>
      </c>
      <c r="F1084" s="14" t="str">
        <f t="shared" si="1059"/>
        <v/>
      </c>
      <c r="G1084" s="14" t="str">
        <f t="shared" si="1059"/>
        <v/>
      </c>
      <c r="H1084" s="14" t="str">
        <f t="shared" si="1059"/>
        <v/>
      </c>
      <c r="I1084" s="14" t="str">
        <f t="shared" si="1059"/>
        <v/>
      </c>
      <c r="J1084" s="14" t="str">
        <f t="shared" si="1059"/>
        <v/>
      </c>
      <c r="K1084" s="14" t="str">
        <f t="shared" si="1059"/>
        <v/>
      </c>
      <c r="L1084" s="14"/>
      <c r="M1084" s="14"/>
      <c r="P1084" s="16"/>
      <c r="Q1084" s="16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E1084" s="31" t="str">
        <f t="shared" si="1057"/>
        <v/>
      </c>
      <c r="AF1084" s="31" t="str">
        <f t="shared" si="1057"/>
        <v/>
      </c>
      <c r="AG1084" s="31" t="str">
        <f t="shared" si="1057"/>
        <v/>
      </c>
      <c r="AH1084" s="31" t="str">
        <f t="shared" si="1057"/>
        <v/>
      </c>
      <c r="AI1084" s="31" t="str">
        <f t="shared" si="1057"/>
        <v/>
      </c>
      <c r="AJ1084" s="31" t="str">
        <f t="shared" si="1057"/>
        <v/>
      </c>
      <c r="AK1084" s="31" t="str">
        <f t="shared" si="1057"/>
        <v/>
      </c>
      <c r="AL1084" s="31" t="str">
        <f t="shared" si="1057"/>
        <v/>
      </c>
      <c r="AM1084" s="31" t="str">
        <f t="shared" si="1057"/>
        <v/>
      </c>
      <c r="AN1084" s="31" t="str">
        <f t="shared" si="1057"/>
        <v/>
      </c>
      <c r="AO1084" s="32" t="str">
        <f t="shared" si="1055"/>
        <v/>
      </c>
      <c r="AP1084" s="32" t="str">
        <f t="shared" si="1026"/>
        <v/>
      </c>
      <c r="AQ1084" s="32" t="str">
        <f t="shared" si="1026"/>
        <v/>
      </c>
      <c r="AR1084" s="32" t="str">
        <f t="shared" si="1026"/>
        <v/>
      </c>
      <c r="AS1084" s="32" t="str">
        <f t="shared" si="1026"/>
        <v/>
      </c>
      <c r="AT1084" s="32" t="str">
        <f t="shared" si="1026"/>
        <v/>
      </c>
      <c r="AU1084" s="32" t="str">
        <f t="shared" si="1022"/>
        <v/>
      </c>
      <c r="AV1084" s="32" t="str">
        <f t="shared" si="1022"/>
        <v/>
      </c>
      <c r="AW1084" s="32" t="str">
        <f t="shared" si="1022"/>
        <v/>
      </c>
      <c r="AX1084" s="32" t="str">
        <f t="shared" si="1022"/>
        <v/>
      </c>
      <c r="AY1084" s="32" t="str">
        <f t="shared" si="1022"/>
        <v/>
      </c>
      <c r="BA1084" s="17" t="str">
        <f t="shared" si="1027"/>
        <v/>
      </c>
      <c r="BB1084" s="17" t="str">
        <f t="shared" si="1027"/>
        <v/>
      </c>
      <c r="BC1084" s="17" t="str">
        <f t="shared" si="1027"/>
        <v/>
      </c>
      <c r="BD1084" s="17" t="str">
        <f t="shared" si="1027"/>
        <v/>
      </c>
      <c r="BE1084" s="17" t="str">
        <f t="shared" si="1027"/>
        <v/>
      </c>
      <c r="BF1084" s="17" t="str">
        <f t="shared" si="1023"/>
        <v/>
      </c>
      <c r="BG1084" s="17" t="str">
        <f t="shared" si="1023"/>
        <v/>
      </c>
      <c r="BH1084" s="17" t="str">
        <f t="shared" si="1023"/>
        <v/>
      </c>
      <c r="BI1084" s="17" t="str">
        <f t="shared" si="1023"/>
        <v/>
      </c>
      <c r="BJ1084" s="17" t="str">
        <f t="shared" si="1023"/>
        <v/>
      </c>
    </row>
    <row r="1085" spans="1:62" s="13" customFormat="1" ht="23.25" customHeight="1">
      <c r="A1085" s="1">
        <f ca="1">IF(COUNTIF($D1085:$M1085," ")=10,"",IF(VLOOKUP(MAX($A$1:A1084),$A$1:C1084,3,FALSE)=0,"",MAX($A$1:A1084)+1))</f>
        <v>1060</v>
      </c>
      <c r="B1085" s="13" t="str">
        <f>$B1081</f>
        <v/>
      </c>
      <c r="C1085" s="2" t="str">
        <f>IF($B1085="","",$S$5)</f>
        <v/>
      </c>
      <c r="D1085" s="23" t="str">
        <f t="shared" ref="D1085:K1085" si="1060">IF($B1085&gt;"",IF(ISERROR(SEARCH($B1085,T$5))," ",MID(T$5,FIND("%курс ",T$5,FIND($B1085,T$5))+6,3)&amp;"
("&amp;MID(T$5,FIND("ауд.",T$5,FIND($B1085,T$5))+4,FIND("№",T$5,FIND("ауд.",T$5,FIND($B1085,T$5)))-(FIND("ауд.",T$5,FIND($B1085,T$5))+4))&amp;")"),"")</f>
        <v/>
      </c>
      <c r="E1085" s="23" t="str">
        <f t="shared" si="1060"/>
        <v/>
      </c>
      <c r="F1085" s="23" t="str">
        <f t="shared" si="1060"/>
        <v/>
      </c>
      <c r="G1085" s="23" t="str">
        <f t="shared" si="1060"/>
        <v/>
      </c>
      <c r="H1085" s="23" t="str">
        <f t="shared" si="1060"/>
        <v/>
      </c>
      <c r="I1085" s="23" t="str">
        <f t="shared" si="1060"/>
        <v/>
      </c>
      <c r="J1085" s="23" t="str">
        <f t="shared" si="1060"/>
        <v/>
      </c>
      <c r="K1085" s="23" t="str">
        <f t="shared" si="1060"/>
        <v/>
      </c>
      <c r="L1085" s="23"/>
      <c r="M1085" s="23"/>
      <c r="P1085" s="16"/>
      <c r="Q1085" s="16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E1085" s="31" t="str">
        <f t="shared" si="1057"/>
        <v/>
      </c>
      <c r="AF1085" s="31" t="str">
        <f t="shared" si="1057"/>
        <v/>
      </c>
      <c r="AG1085" s="31" t="str">
        <f t="shared" si="1057"/>
        <v/>
      </c>
      <c r="AH1085" s="31" t="str">
        <f t="shared" si="1057"/>
        <v/>
      </c>
      <c r="AI1085" s="31" t="str">
        <f t="shared" si="1057"/>
        <v/>
      </c>
      <c r="AJ1085" s="31" t="str">
        <f t="shared" si="1057"/>
        <v/>
      </c>
      <c r="AK1085" s="31" t="str">
        <f t="shared" si="1057"/>
        <v/>
      </c>
      <c r="AL1085" s="31" t="str">
        <f t="shared" si="1057"/>
        <v/>
      </c>
      <c r="AM1085" s="31" t="str">
        <f t="shared" si="1057"/>
        <v/>
      </c>
      <c r="AN1085" s="31" t="str">
        <f t="shared" si="1057"/>
        <v/>
      </c>
      <c r="AO1085" s="32" t="str">
        <f t="shared" si="1055"/>
        <v/>
      </c>
      <c r="AP1085" s="32" t="str">
        <f t="shared" si="1026"/>
        <v/>
      </c>
      <c r="AQ1085" s="32" t="str">
        <f t="shared" si="1026"/>
        <v/>
      </c>
      <c r="AR1085" s="32" t="str">
        <f t="shared" si="1026"/>
        <v/>
      </c>
      <c r="AS1085" s="32" t="str">
        <f t="shared" si="1026"/>
        <v/>
      </c>
      <c r="AT1085" s="32" t="str">
        <f t="shared" si="1026"/>
        <v/>
      </c>
      <c r="AU1085" s="32" t="str">
        <f t="shared" si="1022"/>
        <v/>
      </c>
      <c r="AV1085" s="32" t="str">
        <f t="shared" si="1022"/>
        <v/>
      </c>
      <c r="AW1085" s="32" t="str">
        <f t="shared" si="1022"/>
        <v/>
      </c>
      <c r="AX1085" s="32" t="str">
        <f t="shared" si="1022"/>
        <v/>
      </c>
      <c r="AY1085" s="32" t="str">
        <f t="shared" si="1022"/>
        <v/>
      </c>
      <c r="BA1085" s="17" t="str">
        <f t="shared" si="1027"/>
        <v/>
      </c>
      <c r="BB1085" s="17" t="str">
        <f t="shared" si="1027"/>
        <v/>
      </c>
      <c r="BC1085" s="17" t="str">
        <f t="shared" si="1027"/>
        <v/>
      </c>
      <c r="BD1085" s="17" t="str">
        <f t="shared" si="1027"/>
        <v/>
      </c>
      <c r="BE1085" s="17" t="str">
        <f t="shared" si="1027"/>
        <v/>
      </c>
      <c r="BF1085" s="17" t="str">
        <f t="shared" si="1023"/>
        <v/>
      </c>
      <c r="BG1085" s="17" t="str">
        <f t="shared" si="1023"/>
        <v/>
      </c>
      <c r="BH1085" s="17" t="str">
        <f t="shared" si="1023"/>
        <v/>
      </c>
      <c r="BI1085" s="17" t="str">
        <f t="shared" si="1023"/>
        <v/>
      </c>
      <c r="BJ1085" s="17" t="str">
        <f t="shared" si="1023"/>
        <v/>
      </c>
    </row>
    <row r="1086" spans="1:62" s="13" customFormat="1" ht="23.25" customHeight="1">
      <c r="A1086" s="1">
        <f ca="1">IF(COUNTIF($D1086:$M1086," ")=10,"",IF(VLOOKUP(MAX($A$1:A1085),$A$1:C1085,3,FALSE)=0,"",MAX($A$1:A1085)+1))</f>
        <v>1061</v>
      </c>
      <c r="B1086" s="13" t="str">
        <f>$B1081</f>
        <v/>
      </c>
      <c r="C1086" s="2" t="str">
        <f>IF($B1086="","",$S$6)</f>
        <v/>
      </c>
      <c r="D1086" s="23" t="str">
        <f t="shared" ref="D1086:K1086" si="1061">IF($B1086&gt;"",IF(ISERROR(SEARCH($B1086,T$6))," ",MID(T$6,FIND("%курс ",T$6,FIND($B1086,T$6))+6,3)&amp;"
("&amp;MID(T$6,FIND("ауд.",T$6,FIND($B1086,T$6))+4,FIND("№",T$6,FIND("ауд.",T$6,FIND($B1086,T$6)))-(FIND("ауд.",T$6,FIND($B1086,T$6))+4))&amp;")"),"")</f>
        <v/>
      </c>
      <c r="E1086" s="23" t="str">
        <f t="shared" si="1061"/>
        <v/>
      </c>
      <c r="F1086" s="23" t="str">
        <f t="shared" si="1061"/>
        <v/>
      </c>
      <c r="G1086" s="23" t="str">
        <f t="shared" si="1061"/>
        <v/>
      </c>
      <c r="H1086" s="23" t="str">
        <f t="shared" si="1061"/>
        <v/>
      </c>
      <c r="I1086" s="23" t="str">
        <f t="shared" si="1061"/>
        <v/>
      </c>
      <c r="J1086" s="23" t="str">
        <f t="shared" si="1061"/>
        <v/>
      </c>
      <c r="K1086" s="23" t="str">
        <f t="shared" si="1061"/>
        <v/>
      </c>
      <c r="L1086" s="23"/>
      <c r="M1086" s="23"/>
      <c r="P1086" s="16"/>
      <c r="Q1086" s="16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E1086" s="31" t="str">
        <f t="shared" si="1057"/>
        <v/>
      </c>
      <c r="AF1086" s="31" t="str">
        <f t="shared" si="1057"/>
        <v/>
      </c>
      <c r="AG1086" s="31" t="str">
        <f t="shared" si="1057"/>
        <v/>
      </c>
      <c r="AH1086" s="31" t="str">
        <f t="shared" si="1057"/>
        <v/>
      </c>
      <c r="AI1086" s="31" t="str">
        <f t="shared" si="1057"/>
        <v/>
      </c>
      <c r="AJ1086" s="31" t="str">
        <f t="shared" si="1057"/>
        <v/>
      </c>
      <c r="AK1086" s="31" t="str">
        <f t="shared" si="1057"/>
        <v/>
      </c>
      <c r="AL1086" s="31" t="str">
        <f t="shared" si="1057"/>
        <v/>
      </c>
      <c r="AM1086" s="31" t="str">
        <f t="shared" si="1057"/>
        <v/>
      </c>
      <c r="AN1086" s="31" t="str">
        <f t="shared" si="1057"/>
        <v/>
      </c>
      <c r="AO1086" s="32" t="str">
        <f t="shared" si="1055"/>
        <v/>
      </c>
      <c r="AP1086" s="32" t="str">
        <f t="shared" si="1026"/>
        <v/>
      </c>
      <c r="AQ1086" s="32" t="str">
        <f t="shared" si="1026"/>
        <v/>
      </c>
      <c r="AR1086" s="32" t="str">
        <f t="shared" si="1026"/>
        <v/>
      </c>
      <c r="AS1086" s="32" t="str">
        <f t="shared" si="1026"/>
        <v/>
      </c>
      <c r="AT1086" s="32" t="str">
        <f t="shared" si="1026"/>
        <v/>
      </c>
      <c r="AU1086" s="32" t="str">
        <f t="shared" si="1022"/>
        <v/>
      </c>
      <c r="AV1086" s="32" t="str">
        <f t="shared" si="1022"/>
        <v/>
      </c>
      <c r="AW1086" s="32" t="str">
        <f t="shared" si="1022"/>
        <v/>
      </c>
      <c r="AX1086" s="32" t="str">
        <f t="shared" si="1022"/>
        <v/>
      </c>
      <c r="AY1086" s="32" t="str">
        <f t="shared" si="1022"/>
        <v/>
      </c>
      <c r="BA1086" s="17" t="str">
        <f t="shared" si="1027"/>
        <v/>
      </c>
      <c r="BB1086" s="17" t="str">
        <f t="shared" si="1027"/>
        <v/>
      </c>
      <c r="BC1086" s="17" t="str">
        <f t="shared" si="1027"/>
        <v/>
      </c>
      <c r="BD1086" s="17" t="str">
        <f t="shared" si="1027"/>
        <v/>
      </c>
      <c r="BE1086" s="17" t="str">
        <f t="shared" si="1027"/>
        <v/>
      </c>
      <c r="BF1086" s="17" t="str">
        <f t="shared" si="1023"/>
        <v/>
      </c>
      <c r="BG1086" s="17" t="str">
        <f t="shared" si="1023"/>
        <v/>
      </c>
      <c r="BH1086" s="17" t="str">
        <f t="shared" si="1023"/>
        <v/>
      </c>
      <c r="BI1086" s="17" t="str">
        <f t="shared" si="1023"/>
        <v/>
      </c>
      <c r="BJ1086" s="17" t="str">
        <f t="shared" si="1023"/>
        <v/>
      </c>
    </row>
    <row r="1087" spans="1:62" s="13" customFormat="1" ht="23.25" customHeight="1">
      <c r="A1087" s="1">
        <f ca="1">IF(COUNTIF($D1087:$M1087," ")=10,"",IF(VLOOKUP(MAX($A$1:A1086),$A$1:C1086,3,FALSE)=0,"",MAX($A$1:A1086)+1))</f>
        <v>1062</v>
      </c>
      <c r="B1087" s="13" t="str">
        <f>$B1081</f>
        <v/>
      </c>
      <c r="C1087" s="2" t="str">
        <f>IF($B1087="","",$S$7)</f>
        <v/>
      </c>
      <c r="D1087" s="23" t="str">
        <f t="shared" ref="D1087:K1087" si="1062">IF($B1087&gt;"",IF(ISERROR(SEARCH($B1087,T$7))," ",MID(T$7,FIND("%курс ",T$7,FIND($B1087,T$7))+6,3)&amp;"
("&amp;MID(T$7,FIND("ауд.",T$7,FIND($B1087,T$7))+4,FIND("№",T$7,FIND("ауд.",T$7,FIND($B1087,T$7)))-(FIND("ауд.",T$7,FIND($B1087,T$7))+4))&amp;")"),"")</f>
        <v/>
      </c>
      <c r="E1087" s="23" t="str">
        <f t="shared" si="1062"/>
        <v/>
      </c>
      <c r="F1087" s="23" t="str">
        <f t="shared" si="1062"/>
        <v/>
      </c>
      <c r="G1087" s="23" t="str">
        <f t="shared" si="1062"/>
        <v/>
      </c>
      <c r="H1087" s="23" t="str">
        <f t="shared" si="1062"/>
        <v/>
      </c>
      <c r="I1087" s="23" t="str">
        <f t="shared" si="1062"/>
        <v/>
      </c>
      <c r="J1087" s="23" t="str">
        <f t="shared" si="1062"/>
        <v/>
      </c>
      <c r="K1087" s="23" t="str">
        <f t="shared" si="1062"/>
        <v/>
      </c>
      <c r="L1087" s="23"/>
      <c r="M1087" s="23"/>
      <c r="P1087" s="16"/>
      <c r="Q1087" s="16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E1087" s="31" t="str">
        <f t="shared" si="1057"/>
        <v/>
      </c>
      <c r="AF1087" s="31" t="str">
        <f t="shared" si="1057"/>
        <v/>
      </c>
      <c r="AG1087" s="31" t="str">
        <f t="shared" si="1057"/>
        <v/>
      </c>
      <c r="AH1087" s="31" t="str">
        <f t="shared" si="1057"/>
        <v/>
      </c>
      <c r="AI1087" s="31" t="str">
        <f t="shared" si="1057"/>
        <v/>
      </c>
      <c r="AJ1087" s="31" t="str">
        <f t="shared" si="1057"/>
        <v/>
      </c>
      <c r="AK1087" s="31" t="str">
        <f t="shared" si="1057"/>
        <v/>
      </c>
      <c r="AL1087" s="31" t="str">
        <f t="shared" si="1057"/>
        <v/>
      </c>
      <c r="AM1087" s="31" t="str">
        <f t="shared" si="1057"/>
        <v/>
      </c>
      <c r="AN1087" s="31" t="str">
        <f t="shared" si="1057"/>
        <v/>
      </c>
      <c r="AO1087" s="32" t="str">
        <f t="shared" si="1055"/>
        <v/>
      </c>
      <c r="AP1087" s="32" t="str">
        <f t="shared" si="1026"/>
        <v/>
      </c>
      <c r="AQ1087" s="32" t="str">
        <f t="shared" si="1026"/>
        <v/>
      </c>
      <c r="AR1087" s="32" t="str">
        <f t="shared" si="1026"/>
        <v/>
      </c>
      <c r="AS1087" s="32" t="str">
        <f t="shared" si="1026"/>
        <v/>
      </c>
      <c r="AT1087" s="32" t="str">
        <f t="shared" si="1026"/>
        <v/>
      </c>
      <c r="AU1087" s="32" t="str">
        <f t="shared" si="1022"/>
        <v/>
      </c>
      <c r="AV1087" s="32" t="str">
        <f t="shared" si="1022"/>
        <v/>
      </c>
      <c r="AW1087" s="32" t="str">
        <f t="shared" si="1022"/>
        <v/>
      </c>
      <c r="AX1087" s="32" t="str">
        <f t="shared" si="1022"/>
        <v/>
      </c>
      <c r="AY1087" s="32" t="str">
        <f t="shared" si="1022"/>
        <v/>
      </c>
      <c r="BA1087" s="17" t="str">
        <f t="shared" si="1027"/>
        <v/>
      </c>
      <c r="BB1087" s="17" t="str">
        <f t="shared" si="1027"/>
        <v/>
      </c>
      <c r="BC1087" s="17" t="str">
        <f t="shared" si="1027"/>
        <v/>
      </c>
      <c r="BD1087" s="17" t="str">
        <f t="shared" si="1027"/>
        <v/>
      </c>
      <c r="BE1087" s="17" t="str">
        <f t="shared" si="1027"/>
        <v/>
      </c>
      <c r="BF1087" s="17" t="str">
        <f t="shared" si="1023"/>
        <v/>
      </c>
      <c r="BG1087" s="17" t="str">
        <f t="shared" si="1023"/>
        <v/>
      </c>
      <c r="BH1087" s="17" t="str">
        <f t="shared" si="1023"/>
        <v/>
      </c>
      <c r="BI1087" s="17" t="str">
        <f t="shared" si="1023"/>
        <v/>
      </c>
      <c r="BJ1087" s="17" t="str">
        <f t="shared" si="1023"/>
        <v/>
      </c>
    </row>
    <row r="1088" spans="1:62" s="13" customFormat="1" ht="23.25" customHeight="1">
      <c r="A1088" s="1">
        <f ca="1">IF(COUNTIF($D1088:$M1088," ")=10,"",IF(VLOOKUP(MAX($A$1:A1087),$A$1:C1087,3,FALSE)=0,"",MAX($A$1:A1087)+1))</f>
        <v>1063</v>
      </c>
      <c r="B1088" s="13" t="str">
        <f>$B1081</f>
        <v/>
      </c>
      <c r="C1088" s="2" t="str">
        <f>IF($B1088="","",$S$8)</f>
        <v/>
      </c>
      <c r="D1088" s="23" t="str">
        <f t="shared" ref="D1088:K1088" si="1063">IF($B1088&gt;"",IF(ISERROR(SEARCH($B1088,T$8))," ",MID(T$8,FIND("%курс ",T$8,FIND($B1088,T$8))+6,3)&amp;"
("&amp;MID(T$8,FIND("ауд.",T$8,FIND($B1088,T$8))+4,FIND("№",T$8,FIND("ауд.",T$8,FIND($B1088,T$8)))-(FIND("ауд.",T$8,FIND($B1088,T$8))+4))&amp;")"),"")</f>
        <v/>
      </c>
      <c r="E1088" s="23" t="str">
        <f t="shared" si="1063"/>
        <v/>
      </c>
      <c r="F1088" s="23" t="str">
        <f t="shared" si="1063"/>
        <v/>
      </c>
      <c r="G1088" s="23" t="str">
        <f t="shared" si="1063"/>
        <v/>
      </c>
      <c r="H1088" s="23" t="str">
        <f t="shared" si="1063"/>
        <v/>
      </c>
      <c r="I1088" s="23" t="str">
        <f t="shared" si="1063"/>
        <v/>
      </c>
      <c r="J1088" s="23" t="str">
        <f t="shared" si="1063"/>
        <v/>
      </c>
      <c r="K1088" s="23" t="str">
        <f t="shared" si="1063"/>
        <v/>
      </c>
      <c r="L1088" s="23"/>
      <c r="M1088" s="23"/>
      <c r="P1088" s="16"/>
      <c r="Q1088" s="16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E1088" s="31" t="str">
        <f t="shared" si="1057"/>
        <v/>
      </c>
      <c r="AF1088" s="31" t="str">
        <f t="shared" si="1057"/>
        <v/>
      </c>
      <c r="AG1088" s="31" t="str">
        <f t="shared" si="1057"/>
        <v/>
      </c>
      <c r="AH1088" s="31" t="str">
        <f t="shared" si="1057"/>
        <v/>
      </c>
      <c r="AI1088" s="31" t="str">
        <f t="shared" si="1057"/>
        <v/>
      </c>
      <c r="AJ1088" s="31" t="str">
        <f t="shared" si="1057"/>
        <v/>
      </c>
      <c r="AK1088" s="31" t="str">
        <f t="shared" si="1057"/>
        <v/>
      </c>
      <c r="AL1088" s="31" t="str">
        <f t="shared" si="1057"/>
        <v/>
      </c>
      <c r="AM1088" s="31" t="str">
        <f t="shared" si="1057"/>
        <v/>
      </c>
      <c r="AN1088" s="31" t="str">
        <f t="shared" si="1057"/>
        <v/>
      </c>
      <c r="AO1088" s="32" t="str">
        <f t="shared" si="1055"/>
        <v/>
      </c>
      <c r="AP1088" s="32" t="str">
        <f t="shared" si="1026"/>
        <v/>
      </c>
      <c r="AQ1088" s="32" t="str">
        <f t="shared" si="1026"/>
        <v/>
      </c>
      <c r="AR1088" s="32" t="str">
        <f t="shared" si="1026"/>
        <v/>
      </c>
      <c r="AS1088" s="32" t="str">
        <f t="shared" si="1026"/>
        <v/>
      </c>
      <c r="AT1088" s="32" t="str">
        <f t="shared" si="1026"/>
        <v/>
      </c>
      <c r="AU1088" s="32" t="str">
        <f t="shared" si="1022"/>
        <v/>
      </c>
      <c r="AV1088" s="32" t="str">
        <f t="shared" si="1022"/>
        <v/>
      </c>
      <c r="AW1088" s="32" t="str">
        <f t="shared" si="1022"/>
        <v/>
      </c>
      <c r="AX1088" s="32" t="str">
        <f t="shared" si="1022"/>
        <v/>
      </c>
      <c r="AY1088" s="32" t="str">
        <f t="shared" si="1022"/>
        <v/>
      </c>
      <c r="BA1088" s="17" t="str">
        <f t="shared" si="1027"/>
        <v/>
      </c>
      <c r="BB1088" s="17" t="str">
        <f t="shared" si="1027"/>
        <v/>
      </c>
      <c r="BC1088" s="17" t="str">
        <f t="shared" si="1027"/>
        <v/>
      </c>
      <c r="BD1088" s="17" t="str">
        <f t="shared" si="1027"/>
        <v/>
      </c>
      <c r="BE1088" s="17" t="str">
        <f t="shared" si="1027"/>
        <v/>
      </c>
      <c r="BF1088" s="17" t="str">
        <f t="shared" si="1023"/>
        <v/>
      </c>
      <c r="BG1088" s="17" t="str">
        <f t="shared" si="1023"/>
        <v/>
      </c>
      <c r="BH1088" s="17" t="str">
        <f t="shared" si="1023"/>
        <v/>
      </c>
      <c r="BI1088" s="17" t="str">
        <f t="shared" si="1023"/>
        <v/>
      </c>
      <c r="BJ1088" s="17" t="str">
        <f t="shared" si="1023"/>
        <v/>
      </c>
    </row>
    <row r="1089" spans="1:62" s="13" customFormat="1" ht="23.25" customHeight="1">
      <c r="C1089" s="2" t="str">
        <f>IF($B1089="","",$S$2)</f>
        <v/>
      </c>
      <c r="D1089" s="14" t="str">
        <f t="shared" ref="D1089:K1089" si="1064">IF($B1089&gt;"",IF(ISERROR(SEARCH($B1089,T$2))," ",MID(T$2,FIND("%курс ",T$2,FIND($B1089,T$2))+6,3)&amp;"
("&amp;MID(T$2,FIND("ауд.",T$2,FIND($B1089,T$2))+4,FIND("№",T$2,FIND("ауд.",T$2,FIND($B1089,T$2)))-(FIND("ауд.",T$2,FIND($B1089,T$2))+4))&amp;")"),"")</f>
        <v/>
      </c>
      <c r="E1089" s="14" t="str">
        <f t="shared" si="1064"/>
        <v/>
      </c>
      <c r="F1089" s="14" t="str">
        <f t="shared" si="1064"/>
        <v/>
      </c>
      <c r="G1089" s="14" t="str">
        <f t="shared" si="1064"/>
        <v/>
      </c>
      <c r="H1089" s="14" t="str">
        <f t="shared" si="1064"/>
        <v/>
      </c>
      <c r="I1089" s="14" t="str">
        <f t="shared" si="1064"/>
        <v/>
      </c>
      <c r="J1089" s="14" t="str">
        <f t="shared" si="1064"/>
        <v/>
      </c>
      <c r="K1089" s="14" t="str">
        <f t="shared" si="1064"/>
        <v/>
      </c>
      <c r="L1089" s="14"/>
      <c r="M1089" s="14"/>
      <c r="P1089" s="16"/>
      <c r="Q1089" s="16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E1089" s="35"/>
      <c r="AF1089" s="35"/>
      <c r="AG1089" s="35"/>
      <c r="AH1089" s="35"/>
      <c r="AI1089" s="35"/>
      <c r="AJ1089" s="35"/>
      <c r="AK1089" s="35"/>
      <c r="AL1089" s="35"/>
      <c r="AM1089" s="35"/>
      <c r="AN1089" s="35"/>
      <c r="AO1089" s="35"/>
      <c r="AP1089" s="32" t="str">
        <f t="shared" si="1026"/>
        <v/>
      </c>
      <c r="AQ1089" s="32" t="str">
        <f t="shared" si="1026"/>
        <v/>
      </c>
      <c r="AR1089" s="32" t="str">
        <f t="shared" si="1026"/>
        <v/>
      </c>
      <c r="AS1089" s="32" t="str">
        <f t="shared" si="1026"/>
        <v/>
      </c>
      <c r="AT1089" s="32" t="str">
        <f t="shared" si="1026"/>
        <v/>
      </c>
      <c r="AU1089" s="32" t="str">
        <f t="shared" si="1022"/>
        <v/>
      </c>
      <c r="AV1089" s="32" t="str">
        <f t="shared" si="1022"/>
        <v/>
      </c>
      <c r="AW1089" s="32" t="str">
        <f t="shared" si="1022"/>
        <v/>
      </c>
      <c r="AX1089" s="32" t="str">
        <f t="shared" si="1022"/>
        <v/>
      </c>
      <c r="AY1089" s="32" t="str">
        <f t="shared" si="1022"/>
        <v/>
      </c>
      <c r="BA1089" s="17" t="str">
        <f t="shared" si="1027"/>
        <v/>
      </c>
      <c r="BB1089" s="17" t="str">
        <f t="shared" si="1027"/>
        <v/>
      </c>
      <c r="BC1089" s="17" t="str">
        <f t="shared" si="1027"/>
        <v/>
      </c>
      <c r="BD1089" s="17" t="str">
        <f t="shared" si="1027"/>
        <v/>
      </c>
      <c r="BE1089" s="17" t="str">
        <f t="shared" si="1027"/>
        <v/>
      </c>
      <c r="BF1089" s="17" t="str">
        <f t="shared" si="1023"/>
        <v/>
      </c>
      <c r="BG1089" s="17" t="str">
        <f t="shared" si="1023"/>
        <v/>
      </c>
      <c r="BH1089" s="17" t="str">
        <f t="shared" si="1023"/>
        <v/>
      </c>
      <c r="BI1089" s="17" t="str">
        <f t="shared" si="1023"/>
        <v/>
      </c>
      <c r="BJ1089" s="17" t="str">
        <f t="shared" si="1023"/>
        <v/>
      </c>
    </row>
    <row r="1090" spans="1:62" s="13" customFormat="1" ht="23.25" customHeight="1">
      <c r="A1090" s="1">
        <f ca="1">IF(COUNTIF($D1091:$M1097," ")=70,"",MAX($A$1:A1089)+1)</f>
        <v>1064</v>
      </c>
      <c r="B1090" s="2" t="str">
        <f>IF($C1090="","",$C1090)</f>
        <v/>
      </c>
      <c r="C1090" s="3" t="str">
        <f>IF(ISERROR(VLOOKUP((ROW()-1)/9+1,'[1]Преподавательский состав'!$A$2:$B$180,2,FALSE)),"",VLOOKUP((ROW()-1)/9+1,'[1]Преподавательский состав'!$A$2:$B$180,2,FALSE))</f>
        <v/>
      </c>
      <c r="D1090" s="3" t="str">
        <f>IF($C1090="","",T(" 8.00"))</f>
        <v/>
      </c>
      <c r="E1090" s="3" t="str">
        <f>IF($C1090="","",T(" 9.40"))</f>
        <v/>
      </c>
      <c r="F1090" s="3" t="str">
        <f>IF($C1090="","",T("11.20"))</f>
        <v/>
      </c>
      <c r="G1090" s="3" t="str">
        <f>IF($C1090="","",T("13.00"))</f>
        <v/>
      </c>
      <c r="H1090" s="3" t="str">
        <f>IF($C1090="","",T("13.30"))</f>
        <v/>
      </c>
      <c r="I1090" s="3" t="str">
        <f>IF($C1090="","",T("15.10"))</f>
        <v/>
      </c>
      <c r="J1090" s="3" t="str">
        <f>IF($C1090="","",T("16.50"))</f>
        <v/>
      </c>
      <c r="K1090" s="3" t="str">
        <f>IF($C1090="","",T("16.50"))</f>
        <v/>
      </c>
      <c r="L1090" s="3"/>
      <c r="M1090" s="3"/>
      <c r="P1090" s="16"/>
      <c r="Q1090" s="16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 t="str">
        <f t="shared" ref="AO1090:AO1097" si="1065">IF(COUNTBLANK(AE1090:AN1090)=10,"",MID($B1090,1,FIND(" ",$B1090)-1))</f>
        <v/>
      </c>
      <c r="AP1090" s="32" t="str">
        <f t="shared" si="1026"/>
        <v/>
      </c>
      <c r="AQ1090" s="32" t="str">
        <f t="shared" si="1026"/>
        <v/>
      </c>
      <c r="AR1090" s="32" t="str">
        <f t="shared" si="1026"/>
        <v/>
      </c>
      <c r="AS1090" s="32" t="str">
        <f t="shared" si="1026"/>
        <v/>
      </c>
      <c r="AT1090" s="32" t="str">
        <f t="shared" si="1026"/>
        <v/>
      </c>
      <c r="AU1090" s="32" t="str">
        <f t="shared" si="1022"/>
        <v/>
      </c>
      <c r="AV1090" s="32" t="str">
        <f t="shared" si="1022"/>
        <v/>
      </c>
      <c r="AW1090" s="32" t="str">
        <f t="shared" si="1022"/>
        <v/>
      </c>
      <c r="AX1090" s="32" t="str">
        <f t="shared" si="1022"/>
        <v/>
      </c>
      <c r="AY1090" s="32" t="str">
        <f t="shared" si="1022"/>
        <v/>
      </c>
      <c r="BA1090" s="17" t="str">
        <f t="shared" si="1027"/>
        <v/>
      </c>
      <c r="BB1090" s="17" t="str">
        <f t="shared" si="1027"/>
        <v/>
      </c>
      <c r="BC1090" s="17" t="str">
        <f t="shared" si="1027"/>
        <v/>
      </c>
      <c r="BD1090" s="17" t="str">
        <f t="shared" si="1027"/>
        <v/>
      </c>
      <c r="BE1090" s="17" t="str">
        <f t="shared" si="1027"/>
        <v/>
      </c>
      <c r="BF1090" s="17" t="str">
        <f t="shared" si="1023"/>
        <v/>
      </c>
      <c r="BG1090" s="17" t="str">
        <f t="shared" si="1023"/>
        <v/>
      </c>
      <c r="BH1090" s="17" t="str">
        <f t="shared" si="1023"/>
        <v/>
      </c>
      <c r="BI1090" s="17" t="str">
        <f t="shared" si="1023"/>
        <v/>
      </c>
      <c r="BJ1090" s="17" t="str">
        <f t="shared" si="1023"/>
        <v/>
      </c>
    </row>
    <row r="1091" spans="1:62" s="13" customFormat="1" ht="23.25" customHeight="1">
      <c r="A1091" s="1">
        <f ca="1">IF(COUNTIF($D1091:$M1091," ")=10,"",IF(VLOOKUP(MAX($A$1:A1090),$A$1:C1090,3,FALSE)=0,"",MAX($A$1:A1090)+1))</f>
        <v>1065</v>
      </c>
      <c r="B1091" s="13" t="str">
        <f>$B1090</f>
        <v/>
      </c>
      <c r="C1091" s="2" t="str">
        <f>IF($B1091="","",$S$2)</f>
        <v/>
      </c>
      <c r="D1091" s="14" t="str">
        <f t="shared" ref="D1091:K1091" si="1066">IF($B1091&gt;"",IF(ISERROR(SEARCH($B1091,T$2))," ",MID(T$2,FIND("%курс ",T$2,FIND($B1091,T$2))+6,3)&amp;"
("&amp;MID(T$2,FIND("ауд.",T$2,FIND($B1091,T$2))+4,FIND("№",T$2,FIND("ауд.",T$2,FIND($B1091,T$2)))-(FIND("ауд.",T$2,FIND($B1091,T$2))+4))&amp;")"),"")</f>
        <v/>
      </c>
      <c r="E1091" s="14" t="str">
        <f t="shared" si="1066"/>
        <v/>
      </c>
      <c r="F1091" s="14" t="str">
        <f t="shared" si="1066"/>
        <v/>
      </c>
      <c r="G1091" s="14" t="str">
        <f t="shared" si="1066"/>
        <v/>
      </c>
      <c r="H1091" s="14" t="str">
        <f t="shared" si="1066"/>
        <v/>
      </c>
      <c r="I1091" s="14" t="str">
        <f t="shared" si="1066"/>
        <v/>
      </c>
      <c r="J1091" s="14" t="str">
        <f t="shared" si="1066"/>
        <v/>
      </c>
      <c r="K1091" s="14" t="str">
        <f t="shared" si="1066"/>
        <v/>
      </c>
      <c r="L1091" s="14"/>
      <c r="M1091" s="14"/>
      <c r="P1091" s="16"/>
      <c r="Q1091" s="16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E1091" s="31" t="str">
        <f t="shared" ref="AE1091:AN1097" si="1067">IF(D1091=" ","",IF(D1091="","",CONCATENATE($C1091," ",D$1," ",MID(D1091,6,3))))</f>
        <v/>
      </c>
      <c r="AF1091" s="31" t="str">
        <f t="shared" si="1067"/>
        <v/>
      </c>
      <c r="AG1091" s="31" t="str">
        <f t="shared" si="1067"/>
        <v/>
      </c>
      <c r="AH1091" s="31" t="str">
        <f t="shared" si="1067"/>
        <v/>
      </c>
      <c r="AI1091" s="31" t="str">
        <f t="shared" si="1067"/>
        <v/>
      </c>
      <c r="AJ1091" s="31" t="str">
        <f t="shared" si="1067"/>
        <v/>
      </c>
      <c r="AK1091" s="31" t="str">
        <f t="shared" si="1067"/>
        <v/>
      </c>
      <c r="AL1091" s="31" t="str">
        <f t="shared" si="1067"/>
        <v/>
      </c>
      <c r="AM1091" s="31" t="str">
        <f t="shared" si="1067"/>
        <v/>
      </c>
      <c r="AN1091" s="31" t="str">
        <f t="shared" si="1067"/>
        <v/>
      </c>
      <c r="AO1091" s="32" t="str">
        <f t="shared" si="1065"/>
        <v/>
      </c>
      <c r="AP1091" s="32" t="str">
        <f t="shared" si="1026"/>
        <v/>
      </c>
      <c r="AQ1091" s="32" t="str">
        <f t="shared" si="1026"/>
        <v/>
      </c>
      <c r="AR1091" s="32" t="str">
        <f t="shared" si="1026"/>
        <v/>
      </c>
      <c r="AS1091" s="32" t="str">
        <f t="shared" si="1026"/>
        <v/>
      </c>
      <c r="AT1091" s="32" t="str">
        <f t="shared" si="1026"/>
        <v/>
      </c>
      <c r="AU1091" s="32" t="str">
        <f t="shared" si="1022"/>
        <v/>
      </c>
      <c r="AV1091" s="32" t="str">
        <f t="shared" si="1022"/>
        <v/>
      </c>
      <c r="AW1091" s="32" t="str">
        <f t="shared" si="1022"/>
        <v/>
      </c>
      <c r="AX1091" s="32" t="str">
        <f t="shared" si="1022"/>
        <v/>
      </c>
      <c r="AY1091" s="32" t="str">
        <f t="shared" si="1022"/>
        <v/>
      </c>
      <c r="BA1091" s="17" t="str">
        <f t="shared" si="1027"/>
        <v/>
      </c>
      <c r="BB1091" s="17" t="str">
        <f t="shared" si="1027"/>
        <v/>
      </c>
      <c r="BC1091" s="17" t="str">
        <f t="shared" si="1027"/>
        <v/>
      </c>
      <c r="BD1091" s="17" t="str">
        <f t="shared" si="1027"/>
        <v/>
      </c>
      <c r="BE1091" s="17" t="str">
        <f t="shared" si="1027"/>
        <v/>
      </c>
      <c r="BF1091" s="17" t="str">
        <f t="shared" si="1023"/>
        <v/>
      </c>
      <c r="BG1091" s="17" t="str">
        <f t="shared" si="1023"/>
        <v/>
      </c>
      <c r="BH1091" s="17" t="str">
        <f t="shared" si="1023"/>
        <v/>
      </c>
      <c r="BI1091" s="17" t="str">
        <f t="shared" si="1023"/>
        <v/>
      </c>
      <c r="BJ1091" s="17" t="str">
        <f t="shared" si="1023"/>
        <v/>
      </c>
    </row>
    <row r="1092" spans="1:62" s="13" customFormat="1" ht="23.25" customHeight="1">
      <c r="A1092" s="1">
        <f ca="1">IF(COUNTIF($D1092:$M1092," ")=10,"",IF(VLOOKUP(MAX($A$1:A1091),$A$1:C1091,3,FALSE)=0,"",MAX($A$1:A1091)+1))</f>
        <v>1066</v>
      </c>
      <c r="B1092" s="13" t="str">
        <f>$B1090</f>
        <v/>
      </c>
      <c r="C1092" s="2" t="str">
        <f>IF($B1092="","",$S$3)</f>
        <v/>
      </c>
      <c r="D1092" s="14" t="str">
        <f t="shared" ref="D1092:K1092" si="1068">IF($B1092&gt;"",IF(ISERROR(SEARCH($B1092,T$3))," ",MID(T$3,FIND("%курс ",T$3,FIND($B1092,T$3))+6,3)&amp;"
("&amp;MID(T$3,FIND("ауд.",T$3,FIND($B1092,T$3))+4,FIND("№",T$3,FIND("ауд.",T$3,FIND($B1092,T$3)))-(FIND("ауд.",T$3,FIND($B1092,T$3))+4))&amp;")"),"")</f>
        <v/>
      </c>
      <c r="E1092" s="14" t="str">
        <f t="shared" si="1068"/>
        <v/>
      </c>
      <c r="F1092" s="14" t="str">
        <f t="shared" si="1068"/>
        <v/>
      </c>
      <c r="G1092" s="14" t="str">
        <f t="shared" si="1068"/>
        <v/>
      </c>
      <c r="H1092" s="14" t="str">
        <f t="shared" si="1068"/>
        <v/>
      </c>
      <c r="I1092" s="14" t="str">
        <f t="shared" si="1068"/>
        <v/>
      </c>
      <c r="J1092" s="14" t="str">
        <f t="shared" si="1068"/>
        <v/>
      </c>
      <c r="K1092" s="14" t="str">
        <f t="shared" si="1068"/>
        <v/>
      </c>
      <c r="L1092" s="14"/>
      <c r="M1092" s="14"/>
      <c r="P1092" s="16"/>
      <c r="Q1092" s="16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E1092" s="31" t="str">
        <f t="shared" si="1067"/>
        <v/>
      </c>
      <c r="AF1092" s="31" t="str">
        <f t="shared" si="1067"/>
        <v/>
      </c>
      <c r="AG1092" s="31" t="str">
        <f t="shared" si="1067"/>
        <v/>
      </c>
      <c r="AH1092" s="31" t="str">
        <f t="shared" si="1067"/>
        <v/>
      </c>
      <c r="AI1092" s="31" t="str">
        <f t="shared" si="1067"/>
        <v/>
      </c>
      <c r="AJ1092" s="31" t="str">
        <f t="shared" si="1067"/>
        <v/>
      </c>
      <c r="AK1092" s="31" t="str">
        <f t="shared" si="1067"/>
        <v/>
      </c>
      <c r="AL1092" s="31" t="str">
        <f t="shared" si="1067"/>
        <v/>
      </c>
      <c r="AM1092" s="31" t="str">
        <f t="shared" si="1067"/>
        <v/>
      </c>
      <c r="AN1092" s="31" t="str">
        <f t="shared" si="1067"/>
        <v/>
      </c>
      <c r="AO1092" s="32" t="str">
        <f t="shared" si="1065"/>
        <v/>
      </c>
      <c r="AP1092" s="32" t="str">
        <f t="shared" si="1026"/>
        <v/>
      </c>
      <c r="AQ1092" s="32" t="str">
        <f t="shared" si="1026"/>
        <v/>
      </c>
      <c r="AR1092" s="32" t="str">
        <f t="shared" si="1026"/>
        <v/>
      </c>
      <c r="AS1092" s="32" t="str">
        <f t="shared" si="1026"/>
        <v/>
      </c>
      <c r="AT1092" s="32" t="str">
        <f t="shared" si="1026"/>
        <v/>
      </c>
      <c r="AU1092" s="32" t="str">
        <f t="shared" si="1022"/>
        <v/>
      </c>
      <c r="AV1092" s="32" t="str">
        <f t="shared" si="1022"/>
        <v/>
      </c>
      <c r="AW1092" s="32" t="str">
        <f t="shared" si="1022"/>
        <v/>
      </c>
      <c r="AX1092" s="32" t="str">
        <f t="shared" si="1022"/>
        <v/>
      </c>
      <c r="AY1092" s="32" t="str">
        <f t="shared" si="1022"/>
        <v/>
      </c>
      <c r="BA1092" s="17" t="str">
        <f t="shared" si="1027"/>
        <v/>
      </c>
      <c r="BB1092" s="17" t="str">
        <f t="shared" si="1027"/>
        <v/>
      </c>
      <c r="BC1092" s="17" t="str">
        <f t="shared" si="1027"/>
        <v/>
      </c>
      <c r="BD1092" s="17" t="str">
        <f t="shared" si="1027"/>
        <v/>
      </c>
      <c r="BE1092" s="17" t="str">
        <f t="shared" si="1027"/>
        <v/>
      </c>
      <c r="BF1092" s="17" t="str">
        <f t="shared" si="1023"/>
        <v/>
      </c>
      <c r="BG1092" s="17" t="str">
        <f t="shared" si="1023"/>
        <v/>
      </c>
      <c r="BH1092" s="17" t="str">
        <f t="shared" si="1023"/>
        <v/>
      </c>
      <c r="BI1092" s="17" t="str">
        <f t="shared" si="1023"/>
        <v/>
      </c>
      <c r="BJ1092" s="17" t="str">
        <f t="shared" si="1023"/>
        <v/>
      </c>
    </row>
    <row r="1093" spans="1:62" s="13" customFormat="1" ht="23.25" customHeight="1">
      <c r="A1093" s="1">
        <f ca="1">IF(COUNTIF($D1093:$M1093," ")=10,"",IF(VLOOKUP(MAX($A$1:A1092),$A$1:C1092,3,FALSE)=0,"",MAX($A$1:A1092)+1))</f>
        <v>1067</v>
      </c>
      <c r="B1093" s="13" t="str">
        <f>$B1090</f>
        <v/>
      </c>
      <c r="C1093" s="2" t="str">
        <f>IF($B1093="","",$S$4)</f>
        <v/>
      </c>
      <c r="D1093" s="14" t="str">
        <f t="shared" ref="D1093:K1093" si="1069">IF($B1093&gt;"",IF(ISERROR(SEARCH($B1093,T$4))," ",MID(T$4,FIND("%курс ",T$4,FIND($B1093,T$4))+6,3)&amp;"
("&amp;MID(T$4,FIND("ауд.",T$4,FIND($B1093,T$4))+4,FIND("№",T$4,FIND("ауд.",T$4,FIND($B1093,T$4)))-(FIND("ауд.",T$4,FIND($B1093,T$4))+4))&amp;")"),"")</f>
        <v/>
      </c>
      <c r="E1093" s="14" t="str">
        <f t="shared" si="1069"/>
        <v/>
      </c>
      <c r="F1093" s="14" t="str">
        <f t="shared" si="1069"/>
        <v/>
      </c>
      <c r="G1093" s="14" t="str">
        <f t="shared" si="1069"/>
        <v/>
      </c>
      <c r="H1093" s="14" t="str">
        <f t="shared" si="1069"/>
        <v/>
      </c>
      <c r="I1093" s="14" t="str">
        <f t="shared" si="1069"/>
        <v/>
      </c>
      <c r="J1093" s="14" t="str">
        <f t="shared" si="1069"/>
        <v/>
      </c>
      <c r="K1093" s="14" t="str">
        <f t="shared" si="1069"/>
        <v/>
      </c>
      <c r="L1093" s="14"/>
      <c r="M1093" s="14"/>
      <c r="P1093" s="16"/>
      <c r="Q1093" s="16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E1093" s="31" t="str">
        <f t="shared" si="1067"/>
        <v/>
      </c>
      <c r="AF1093" s="31" t="str">
        <f t="shared" si="1067"/>
        <v/>
      </c>
      <c r="AG1093" s="31" t="str">
        <f t="shared" si="1067"/>
        <v/>
      </c>
      <c r="AH1093" s="31" t="str">
        <f t="shared" si="1067"/>
        <v/>
      </c>
      <c r="AI1093" s="31" t="str">
        <f t="shared" si="1067"/>
        <v/>
      </c>
      <c r="AJ1093" s="31" t="str">
        <f t="shared" si="1067"/>
        <v/>
      </c>
      <c r="AK1093" s="31" t="str">
        <f t="shared" si="1067"/>
        <v/>
      </c>
      <c r="AL1093" s="31" t="str">
        <f t="shared" si="1067"/>
        <v/>
      </c>
      <c r="AM1093" s="31" t="str">
        <f t="shared" si="1067"/>
        <v/>
      </c>
      <c r="AN1093" s="31" t="str">
        <f t="shared" si="1067"/>
        <v/>
      </c>
      <c r="AO1093" s="32" t="str">
        <f t="shared" si="1065"/>
        <v/>
      </c>
      <c r="AP1093" s="32" t="str">
        <f t="shared" si="1026"/>
        <v/>
      </c>
      <c r="AQ1093" s="32" t="str">
        <f t="shared" si="1026"/>
        <v/>
      </c>
      <c r="AR1093" s="32" t="str">
        <f t="shared" si="1026"/>
        <v/>
      </c>
      <c r="AS1093" s="32" t="str">
        <f t="shared" si="1026"/>
        <v/>
      </c>
      <c r="AT1093" s="32" t="str">
        <f t="shared" si="1026"/>
        <v/>
      </c>
      <c r="AU1093" s="32" t="str">
        <f t="shared" si="1022"/>
        <v/>
      </c>
      <c r="AV1093" s="32" t="str">
        <f t="shared" si="1022"/>
        <v/>
      </c>
      <c r="AW1093" s="32" t="str">
        <f t="shared" si="1022"/>
        <v/>
      </c>
      <c r="AX1093" s="32" t="str">
        <f t="shared" si="1022"/>
        <v/>
      </c>
      <c r="AY1093" s="32" t="str">
        <f t="shared" si="1022"/>
        <v/>
      </c>
      <c r="BA1093" s="17" t="str">
        <f t="shared" si="1027"/>
        <v/>
      </c>
      <c r="BB1093" s="17" t="str">
        <f t="shared" si="1027"/>
        <v/>
      </c>
      <c r="BC1093" s="17" t="str">
        <f t="shared" si="1027"/>
        <v/>
      </c>
      <c r="BD1093" s="17" t="str">
        <f t="shared" si="1027"/>
        <v/>
      </c>
      <c r="BE1093" s="17" t="str">
        <f t="shared" si="1027"/>
        <v/>
      </c>
      <c r="BF1093" s="17" t="str">
        <f t="shared" si="1023"/>
        <v/>
      </c>
      <c r="BG1093" s="17" t="str">
        <f t="shared" si="1023"/>
        <v/>
      </c>
      <c r="BH1093" s="17" t="str">
        <f t="shared" si="1023"/>
        <v/>
      </c>
      <c r="BI1093" s="17" t="str">
        <f t="shared" si="1023"/>
        <v/>
      </c>
      <c r="BJ1093" s="17" t="str">
        <f t="shared" si="1023"/>
        <v/>
      </c>
    </row>
    <row r="1094" spans="1:62" s="13" customFormat="1" ht="23.25" customHeight="1">
      <c r="A1094" s="1">
        <f ca="1">IF(COUNTIF($D1094:$M1094," ")=10,"",IF(VLOOKUP(MAX($A$1:A1093),$A$1:C1093,3,FALSE)=0,"",MAX($A$1:A1093)+1))</f>
        <v>1068</v>
      </c>
      <c r="B1094" s="13" t="str">
        <f>$B1090</f>
        <v/>
      </c>
      <c r="C1094" s="2" t="str">
        <f>IF($B1094="","",$S$5)</f>
        <v/>
      </c>
      <c r="D1094" s="23" t="str">
        <f t="shared" ref="D1094:K1094" si="1070">IF($B1094&gt;"",IF(ISERROR(SEARCH($B1094,T$5))," ",MID(T$5,FIND("%курс ",T$5,FIND($B1094,T$5))+6,3)&amp;"
("&amp;MID(T$5,FIND("ауд.",T$5,FIND($B1094,T$5))+4,FIND("№",T$5,FIND("ауд.",T$5,FIND($B1094,T$5)))-(FIND("ауд.",T$5,FIND($B1094,T$5))+4))&amp;")"),"")</f>
        <v/>
      </c>
      <c r="E1094" s="23" t="str">
        <f t="shared" si="1070"/>
        <v/>
      </c>
      <c r="F1094" s="23" t="str">
        <f t="shared" si="1070"/>
        <v/>
      </c>
      <c r="G1094" s="23" t="str">
        <f t="shared" si="1070"/>
        <v/>
      </c>
      <c r="H1094" s="23" t="str">
        <f t="shared" si="1070"/>
        <v/>
      </c>
      <c r="I1094" s="23" t="str">
        <f t="shared" si="1070"/>
        <v/>
      </c>
      <c r="J1094" s="23" t="str">
        <f t="shared" si="1070"/>
        <v/>
      </c>
      <c r="K1094" s="23" t="str">
        <f t="shared" si="1070"/>
        <v/>
      </c>
      <c r="L1094" s="23"/>
      <c r="M1094" s="23"/>
      <c r="P1094" s="16"/>
      <c r="Q1094" s="16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E1094" s="31" t="str">
        <f t="shared" si="1067"/>
        <v/>
      </c>
      <c r="AF1094" s="31" t="str">
        <f t="shared" si="1067"/>
        <v/>
      </c>
      <c r="AG1094" s="31" t="str">
        <f t="shared" si="1067"/>
        <v/>
      </c>
      <c r="AH1094" s="31" t="str">
        <f t="shared" si="1067"/>
        <v/>
      </c>
      <c r="AI1094" s="31" t="str">
        <f t="shared" si="1067"/>
        <v/>
      </c>
      <c r="AJ1094" s="31" t="str">
        <f t="shared" si="1067"/>
        <v/>
      </c>
      <c r="AK1094" s="31" t="str">
        <f t="shared" si="1067"/>
        <v/>
      </c>
      <c r="AL1094" s="31" t="str">
        <f t="shared" si="1067"/>
        <v/>
      </c>
      <c r="AM1094" s="31" t="str">
        <f t="shared" si="1067"/>
        <v/>
      </c>
      <c r="AN1094" s="31" t="str">
        <f t="shared" si="1067"/>
        <v/>
      </c>
      <c r="AO1094" s="32" t="str">
        <f t="shared" si="1065"/>
        <v/>
      </c>
      <c r="AP1094" s="32" t="str">
        <f t="shared" si="1026"/>
        <v/>
      </c>
      <c r="AQ1094" s="32" t="str">
        <f t="shared" si="1026"/>
        <v/>
      </c>
      <c r="AR1094" s="32" t="str">
        <f t="shared" si="1026"/>
        <v/>
      </c>
      <c r="AS1094" s="32" t="str">
        <f t="shared" si="1026"/>
        <v/>
      </c>
      <c r="AT1094" s="32" t="str">
        <f t="shared" si="1026"/>
        <v/>
      </c>
      <c r="AU1094" s="32" t="str">
        <f t="shared" si="1022"/>
        <v/>
      </c>
      <c r="AV1094" s="32" t="str">
        <f t="shared" si="1022"/>
        <v/>
      </c>
      <c r="AW1094" s="32" t="str">
        <f t="shared" si="1022"/>
        <v/>
      </c>
      <c r="AX1094" s="32" t="str">
        <f t="shared" si="1022"/>
        <v/>
      </c>
      <c r="AY1094" s="32" t="str">
        <f t="shared" si="1022"/>
        <v/>
      </c>
      <c r="BA1094" s="17" t="str">
        <f t="shared" si="1027"/>
        <v/>
      </c>
      <c r="BB1094" s="17" t="str">
        <f t="shared" si="1027"/>
        <v/>
      </c>
      <c r="BC1094" s="17" t="str">
        <f t="shared" si="1027"/>
        <v/>
      </c>
      <c r="BD1094" s="17" t="str">
        <f t="shared" si="1027"/>
        <v/>
      </c>
      <c r="BE1094" s="17" t="str">
        <f t="shared" si="1027"/>
        <v/>
      </c>
      <c r="BF1094" s="17" t="str">
        <f t="shared" si="1023"/>
        <v/>
      </c>
      <c r="BG1094" s="17" t="str">
        <f t="shared" si="1023"/>
        <v/>
      </c>
      <c r="BH1094" s="17" t="str">
        <f t="shared" si="1023"/>
        <v/>
      </c>
      <c r="BI1094" s="17" t="str">
        <f t="shared" si="1023"/>
        <v/>
      </c>
      <c r="BJ1094" s="17" t="str">
        <f t="shared" si="1023"/>
        <v/>
      </c>
    </row>
    <row r="1095" spans="1:62" s="13" customFormat="1" ht="23.25" customHeight="1">
      <c r="A1095" s="1">
        <f ca="1">IF(COUNTIF($D1095:$M1095," ")=10,"",IF(VLOOKUP(MAX($A$1:A1094),$A$1:C1094,3,FALSE)=0,"",MAX($A$1:A1094)+1))</f>
        <v>1069</v>
      </c>
      <c r="B1095" s="13" t="str">
        <f>$B1090</f>
        <v/>
      </c>
      <c r="C1095" s="2" t="str">
        <f>IF($B1095="","",$S$6)</f>
        <v/>
      </c>
      <c r="D1095" s="23" t="str">
        <f t="shared" ref="D1095:K1095" si="1071">IF($B1095&gt;"",IF(ISERROR(SEARCH($B1095,T$6))," ",MID(T$6,FIND("%курс ",T$6,FIND($B1095,T$6))+6,3)&amp;"
("&amp;MID(T$6,FIND("ауд.",T$6,FIND($B1095,T$6))+4,FIND("№",T$6,FIND("ауд.",T$6,FIND($B1095,T$6)))-(FIND("ауд.",T$6,FIND($B1095,T$6))+4))&amp;")"),"")</f>
        <v/>
      </c>
      <c r="E1095" s="23" t="str">
        <f t="shared" si="1071"/>
        <v/>
      </c>
      <c r="F1095" s="23" t="str">
        <f t="shared" si="1071"/>
        <v/>
      </c>
      <c r="G1095" s="23" t="str">
        <f t="shared" si="1071"/>
        <v/>
      </c>
      <c r="H1095" s="23" t="str">
        <f t="shared" si="1071"/>
        <v/>
      </c>
      <c r="I1095" s="23" t="str">
        <f t="shared" si="1071"/>
        <v/>
      </c>
      <c r="J1095" s="23" t="str">
        <f t="shared" si="1071"/>
        <v/>
      </c>
      <c r="K1095" s="23" t="str">
        <f t="shared" si="1071"/>
        <v/>
      </c>
      <c r="L1095" s="23"/>
      <c r="M1095" s="23"/>
      <c r="P1095" s="16"/>
      <c r="Q1095" s="16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E1095" s="31" t="str">
        <f t="shared" si="1067"/>
        <v/>
      </c>
      <c r="AF1095" s="31" t="str">
        <f t="shared" si="1067"/>
        <v/>
      </c>
      <c r="AG1095" s="31" t="str">
        <f t="shared" si="1067"/>
        <v/>
      </c>
      <c r="AH1095" s="31" t="str">
        <f t="shared" si="1067"/>
        <v/>
      </c>
      <c r="AI1095" s="31" t="str">
        <f t="shared" si="1067"/>
        <v/>
      </c>
      <c r="AJ1095" s="31" t="str">
        <f t="shared" si="1067"/>
        <v/>
      </c>
      <c r="AK1095" s="31" t="str">
        <f t="shared" si="1067"/>
        <v/>
      </c>
      <c r="AL1095" s="31" t="str">
        <f t="shared" si="1067"/>
        <v/>
      </c>
      <c r="AM1095" s="31" t="str">
        <f t="shared" si="1067"/>
        <v/>
      </c>
      <c r="AN1095" s="31" t="str">
        <f t="shared" si="1067"/>
        <v/>
      </c>
      <c r="AO1095" s="32" t="str">
        <f t="shared" si="1065"/>
        <v/>
      </c>
      <c r="AP1095" s="32" t="str">
        <f t="shared" si="1026"/>
        <v/>
      </c>
      <c r="AQ1095" s="32" t="str">
        <f t="shared" si="1026"/>
        <v/>
      </c>
      <c r="AR1095" s="32" t="str">
        <f t="shared" si="1026"/>
        <v/>
      </c>
      <c r="AS1095" s="32" t="str">
        <f t="shared" si="1026"/>
        <v/>
      </c>
      <c r="AT1095" s="32" t="str">
        <f t="shared" si="1026"/>
        <v/>
      </c>
      <c r="AU1095" s="32" t="str">
        <f t="shared" si="1022"/>
        <v/>
      </c>
      <c r="AV1095" s="32" t="str">
        <f t="shared" si="1022"/>
        <v/>
      </c>
      <c r="AW1095" s="32" t="str">
        <f t="shared" si="1022"/>
        <v/>
      </c>
      <c r="AX1095" s="32" t="str">
        <f t="shared" si="1022"/>
        <v/>
      </c>
      <c r="AY1095" s="32" t="str">
        <f t="shared" si="1022"/>
        <v/>
      </c>
      <c r="BA1095" s="17" t="str">
        <f t="shared" si="1027"/>
        <v/>
      </c>
      <c r="BB1095" s="17" t="str">
        <f t="shared" si="1027"/>
        <v/>
      </c>
      <c r="BC1095" s="17" t="str">
        <f t="shared" si="1027"/>
        <v/>
      </c>
      <c r="BD1095" s="17" t="str">
        <f t="shared" si="1027"/>
        <v/>
      </c>
      <c r="BE1095" s="17" t="str">
        <f t="shared" si="1027"/>
        <v/>
      </c>
      <c r="BF1095" s="17" t="str">
        <f t="shared" si="1023"/>
        <v/>
      </c>
      <c r="BG1095" s="17" t="str">
        <f t="shared" si="1023"/>
        <v/>
      </c>
      <c r="BH1095" s="17" t="str">
        <f t="shared" si="1023"/>
        <v/>
      </c>
      <c r="BI1095" s="17" t="str">
        <f t="shared" si="1023"/>
        <v/>
      </c>
      <c r="BJ1095" s="17" t="str">
        <f t="shared" si="1023"/>
        <v/>
      </c>
    </row>
    <row r="1096" spans="1:62" s="13" customFormat="1" ht="23.25" customHeight="1">
      <c r="A1096" s="1">
        <f ca="1">IF(COUNTIF($D1096:$M1096," ")=10,"",IF(VLOOKUP(MAX($A$1:A1095),$A$1:C1095,3,FALSE)=0,"",MAX($A$1:A1095)+1))</f>
        <v>1070</v>
      </c>
      <c r="B1096" s="13" t="str">
        <f>$B1090</f>
        <v/>
      </c>
      <c r="C1096" s="2" t="str">
        <f>IF($B1096="","",$S$7)</f>
        <v/>
      </c>
      <c r="D1096" s="23" t="str">
        <f t="shared" ref="D1096:K1096" si="1072">IF($B1096&gt;"",IF(ISERROR(SEARCH($B1096,T$7))," ",MID(T$7,FIND("%курс ",T$7,FIND($B1096,T$7))+6,3)&amp;"
("&amp;MID(T$7,FIND("ауд.",T$7,FIND($B1096,T$7))+4,FIND("№",T$7,FIND("ауд.",T$7,FIND($B1096,T$7)))-(FIND("ауд.",T$7,FIND($B1096,T$7))+4))&amp;")"),"")</f>
        <v/>
      </c>
      <c r="E1096" s="23" t="str">
        <f t="shared" si="1072"/>
        <v/>
      </c>
      <c r="F1096" s="23" t="str">
        <f t="shared" si="1072"/>
        <v/>
      </c>
      <c r="G1096" s="23" t="str">
        <f t="shared" si="1072"/>
        <v/>
      </c>
      <c r="H1096" s="23" t="str">
        <f t="shared" si="1072"/>
        <v/>
      </c>
      <c r="I1096" s="23" t="str">
        <f t="shared" si="1072"/>
        <v/>
      </c>
      <c r="J1096" s="23" t="str">
        <f t="shared" si="1072"/>
        <v/>
      </c>
      <c r="K1096" s="23" t="str">
        <f t="shared" si="1072"/>
        <v/>
      </c>
      <c r="L1096" s="23"/>
      <c r="M1096" s="23"/>
      <c r="P1096" s="16"/>
      <c r="Q1096" s="16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E1096" s="31" t="str">
        <f t="shared" si="1067"/>
        <v/>
      </c>
      <c r="AF1096" s="31" t="str">
        <f t="shared" si="1067"/>
        <v/>
      </c>
      <c r="AG1096" s="31" t="str">
        <f t="shared" si="1067"/>
        <v/>
      </c>
      <c r="AH1096" s="31" t="str">
        <f t="shared" si="1067"/>
        <v/>
      </c>
      <c r="AI1096" s="31" t="str">
        <f t="shared" si="1067"/>
        <v/>
      </c>
      <c r="AJ1096" s="31" t="str">
        <f t="shared" si="1067"/>
        <v/>
      </c>
      <c r="AK1096" s="31" t="str">
        <f t="shared" si="1067"/>
        <v/>
      </c>
      <c r="AL1096" s="31" t="str">
        <f t="shared" si="1067"/>
        <v/>
      </c>
      <c r="AM1096" s="31" t="str">
        <f t="shared" si="1067"/>
        <v/>
      </c>
      <c r="AN1096" s="31" t="str">
        <f t="shared" si="1067"/>
        <v/>
      </c>
      <c r="AO1096" s="32" t="str">
        <f t="shared" si="1065"/>
        <v/>
      </c>
      <c r="AP1096" s="32" t="str">
        <f t="shared" si="1026"/>
        <v/>
      </c>
      <c r="AQ1096" s="32" t="str">
        <f t="shared" si="1026"/>
        <v/>
      </c>
      <c r="AR1096" s="32" t="str">
        <f t="shared" si="1026"/>
        <v/>
      </c>
      <c r="AS1096" s="32" t="str">
        <f t="shared" si="1026"/>
        <v/>
      </c>
      <c r="AT1096" s="32" t="str">
        <f t="shared" si="1026"/>
        <v/>
      </c>
      <c r="AU1096" s="32" t="str">
        <f t="shared" si="1022"/>
        <v/>
      </c>
      <c r="AV1096" s="32" t="str">
        <f t="shared" si="1022"/>
        <v/>
      </c>
      <c r="AW1096" s="32" t="str">
        <f t="shared" si="1022"/>
        <v/>
      </c>
      <c r="AX1096" s="32" t="str">
        <f t="shared" si="1022"/>
        <v/>
      </c>
      <c r="AY1096" s="32" t="str">
        <f t="shared" si="1022"/>
        <v/>
      </c>
      <c r="BA1096" s="17" t="str">
        <f t="shared" si="1027"/>
        <v/>
      </c>
      <c r="BB1096" s="17" t="str">
        <f t="shared" si="1027"/>
        <v/>
      </c>
      <c r="BC1096" s="17" t="str">
        <f t="shared" si="1027"/>
        <v/>
      </c>
      <c r="BD1096" s="17" t="str">
        <f t="shared" si="1027"/>
        <v/>
      </c>
      <c r="BE1096" s="17" t="str">
        <f t="shared" si="1027"/>
        <v/>
      </c>
      <c r="BF1096" s="17" t="str">
        <f t="shared" si="1023"/>
        <v/>
      </c>
      <c r="BG1096" s="17" t="str">
        <f t="shared" si="1023"/>
        <v/>
      </c>
      <c r="BH1096" s="17" t="str">
        <f t="shared" si="1023"/>
        <v/>
      </c>
      <c r="BI1096" s="17" t="str">
        <f t="shared" si="1023"/>
        <v/>
      </c>
      <c r="BJ1096" s="17" t="str">
        <f t="shared" si="1023"/>
        <v/>
      </c>
    </row>
    <row r="1097" spans="1:62" s="13" customFormat="1" ht="23.25" customHeight="1">
      <c r="A1097" s="1">
        <f ca="1">IF(COUNTIF($D1097:$M1097," ")=10,"",IF(VLOOKUP(MAX($A$1:A1096),$A$1:C1096,3,FALSE)=0,"",MAX($A$1:A1096)+1))</f>
        <v>1071</v>
      </c>
      <c r="B1097" s="13" t="str">
        <f>$B1090</f>
        <v/>
      </c>
      <c r="C1097" s="2" t="str">
        <f>IF($B1097="","",$S$8)</f>
        <v/>
      </c>
      <c r="D1097" s="23" t="str">
        <f t="shared" ref="D1097:K1097" si="1073">IF($B1097&gt;"",IF(ISERROR(SEARCH($B1097,T$8))," ",MID(T$8,FIND("%курс ",T$8,FIND($B1097,T$8))+6,3)&amp;"
("&amp;MID(T$8,FIND("ауд.",T$8,FIND($B1097,T$8))+4,FIND("№",T$8,FIND("ауд.",T$8,FIND($B1097,T$8)))-(FIND("ауд.",T$8,FIND($B1097,T$8))+4))&amp;")"),"")</f>
        <v/>
      </c>
      <c r="E1097" s="23" t="str">
        <f t="shared" si="1073"/>
        <v/>
      </c>
      <c r="F1097" s="23" t="str">
        <f t="shared" si="1073"/>
        <v/>
      </c>
      <c r="G1097" s="23" t="str">
        <f t="shared" si="1073"/>
        <v/>
      </c>
      <c r="H1097" s="23" t="str">
        <f t="shared" si="1073"/>
        <v/>
      </c>
      <c r="I1097" s="23" t="str">
        <f t="shared" si="1073"/>
        <v/>
      </c>
      <c r="J1097" s="23" t="str">
        <f t="shared" si="1073"/>
        <v/>
      </c>
      <c r="K1097" s="23" t="str">
        <f t="shared" si="1073"/>
        <v/>
      </c>
      <c r="L1097" s="23"/>
      <c r="M1097" s="23"/>
      <c r="P1097" s="16"/>
      <c r="Q1097" s="16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E1097" s="31" t="str">
        <f t="shared" si="1067"/>
        <v/>
      </c>
      <c r="AF1097" s="31" t="str">
        <f t="shared" si="1067"/>
        <v/>
      </c>
      <c r="AG1097" s="31" t="str">
        <f t="shared" si="1067"/>
        <v/>
      </c>
      <c r="AH1097" s="31" t="str">
        <f t="shared" si="1067"/>
        <v/>
      </c>
      <c r="AI1097" s="31" t="str">
        <f t="shared" si="1067"/>
        <v/>
      </c>
      <c r="AJ1097" s="31" t="str">
        <f t="shared" si="1067"/>
        <v/>
      </c>
      <c r="AK1097" s="31" t="str">
        <f t="shared" si="1067"/>
        <v/>
      </c>
      <c r="AL1097" s="31" t="str">
        <f t="shared" si="1067"/>
        <v/>
      </c>
      <c r="AM1097" s="31" t="str">
        <f t="shared" si="1067"/>
        <v/>
      </c>
      <c r="AN1097" s="31" t="str">
        <f t="shared" si="1067"/>
        <v/>
      </c>
      <c r="AO1097" s="32" t="str">
        <f t="shared" si="1065"/>
        <v/>
      </c>
      <c r="AP1097" s="32" t="str">
        <f t="shared" si="1026"/>
        <v/>
      </c>
      <c r="AQ1097" s="32" t="str">
        <f t="shared" si="1026"/>
        <v/>
      </c>
      <c r="AR1097" s="32" t="str">
        <f t="shared" si="1026"/>
        <v/>
      </c>
      <c r="AS1097" s="32" t="str">
        <f t="shared" si="1026"/>
        <v/>
      </c>
      <c r="AT1097" s="32" t="str">
        <f t="shared" si="1026"/>
        <v/>
      </c>
      <c r="AU1097" s="32" t="str">
        <f t="shared" si="1022"/>
        <v/>
      </c>
      <c r="AV1097" s="32" t="str">
        <f t="shared" si="1022"/>
        <v/>
      </c>
      <c r="AW1097" s="32" t="str">
        <f t="shared" si="1022"/>
        <v/>
      </c>
      <c r="AX1097" s="32" t="str">
        <f t="shared" si="1022"/>
        <v/>
      </c>
      <c r="AY1097" s="32" t="str">
        <f t="shared" si="1022"/>
        <v/>
      </c>
      <c r="BA1097" s="17" t="str">
        <f t="shared" si="1027"/>
        <v/>
      </c>
      <c r="BB1097" s="17" t="str">
        <f t="shared" si="1027"/>
        <v/>
      </c>
      <c r="BC1097" s="17" t="str">
        <f t="shared" si="1027"/>
        <v/>
      </c>
      <c r="BD1097" s="17" t="str">
        <f t="shared" si="1027"/>
        <v/>
      </c>
      <c r="BE1097" s="17" t="str">
        <f t="shared" si="1027"/>
        <v/>
      </c>
      <c r="BF1097" s="17" t="str">
        <f t="shared" si="1023"/>
        <v/>
      </c>
      <c r="BG1097" s="17" t="str">
        <f t="shared" si="1023"/>
        <v/>
      </c>
      <c r="BH1097" s="17" t="str">
        <f t="shared" si="1023"/>
        <v/>
      </c>
      <c r="BI1097" s="17" t="str">
        <f t="shared" si="1023"/>
        <v/>
      </c>
      <c r="BJ1097" s="17" t="str">
        <f t="shared" si="1023"/>
        <v/>
      </c>
    </row>
    <row r="1098" spans="1:62" s="13" customFormat="1" ht="23.25" customHeight="1">
      <c r="C1098" s="2" t="str">
        <f>IF($B1098="","",$S$2)</f>
        <v/>
      </c>
      <c r="D1098" s="14" t="str">
        <f t="shared" ref="D1098:K1098" si="1074">IF($B1098&gt;"",IF(ISERROR(SEARCH($B1098,T$2))," ",MID(T$2,FIND("%курс ",T$2,FIND($B1098,T$2))+6,3)&amp;"
("&amp;MID(T$2,FIND("ауд.",T$2,FIND($B1098,T$2))+4,FIND("№",T$2,FIND("ауд.",T$2,FIND($B1098,T$2)))-(FIND("ауд.",T$2,FIND($B1098,T$2))+4))&amp;")"),"")</f>
        <v/>
      </c>
      <c r="E1098" s="14" t="str">
        <f t="shared" si="1074"/>
        <v/>
      </c>
      <c r="F1098" s="14" t="str">
        <f t="shared" si="1074"/>
        <v/>
      </c>
      <c r="G1098" s="14" t="str">
        <f t="shared" si="1074"/>
        <v/>
      </c>
      <c r="H1098" s="14" t="str">
        <f t="shared" si="1074"/>
        <v/>
      </c>
      <c r="I1098" s="14" t="str">
        <f t="shared" si="1074"/>
        <v/>
      </c>
      <c r="J1098" s="14" t="str">
        <f t="shared" si="1074"/>
        <v/>
      </c>
      <c r="K1098" s="14" t="str">
        <f t="shared" si="1074"/>
        <v/>
      </c>
      <c r="L1098" s="14"/>
      <c r="M1098" s="14"/>
      <c r="P1098" s="16"/>
      <c r="Q1098" s="16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E1098" s="35"/>
      <c r="AF1098" s="35"/>
      <c r="AG1098" s="35"/>
      <c r="AH1098" s="35"/>
      <c r="AI1098" s="35"/>
      <c r="AJ1098" s="35"/>
      <c r="AK1098" s="35"/>
      <c r="AL1098" s="35"/>
      <c r="AM1098" s="35"/>
      <c r="AN1098" s="35"/>
      <c r="AO1098" s="35"/>
      <c r="AP1098" s="32" t="str">
        <f t="shared" si="1026"/>
        <v/>
      </c>
      <c r="AQ1098" s="32" t="str">
        <f t="shared" si="1026"/>
        <v/>
      </c>
      <c r="AR1098" s="32" t="str">
        <f t="shared" si="1026"/>
        <v/>
      </c>
      <c r="AS1098" s="32" t="str">
        <f t="shared" si="1026"/>
        <v/>
      </c>
      <c r="AT1098" s="32" t="str">
        <f t="shared" si="1026"/>
        <v/>
      </c>
      <c r="AU1098" s="32" t="str">
        <f t="shared" si="1022"/>
        <v/>
      </c>
      <c r="AV1098" s="32" t="str">
        <f t="shared" si="1022"/>
        <v/>
      </c>
      <c r="AW1098" s="32" t="str">
        <f t="shared" si="1022"/>
        <v/>
      </c>
      <c r="AX1098" s="32" t="str">
        <f t="shared" si="1022"/>
        <v/>
      </c>
      <c r="AY1098" s="32" t="str">
        <f t="shared" si="1022"/>
        <v/>
      </c>
      <c r="BA1098" s="17" t="str">
        <f t="shared" si="1027"/>
        <v/>
      </c>
      <c r="BB1098" s="17" t="str">
        <f t="shared" si="1027"/>
        <v/>
      </c>
      <c r="BC1098" s="17" t="str">
        <f t="shared" si="1027"/>
        <v/>
      </c>
      <c r="BD1098" s="17" t="str">
        <f t="shared" si="1027"/>
        <v/>
      </c>
      <c r="BE1098" s="17" t="str">
        <f t="shared" si="1027"/>
        <v/>
      </c>
      <c r="BF1098" s="17" t="str">
        <f t="shared" si="1023"/>
        <v/>
      </c>
      <c r="BG1098" s="17" t="str">
        <f t="shared" si="1023"/>
        <v/>
      </c>
      <c r="BH1098" s="17" t="str">
        <f t="shared" si="1023"/>
        <v/>
      </c>
      <c r="BI1098" s="17" t="str">
        <f t="shared" si="1023"/>
        <v/>
      </c>
      <c r="BJ1098" s="17" t="str">
        <f t="shared" si="1023"/>
        <v/>
      </c>
    </row>
    <row r="1099" spans="1:62" s="13" customFormat="1" ht="23.25" customHeight="1">
      <c r="A1099" s="1">
        <f ca="1">IF(COUNTIF($D1100:$M1106," ")=70,"",MAX($A$1:A1098)+1)</f>
        <v>1072</v>
      </c>
      <c r="B1099" s="2" t="str">
        <f>IF($C1099="","",$C1099)</f>
        <v/>
      </c>
      <c r="C1099" s="3" t="str">
        <f>IF(ISERROR(VLOOKUP((ROW()-1)/9+1,'[1]Преподавательский состав'!$A$2:$B$180,2,FALSE)),"",VLOOKUP((ROW()-1)/9+1,'[1]Преподавательский состав'!$A$2:$B$180,2,FALSE))</f>
        <v/>
      </c>
      <c r="D1099" s="3" t="str">
        <f>IF($C1099="","",T(" 8.00"))</f>
        <v/>
      </c>
      <c r="E1099" s="3" t="str">
        <f>IF($C1099="","",T(" 9.40"))</f>
        <v/>
      </c>
      <c r="F1099" s="3" t="str">
        <f>IF($C1099="","",T("11.20"))</f>
        <v/>
      </c>
      <c r="G1099" s="3" t="str">
        <f>IF($C1099="","",T("13.00"))</f>
        <v/>
      </c>
      <c r="H1099" s="3" t="str">
        <f>IF($C1099="","",T("13.30"))</f>
        <v/>
      </c>
      <c r="I1099" s="3" t="str">
        <f>IF($C1099="","",T("15.10"))</f>
        <v/>
      </c>
      <c r="J1099" s="3" t="str">
        <f>IF($C1099="","",T("16.50"))</f>
        <v/>
      </c>
      <c r="K1099" s="3" t="str">
        <f>IF($C1099="","",T("16.50"))</f>
        <v/>
      </c>
      <c r="L1099" s="3"/>
      <c r="M1099" s="3"/>
      <c r="P1099" s="16"/>
      <c r="Q1099" s="16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 t="str">
        <f t="shared" ref="AO1099:AO1106" si="1075">IF(COUNTBLANK(AE1099:AN1099)=10,"",MID($B1099,1,FIND(" ",$B1099)-1))</f>
        <v/>
      </c>
      <c r="AP1099" s="32" t="str">
        <f t="shared" si="1026"/>
        <v/>
      </c>
      <c r="AQ1099" s="32" t="str">
        <f t="shared" si="1026"/>
        <v/>
      </c>
      <c r="AR1099" s="32" t="str">
        <f t="shared" si="1026"/>
        <v/>
      </c>
      <c r="AS1099" s="32" t="str">
        <f t="shared" si="1026"/>
        <v/>
      </c>
      <c r="AT1099" s="32" t="str">
        <f t="shared" si="1026"/>
        <v/>
      </c>
      <c r="AU1099" s="32" t="str">
        <f t="shared" si="1022"/>
        <v/>
      </c>
      <c r="AV1099" s="32" t="str">
        <f t="shared" si="1022"/>
        <v/>
      </c>
      <c r="AW1099" s="32" t="str">
        <f t="shared" si="1022"/>
        <v/>
      </c>
      <c r="AX1099" s="32" t="str">
        <f t="shared" si="1022"/>
        <v/>
      </c>
      <c r="AY1099" s="32" t="str">
        <f t="shared" si="1022"/>
        <v/>
      </c>
      <c r="BA1099" s="17" t="str">
        <f t="shared" si="1027"/>
        <v/>
      </c>
      <c r="BB1099" s="17" t="str">
        <f t="shared" si="1027"/>
        <v/>
      </c>
      <c r="BC1099" s="17" t="str">
        <f t="shared" si="1027"/>
        <v/>
      </c>
      <c r="BD1099" s="17" t="str">
        <f t="shared" si="1027"/>
        <v/>
      </c>
      <c r="BE1099" s="17" t="str">
        <f t="shared" si="1027"/>
        <v/>
      </c>
      <c r="BF1099" s="17" t="str">
        <f t="shared" si="1023"/>
        <v/>
      </c>
      <c r="BG1099" s="17" t="str">
        <f t="shared" si="1023"/>
        <v/>
      </c>
      <c r="BH1099" s="17" t="str">
        <f t="shared" si="1023"/>
        <v/>
      </c>
      <c r="BI1099" s="17" t="str">
        <f t="shared" si="1023"/>
        <v/>
      </c>
      <c r="BJ1099" s="17" t="str">
        <f t="shared" si="1023"/>
        <v/>
      </c>
    </row>
    <row r="1100" spans="1:62" s="13" customFormat="1" ht="23.25" customHeight="1">
      <c r="A1100" s="1">
        <f ca="1">IF(COUNTIF($D1100:$M1100," ")=10,"",IF(VLOOKUP(MAX($A$1:A1099),$A$1:C1099,3,FALSE)=0,"",MAX($A$1:A1099)+1))</f>
        <v>1073</v>
      </c>
      <c r="B1100" s="13" t="str">
        <f>$B1099</f>
        <v/>
      </c>
      <c r="C1100" s="2" t="str">
        <f>IF($B1100="","",$S$2)</f>
        <v/>
      </c>
      <c r="D1100" s="14" t="str">
        <f t="shared" ref="D1100:K1100" si="1076">IF($B1100&gt;"",IF(ISERROR(SEARCH($B1100,T$2))," ",MID(T$2,FIND("%курс ",T$2,FIND($B1100,T$2))+6,3)&amp;"
("&amp;MID(T$2,FIND("ауд.",T$2,FIND($B1100,T$2))+4,FIND("№",T$2,FIND("ауд.",T$2,FIND($B1100,T$2)))-(FIND("ауд.",T$2,FIND($B1100,T$2))+4))&amp;")"),"")</f>
        <v/>
      </c>
      <c r="E1100" s="14" t="str">
        <f t="shared" si="1076"/>
        <v/>
      </c>
      <c r="F1100" s="14" t="str">
        <f t="shared" si="1076"/>
        <v/>
      </c>
      <c r="G1100" s="14" t="str">
        <f t="shared" si="1076"/>
        <v/>
      </c>
      <c r="H1100" s="14" t="str">
        <f t="shared" si="1076"/>
        <v/>
      </c>
      <c r="I1100" s="14" t="str">
        <f t="shared" si="1076"/>
        <v/>
      </c>
      <c r="J1100" s="14" t="str">
        <f t="shared" si="1076"/>
        <v/>
      </c>
      <c r="K1100" s="14" t="str">
        <f t="shared" si="1076"/>
        <v/>
      </c>
      <c r="L1100" s="14"/>
      <c r="M1100" s="14"/>
      <c r="P1100" s="16"/>
      <c r="Q1100" s="16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E1100" s="31" t="str">
        <f t="shared" ref="AE1100:AN1106" si="1077">IF(D1100=" ","",IF(D1100="","",CONCATENATE($C1100," ",D$1," ",MID(D1100,6,3))))</f>
        <v/>
      </c>
      <c r="AF1100" s="31" t="str">
        <f t="shared" si="1077"/>
        <v/>
      </c>
      <c r="AG1100" s="31" t="str">
        <f t="shared" si="1077"/>
        <v/>
      </c>
      <c r="AH1100" s="31" t="str">
        <f t="shared" si="1077"/>
        <v/>
      </c>
      <c r="AI1100" s="31" t="str">
        <f t="shared" si="1077"/>
        <v/>
      </c>
      <c r="AJ1100" s="31" t="str">
        <f t="shared" si="1077"/>
        <v/>
      </c>
      <c r="AK1100" s="31" t="str">
        <f t="shared" si="1077"/>
        <v/>
      </c>
      <c r="AL1100" s="31" t="str">
        <f t="shared" si="1077"/>
        <v/>
      </c>
      <c r="AM1100" s="31" t="str">
        <f t="shared" si="1077"/>
        <v/>
      </c>
      <c r="AN1100" s="31" t="str">
        <f t="shared" si="1077"/>
        <v/>
      </c>
      <c r="AO1100" s="32" t="str">
        <f t="shared" si="1075"/>
        <v/>
      </c>
      <c r="AP1100" s="32" t="str">
        <f t="shared" si="1026"/>
        <v/>
      </c>
      <c r="AQ1100" s="32" t="str">
        <f t="shared" si="1026"/>
        <v/>
      </c>
      <c r="AR1100" s="32" t="str">
        <f t="shared" si="1026"/>
        <v/>
      </c>
      <c r="AS1100" s="32" t="str">
        <f t="shared" si="1026"/>
        <v/>
      </c>
      <c r="AT1100" s="32" t="str">
        <f t="shared" si="1026"/>
        <v/>
      </c>
      <c r="AU1100" s="32" t="str">
        <f t="shared" si="1022"/>
        <v/>
      </c>
      <c r="AV1100" s="32" t="str">
        <f t="shared" si="1022"/>
        <v/>
      </c>
      <c r="AW1100" s="32" t="str">
        <f t="shared" si="1022"/>
        <v/>
      </c>
      <c r="AX1100" s="32" t="str">
        <f t="shared" si="1022"/>
        <v/>
      </c>
      <c r="AY1100" s="32" t="str">
        <f t="shared" si="1022"/>
        <v/>
      </c>
      <c r="BA1100" s="17" t="str">
        <f t="shared" si="1027"/>
        <v/>
      </c>
      <c r="BB1100" s="17" t="str">
        <f t="shared" si="1027"/>
        <v/>
      </c>
      <c r="BC1100" s="17" t="str">
        <f t="shared" si="1027"/>
        <v/>
      </c>
      <c r="BD1100" s="17" t="str">
        <f t="shared" si="1027"/>
        <v/>
      </c>
      <c r="BE1100" s="17" t="str">
        <f t="shared" si="1027"/>
        <v/>
      </c>
      <c r="BF1100" s="17" t="str">
        <f t="shared" si="1023"/>
        <v/>
      </c>
      <c r="BG1100" s="17" t="str">
        <f t="shared" si="1023"/>
        <v/>
      </c>
      <c r="BH1100" s="17" t="str">
        <f t="shared" si="1023"/>
        <v/>
      </c>
      <c r="BI1100" s="17" t="str">
        <f t="shared" si="1023"/>
        <v/>
      </c>
      <c r="BJ1100" s="17" t="str">
        <f t="shared" si="1023"/>
        <v/>
      </c>
    </row>
    <row r="1101" spans="1:62" s="13" customFormat="1" ht="23.25" customHeight="1">
      <c r="A1101" s="1">
        <f ca="1">IF(COUNTIF($D1101:$M1101," ")=10,"",IF(VLOOKUP(MAX($A$1:A1100),$A$1:C1100,3,FALSE)=0,"",MAX($A$1:A1100)+1))</f>
        <v>1074</v>
      </c>
      <c r="B1101" s="13" t="str">
        <f>$B1099</f>
        <v/>
      </c>
      <c r="C1101" s="2" t="str">
        <f>IF($B1101="","",$S$3)</f>
        <v/>
      </c>
      <c r="D1101" s="14" t="str">
        <f t="shared" ref="D1101:K1101" si="1078">IF($B1101&gt;"",IF(ISERROR(SEARCH($B1101,T$3))," ",MID(T$3,FIND("%курс ",T$3,FIND($B1101,T$3))+6,3)&amp;"
("&amp;MID(T$3,FIND("ауд.",T$3,FIND($B1101,T$3))+4,FIND("№",T$3,FIND("ауд.",T$3,FIND($B1101,T$3)))-(FIND("ауд.",T$3,FIND($B1101,T$3))+4))&amp;")"),"")</f>
        <v/>
      </c>
      <c r="E1101" s="14" t="str">
        <f t="shared" si="1078"/>
        <v/>
      </c>
      <c r="F1101" s="14" t="str">
        <f t="shared" si="1078"/>
        <v/>
      </c>
      <c r="G1101" s="14" t="str">
        <f>IF($B1101&gt;"",IF(ISERROR(SEARCH($B1101,W$3))," ",MID(W$3,FIND("%курс ",W$3,FIND($B1101,W$3))+6,3)&amp;"
("&amp;MID(W$3,FIND("ауд.",W$3,FIND($B1101,W$3))+4,FIND("№",W$3,FIND("ауд.",W$3,FIND($B1101,W$3)))-(FIND("ауд.",W$3,FIND($B1101,W$3))+4))&amp;")"),"")</f>
        <v/>
      </c>
      <c r="H1101" s="14" t="str">
        <f>IF($B1101&gt;"",IF(ISERROR(SEARCH($B1101,X$3))," ",MID(X$3,FIND("%курс ",X$3,FIND($B1101,X$3))+6,3)&amp;"
("&amp;MID(X$3,FIND("ауд.",X$3,FIND($B1101,X$3))+4,FIND("№",X$3,FIND("ауд.",X$3,FIND($B1101,X$3)))-(FIND("ауд.",X$3,FIND($B1101,X$3))+4))&amp;")"),"")</f>
        <v/>
      </c>
      <c r="I1101" s="14" t="str">
        <f t="shared" si="1078"/>
        <v/>
      </c>
      <c r="J1101" s="14" t="str">
        <f t="shared" si="1078"/>
        <v/>
      </c>
      <c r="K1101" s="14" t="str">
        <f t="shared" si="1078"/>
        <v/>
      </c>
      <c r="L1101" s="14"/>
      <c r="M1101" s="14"/>
      <c r="P1101" s="16"/>
      <c r="Q1101" s="16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E1101" s="31" t="str">
        <f t="shared" si="1077"/>
        <v/>
      </c>
      <c r="AF1101" s="31" t="str">
        <f t="shared" si="1077"/>
        <v/>
      </c>
      <c r="AG1101" s="31" t="str">
        <f t="shared" si="1077"/>
        <v/>
      </c>
      <c r="AH1101" s="31" t="str">
        <f t="shared" si="1077"/>
        <v/>
      </c>
      <c r="AI1101" s="31" t="str">
        <f t="shared" si="1077"/>
        <v/>
      </c>
      <c r="AJ1101" s="31" t="str">
        <f t="shared" si="1077"/>
        <v/>
      </c>
      <c r="AK1101" s="31" t="str">
        <f t="shared" si="1077"/>
        <v/>
      </c>
      <c r="AL1101" s="31" t="str">
        <f t="shared" si="1077"/>
        <v/>
      </c>
      <c r="AM1101" s="31" t="str">
        <f t="shared" si="1077"/>
        <v/>
      </c>
      <c r="AN1101" s="31" t="str">
        <f t="shared" si="1077"/>
        <v/>
      </c>
      <c r="AO1101" s="32" t="str">
        <f t="shared" si="1075"/>
        <v/>
      </c>
      <c r="AP1101" s="32" t="str">
        <f t="shared" si="1026"/>
        <v/>
      </c>
      <c r="AQ1101" s="32" t="str">
        <f t="shared" si="1026"/>
        <v/>
      </c>
      <c r="AR1101" s="32" t="str">
        <f t="shared" si="1026"/>
        <v/>
      </c>
      <c r="AS1101" s="32" t="str">
        <f t="shared" si="1026"/>
        <v/>
      </c>
      <c r="AT1101" s="32" t="str">
        <f t="shared" si="1026"/>
        <v/>
      </c>
      <c r="AU1101" s="32" t="str">
        <f t="shared" si="1022"/>
        <v/>
      </c>
      <c r="AV1101" s="32" t="str">
        <f t="shared" si="1022"/>
        <v/>
      </c>
      <c r="AW1101" s="32" t="str">
        <f t="shared" si="1022"/>
        <v/>
      </c>
      <c r="AX1101" s="32" t="str">
        <f t="shared" si="1022"/>
        <v/>
      </c>
      <c r="AY1101" s="32" t="str">
        <f t="shared" si="1022"/>
        <v/>
      </c>
      <c r="BA1101" s="17" t="str">
        <f t="shared" si="1027"/>
        <v/>
      </c>
      <c r="BB1101" s="17" t="str">
        <f t="shared" si="1027"/>
        <v/>
      </c>
      <c r="BC1101" s="17" t="str">
        <f t="shared" si="1027"/>
        <v/>
      </c>
      <c r="BD1101" s="17" t="str">
        <f t="shared" si="1027"/>
        <v/>
      </c>
      <c r="BE1101" s="17" t="str">
        <f t="shared" si="1027"/>
        <v/>
      </c>
      <c r="BF1101" s="17" t="str">
        <f t="shared" si="1023"/>
        <v/>
      </c>
      <c r="BG1101" s="17" t="str">
        <f t="shared" si="1023"/>
        <v/>
      </c>
      <c r="BH1101" s="17" t="str">
        <f t="shared" si="1023"/>
        <v/>
      </c>
      <c r="BI1101" s="17" t="str">
        <f t="shared" si="1023"/>
        <v/>
      </c>
      <c r="BJ1101" s="17" t="str">
        <f t="shared" si="1023"/>
        <v/>
      </c>
    </row>
    <row r="1102" spans="1:62" s="13" customFormat="1" ht="23.25" customHeight="1">
      <c r="A1102" s="1">
        <f ca="1">IF(COUNTIF($D1102:$M1102," ")=10,"",IF(VLOOKUP(MAX($A$1:A1101),$A$1:C1101,3,FALSE)=0,"",MAX($A$1:A1101)+1))</f>
        <v>1075</v>
      </c>
      <c r="B1102" s="13" t="str">
        <f>$B1099</f>
        <v/>
      </c>
      <c r="C1102" s="2" t="str">
        <f>IF($B1102="","",$S$4)</f>
        <v/>
      </c>
      <c r="D1102" s="14" t="str">
        <f t="shared" ref="D1102:K1102" si="1079">IF($B1102&gt;"",IF(ISERROR(SEARCH($B1102,T$4))," ",MID(T$4,FIND("%курс ",T$4,FIND($B1102,T$4))+6,3)&amp;"
("&amp;MID(T$4,FIND("ауд.",T$4,FIND($B1102,T$4))+4,FIND("№",T$4,FIND("ауд.",T$4,FIND($B1102,T$4)))-(FIND("ауд.",T$4,FIND($B1102,T$4))+4))&amp;")"),"")</f>
        <v/>
      </c>
      <c r="E1102" s="14" t="str">
        <f t="shared" si="1079"/>
        <v/>
      </c>
      <c r="F1102" s="14" t="str">
        <f t="shared" si="1079"/>
        <v/>
      </c>
      <c r="G1102" s="14" t="str">
        <f t="shared" si="1079"/>
        <v/>
      </c>
      <c r="H1102" s="14" t="str">
        <f t="shared" si="1079"/>
        <v/>
      </c>
      <c r="I1102" s="14" t="str">
        <f t="shared" si="1079"/>
        <v/>
      </c>
      <c r="J1102" s="14" t="str">
        <f t="shared" si="1079"/>
        <v/>
      </c>
      <c r="K1102" s="14" t="str">
        <f t="shared" si="1079"/>
        <v/>
      </c>
      <c r="L1102" s="14"/>
      <c r="M1102" s="14"/>
      <c r="P1102" s="16"/>
      <c r="Q1102" s="16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E1102" s="31" t="str">
        <f t="shared" si="1077"/>
        <v/>
      </c>
      <c r="AF1102" s="31" t="str">
        <f t="shared" si="1077"/>
        <v/>
      </c>
      <c r="AG1102" s="31" t="str">
        <f t="shared" si="1077"/>
        <v/>
      </c>
      <c r="AH1102" s="31" t="str">
        <f t="shared" si="1077"/>
        <v/>
      </c>
      <c r="AI1102" s="31" t="str">
        <f t="shared" si="1077"/>
        <v/>
      </c>
      <c r="AJ1102" s="31" t="str">
        <f t="shared" si="1077"/>
        <v/>
      </c>
      <c r="AK1102" s="31" t="str">
        <f t="shared" si="1077"/>
        <v/>
      </c>
      <c r="AL1102" s="31" t="str">
        <f t="shared" si="1077"/>
        <v/>
      </c>
      <c r="AM1102" s="31" t="str">
        <f t="shared" si="1077"/>
        <v/>
      </c>
      <c r="AN1102" s="31" t="str">
        <f t="shared" si="1077"/>
        <v/>
      </c>
      <c r="AO1102" s="32" t="str">
        <f t="shared" si="1075"/>
        <v/>
      </c>
      <c r="AP1102" s="32" t="str">
        <f t="shared" si="1026"/>
        <v/>
      </c>
      <c r="AQ1102" s="32" t="str">
        <f t="shared" si="1026"/>
        <v/>
      </c>
      <c r="AR1102" s="32" t="str">
        <f t="shared" si="1026"/>
        <v/>
      </c>
      <c r="AS1102" s="32" t="str">
        <f t="shared" si="1026"/>
        <v/>
      </c>
      <c r="AT1102" s="32" t="str">
        <f t="shared" si="1026"/>
        <v/>
      </c>
      <c r="AU1102" s="32" t="str">
        <f t="shared" si="1022"/>
        <v/>
      </c>
      <c r="AV1102" s="32" t="str">
        <f t="shared" si="1022"/>
        <v/>
      </c>
      <c r="AW1102" s="32" t="str">
        <f t="shared" si="1022"/>
        <v/>
      </c>
      <c r="AX1102" s="32" t="str">
        <f t="shared" si="1022"/>
        <v/>
      </c>
      <c r="AY1102" s="32" t="str">
        <f t="shared" si="1022"/>
        <v/>
      </c>
      <c r="BA1102" s="17" t="str">
        <f t="shared" si="1027"/>
        <v/>
      </c>
      <c r="BB1102" s="17" t="str">
        <f t="shared" si="1027"/>
        <v/>
      </c>
      <c r="BC1102" s="17" t="str">
        <f t="shared" si="1027"/>
        <v/>
      </c>
      <c r="BD1102" s="17" t="str">
        <f t="shared" si="1027"/>
        <v/>
      </c>
      <c r="BE1102" s="17" t="str">
        <f t="shared" si="1027"/>
        <v/>
      </c>
      <c r="BF1102" s="17" t="str">
        <f t="shared" si="1023"/>
        <v/>
      </c>
      <c r="BG1102" s="17" t="str">
        <f t="shared" si="1023"/>
        <v/>
      </c>
      <c r="BH1102" s="17" t="str">
        <f t="shared" si="1023"/>
        <v/>
      </c>
      <c r="BI1102" s="17" t="str">
        <f t="shared" si="1023"/>
        <v/>
      </c>
      <c r="BJ1102" s="17" t="str">
        <f t="shared" si="1023"/>
        <v/>
      </c>
    </row>
    <row r="1103" spans="1:62" s="13" customFormat="1" ht="23.25" customHeight="1">
      <c r="A1103" s="1">
        <f ca="1">IF(COUNTIF($D1103:$M1103," ")=10,"",IF(VLOOKUP(MAX($A$1:A1102),$A$1:C1102,3,FALSE)=0,"",MAX($A$1:A1102)+1))</f>
        <v>1076</v>
      </c>
      <c r="B1103" s="13" t="str">
        <f>$B1099</f>
        <v/>
      </c>
      <c r="C1103" s="2" t="str">
        <f>IF($B1103="","",$S$5)</f>
        <v/>
      </c>
      <c r="D1103" s="23" t="str">
        <f t="shared" ref="D1103:K1103" si="1080">IF($B1103&gt;"",IF(ISERROR(SEARCH($B1103,T$5))," ",MID(T$5,FIND("%курс ",T$5,FIND($B1103,T$5))+6,3)&amp;"
("&amp;MID(T$5,FIND("ауд.",T$5,FIND($B1103,T$5))+4,FIND("№",T$5,FIND("ауд.",T$5,FIND($B1103,T$5)))-(FIND("ауд.",T$5,FIND($B1103,T$5))+4))&amp;")"),"")</f>
        <v/>
      </c>
      <c r="E1103" s="23" t="str">
        <f t="shared" si="1080"/>
        <v/>
      </c>
      <c r="F1103" s="23" t="str">
        <f t="shared" si="1080"/>
        <v/>
      </c>
      <c r="G1103" s="23" t="str">
        <f t="shared" si="1080"/>
        <v/>
      </c>
      <c r="H1103" s="23" t="str">
        <f t="shared" si="1080"/>
        <v/>
      </c>
      <c r="I1103" s="23" t="str">
        <f t="shared" si="1080"/>
        <v/>
      </c>
      <c r="J1103" s="23" t="str">
        <f t="shared" si="1080"/>
        <v/>
      </c>
      <c r="K1103" s="23" t="str">
        <f t="shared" si="1080"/>
        <v/>
      </c>
      <c r="L1103" s="23"/>
      <c r="M1103" s="23"/>
      <c r="P1103" s="16"/>
      <c r="Q1103" s="16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E1103" s="31" t="str">
        <f t="shared" si="1077"/>
        <v/>
      </c>
      <c r="AF1103" s="31" t="str">
        <f t="shared" si="1077"/>
        <v/>
      </c>
      <c r="AG1103" s="31" t="str">
        <f t="shared" si="1077"/>
        <v/>
      </c>
      <c r="AH1103" s="31" t="str">
        <f t="shared" si="1077"/>
        <v/>
      </c>
      <c r="AI1103" s="31" t="str">
        <f t="shared" si="1077"/>
        <v/>
      </c>
      <c r="AJ1103" s="31" t="str">
        <f t="shared" si="1077"/>
        <v/>
      </c>
      <c r="AK1103" s="31" t="str">
        <f t="shared" si="1077"/>
        <v/>
      </c>
      <c r="AL1103" s="31" t="str">
        <f t="shared" si="1077"/>
        <v/>
      </c>
      <c r="AM1103" s="31" t="str">
        <f t="shared" si="1077"/>
        <v/>
      </c>
      <c r="AN1103" s="31" t="str">
        <f t="shared" si="1077"/>
        <v/>
      </c>
      <c r="AO1103" s="32" t="str">
        <f t="shared" si="1075"/>
        <v/>
      </c>
      <c r="AP1103" s="32" t="str">
        <f t="shared" si="1026"/>
        <v/>
      </c>
      <c r="AQ1103" s="32" t="str">
        <f t="shared" si="1026"/>
        <v/>
      </c>
      <c r="AR1103" s="32" t="str">
        <f t="shared" si="1026"/>
        <v/>
      </c>
      <c r="AS1103" s="32" t="str">
        <f t="shared" si="1026"/>
        <v/>
      </c>
      <c r="AT1103" s="32" t="str">
        <f t="shared" si="1026"/>
        <v/>
      </c>
      <c r="AU1103" s="32" t="str">
        <f t="shared" si="1022"/>
        <v/>
      </c>
      <c r="AV1103" s="32" t="str">
        <f t="shared" si="1022"/>
        <v/>
      </c>
      <c r="AW1103" s="32" t="str">
        <f t="shared" si="1022"/>
        <v/>
      </c>
      <c r="AX1103" s="32" t="str">
        <f t="shared" si="1022"/>
        <v/>
      </c>
      <c r="AY1103" s="32" t="str">
        <f t="shared" si="1022"/>
        <v/>
      </c>
      <c r="BA1103" s="17" t="str">
        <f t="shared" si="1027"/>
        <v/>
      </c>
      <c r="BB1103" s="17" t="str">
        <f t="shared" si="1027"/>
        <v/>
      </c>
      <c r="BC1103" s="17" t="str">
        <f t="shared" si="1027"/>
        <v/>
      </c>
      <c r="BD1103" s="17" t="str">
        <f t="shared" si="1027"/>
        <v/>
      </c>
      <c r="BE1103" s="17" t="str">
        <f t="shared" si="1027"/>
        <v/>
      </c>
      <c r="BF1103" s="17" t="str">
        <f t="shared" si="1023"/>
        <v/>
      </c>
      <c r="BG1103" s="17" t="str">
        <f t="shared" si="1023"/>
        <v/>
      </c>
      <c r="BH1103" s="17" t="str">
        <f t="shared" si="1023"/>
        <v/>
      </c>
      <c r="BI1103" s="17" t="str">
        <f t="shared" si="1023"/>
        <v/>
      </c>
      <c r="BJ1103" s="17" t="str">
        <f t="shared" si="1023"/>
        <v/>
      </c>
    </row>
    <row r="1104" spans="1:62" s="13" customFormat="1" ht="23.25" customHeight="1">
      <c r="A1104" s="1">
        <f ca="1">IF(COUNTIF($D1104:$M1104," ")=10,"",IF(VLOOKUP(MAX($A$1:A1103),$A$1:C1103,3,FALSE)=0,"",MAX($A$1:A1103)+1))</f>
        <v>1077</v>
      </c>
      <c r="B1104" s="13" t="str">
        <f>$B1099</f>
        <v/>
      </c>
      <c r="C1104" s="2" t="str">
        <f>IF($B1104="","",$S$6)</f>
        <v/>
      </c>
      <c r="D1104" s="23" t="str">
        <f t="shared" ref="D1104:K1104" si="1081">IF($B1104&gt;"",IF(ISERROR(SEARCH($B1104,T$6))," ",MID(T$6,FIND("%курс ",T$6,FIND($B1104,T$6))+6,3)&amp;"
("&amp;MID(T$6,FIND("ауд.",T$6,FIND($B1104,T$6))+4,FIND("№",T$6,FIND("ауд.",T$6,FIND($B1104,T$6)))-(FIND("ауд.",T$6,FIND($B1104,T$6))+4))&amp;")"),"")</f>
        <v/>
      </c>
      <c r="E1104" s="23" t="str">
        <f t="shared" si="1081"/>
        <v/>
      </c>
      <c r="F1104" s="23" t="str">
        <f t="shared" si="1081"/>
        <v/>
      </c>
      <c r="G1104" s="23" t="str">
        <f t="shared" si="1081"/>
        <v/>
      </c>
      <c r="H1104" s="23" t="str">
        <f t="shared" si="1081"/>
        <v/>
      </c>
      <c r="I1104" s="23" t="str">
        <f t="shared" si="1081"/>
        <v/>
      </c>
      <c r="J1104" s="23" t="str">
        <f t="shared" si="1081"/>
        <v/>
      </c>
      <c r="K1104" s="23" t="str">
        <f t="shared" si="1081"/>
        <v/>
      </c>
      <c r="L1104" s="23"/>
      <c r="M1104" s="23"/>
      <c r="P1104" s="16"/>
      <c r="Q1104" s="16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E1104" s="31" t="str">
        <f t="shared" si="1077"/>
        <v/>
      </c>
      <c r="AF1104" s="31" t="str">
        <f t="shared" si="1077"/>
        <v/>
      </c>
      <c r="AG1104" s="31" t="str">
        <f t="shared" si="1077"/>
        <v/>
      </c>
      <c r="AH1104" s="31" t="str">
        <f t="shared" si="1077"/>
        <v/>
      </c>
      <c r="AI1104" s="31" t="str">
        <f t="shared" si="1077"/>
        <v/>
      </c>
      <c r="AJ1104" s="31" t="str">
        <f t="shared" si="1077"/>
        <v/>
      </c>
      <c r="AK1104" s="31" t="str">
        <f t="shared" si="1077"/>
        <v/>
      </c>
      <c r="AL1104" s="31" t="str">
        <f t="shared" si="1077"/>
        <v/>
      </c>
      <c r="AM1104" s="31" t="str">
        <f t="shared" si="1077"/>
        <v/>
      </c>
      <c r="AN1104" s="31" t="str">
        <f t="shared" si="1077"/>
        <v/>
      </c>
      <c r="AO1104" s="32" t="str">
        <f t="shared" si="1075"/>
        <v/>
      </c>
      <c r="AP1104" s="32" t="str">
        <f t="shared" si="1026"/>
        <v/>
      </c>
      <c r="AQ1104" s="32" t="str">
        <f t="shared" si="1026"/>
        <v/>
      </c>
      <c r="AR1104" s="32" t="str">
        <f t="shared" si="1026"/>
        <v/>
      </c>
      <c r="AS1104" s="32" t="str">
        <f t="shared" si="1026"/>
        <v/>
      </c>
      <c r="AT1104" s="32" t="str">
        <f t="shared" si="1026"/>
        <v/>
      </c>
      <c r="AU1104" s="32" t="str">
        <f t="shared" si="1022"/>
        <v/>
      </c>
      <c r="AV1104" s="32" t="str">
        <f t="shared" si="1022"/>
        <v/>
      </c>
      <c r="AW1104" s="32" t="str">
        <f t="shared" si="1022"/>
        <v/>
      </c>
      <c r="AX1104" s="32" t="str">
        <f t="shared" si="1022"/>
        <v/>
      </c>
      <c r="AY1104" s="32" t="str">
        <f t="shared" si="1022"/>
        <v/>
      </c>
      <c r="BA1104" s="17" t="str">
        <f t="shared" si="1027"/>
        <v/>
      </c>
      <c r="BB1104" s="17" t="str">
        <f t="shared" si="1027"/>
        <v/>
      </c>
      <c r="BC1104" s="17" t="str">
        <f t="shared" si="1027"/>
        <v/>
      </c>
      <c r="BD1104" s="17" t="str">
        <f t="shared" si="1027"/>
        <v/>
      </c>
      <c r="BE1104" s="17" t="str">
        <f t="shared" si="1027"/>
        <v/>
      </c>
      <c r="BF1104" s="17" t="str">
        <f t="shared" si="1023"/>
        <v/>
      </c>
      <c r="BG1104" s="17" t="str">
        <f t="shared" si="1023"/>
        <v/>
      </c>
      <c r="BH1104" s="17" t="str">
        <f t="shared" si="1023"/>
        <v/>
      </c>
      <c r="BI1104" s="17" t="str">
        <f t="shared" si="1023"/>
        <v/>
      </c>
      <c r="BJ1104" s="17" t="str">
        <f t="shared" si="1023"/>
        <v/>
      </c>
    </row>
    <row r="1105" spans="1:62" s="13" customFormat="1" ht="23.25" customHeight="1">
      <c r="A1105" s="1">
        <f ca="1">IF(COUNTIF($D1105:$M1105," ")=10,"",IF(VLOOKUP(MAX($A$1:A1104),$A$1:C1104,3,FALSE)=0,"",MAX($A$1:A1104)+1))</f>
        <v>1078</v>
      </c>
      <c r="B1105" s="13" t="str">
        <f>$B1099</f>
        <v/>
      </c>
      <c r="C1105" s="2" t="str">
        <f>IF($B1105="","",$S$7)</f>
        <v/>
      </c>
      <c r="D1105" s="23" t="str">
        <f t="shared" ref="D1105:K1105" si="1082">IF($B1105&gt;"",IF(ISERROR(SEARCH($B1105,T$7))," ",MID(T$7,FIND("%курс ",T$7,FIND($B1105,T$7))+6,3)&amp;"
("&amp;MID(T$7,FIND("ауд.",T$7,FIND($B1105,T$7))+4,FIND("№",T$7,FIND("ауд.",T$7,FIND($B1105,T$7)))-(FIND("ауд.",T$7,FIND($B1105,T$7))+4))&amp;")"),"")</f>
        <v/>
      </c>
      <c r="E1105" s="23" t="str">
        <f t="shared" si="1082"/>
        <v/>
      </c>
      <c r="F1105" s="23" t="str">
        <f t="shared" si="1082"/>
        <v/>
      </c>
      <c r="G1105" s="23" t="str">
        <f t="shared" si="1082"/>
        <v/>
      </c>
      <c r="H1105" s="23" t="str">
        <f t="shared" si="1082"/>
        <v/>
      </c>
      <c r="I1105" s="23" t="str">
        <f t="shared" si="1082"/>
        <v/>
      </c>
      <c r="J1105" s="23" t="str">
        <f t="shared" si="1082"/>
        <v/>
      </c>
      <c r="K1105" s="23" t="str">
        <f t="shared" si="1082"/>
        <v/>
      </c>
      <c r="L1105" s="23"/>
      <c r="M1105" s="23"/>
      <c r="P1105" s="16"/>
      <c r="Q1105" s="16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E1105" s="31" t="str">
        <f t="shared" si="1077"/>
        <v/>
      </c>
      <c r="AF1105" s="31" t="str">
        <f t="shared" si="1077"/>
        <v/>
      </c>
      <c r="AG1105" s="31" t="str">
        <f t="shared" si="1077"/>
        <v/>
      </c>
      <c r="AH1105" s="31" t="str">
        <f t="shared" si="1077"/>
        <v/>
      </c>
      <c r="AI1105" s="31" t="str">
        <f t="shared" si="1077"/>
        <v/>
      </c>
      <c r="AJ1105" s="31" t="str">
        <f t="shared" si="1077"/>
        <v/>
      </c>
      <c r="AK1105" s="31" t="str">
        <f t="shared" si="1077"/>
        <v/>
      </c>
      <c r="AL1105" s="31" t="str">
        <f t="shared" si="1077"/>
        <v/>
      </c>
      <c r="AM1105" s="31" t="str">
        <f t="shared" si="1077"/>
        <v/>
      </c>
      <c r="AN1105" s="31" t="str">
        <f t="shared" si="1077"/>
        <v/>
      </c>
      <c r="AO1105" s="32" t="str">
        <f t="shared" si="1075"/>
        <v/>
      </c>
      <c r="AP1105" s="32" t="str">
        <f t="shared" si="1026"/>
        <v/>
      </c>
      <c r="AQ1105" s="32" t="str">
        <f t="shared" si="1026"/>
        <v/>
      </c>
      <c r="AR1105" s="32" t="str">
        <f t="shared" si="1026"/>
        <v/>
      </c>
      <c r="AS1105" s="32" t="str">
        <f t="shared" si="1026"/>
        <v/>
      </c>
      <c r="AT1105" s="32" t="str">
        <f t="shared" si="1026"/>
        <v/>
      </c>
      <c r="AU1105" s="32" t="str">
        <f t="shared" ref="AU1105:AY1138" si="1083">IF(AJ1105="","",CONCATENATE(AJ1105," ",$AO1105))</f>
        <v/>
      </c>
      <c r="AV1105" s="32" t="str">
        <f t="shared" si="1083"/>
        <v/>
      </c>
      <c r="AW1105" s="32" t="str">
        <f t="shared" si="1083"/>
        <v/>
      </c>
      <c r="AX1105" s="32" t="str">
        <f t="shared" si="1083"/>
        <v/>
      </c>
      <c r="AY1105" s="32" t="str">
        <f t="shared" si="1083"/>
        <v/>
      </c>
      <c r="BA1105" s="17" t="str">
        <f t="shared" si="1027"/>
        <v/>
      </c>
      <c r="BB1105" s="17" t="str">
        <f t="shared" si="1027"/>
        <v/>
      </c>
      <c r="BC1105" s="17" t="str">
        <f t="shared" si="1027"/>
        <v/>
      </c>
      <c r="BD1105" s="17" t="str">
        <f t="shared" si="1027"/>
        <v/>
      </c>
      <c r="BE1105" s="17" t="str">
        <f t="shared" si="1027"/>
        <v/>
      </c>
      <c r="BF1105" s="17" t="str">
        <f t="shared" ref="BF1105:BJ1138" si="1084">IF(AJ1105="","",ROW())</f>
        <v/>
      </c>
      <c r="BG1105" s="17" t="str">
        <f t="shared" si="1084"/>
        <v/>
      </c>
      <c r="BH1105" s="17" t="str">
        <f t="shared" si="1084"/>
        <v/>
      </c>
      <c r="BI1105" s="17" t="str">
        <f t="shared" si="1084"/>
        <v/>
      </c>
      <c r="BJ1105" s="17" t="str">
        <f t="shared" si="1084"/>
        <v/>
      </c>
    </row>
    <row r="1106" spans="1:62" s="13" customFormat="1" ht="23.25" customHeight="1">
      <c r="A1106" s="1">
        <f ca="1">IF(COUNTIF($D1106:$M1106," ")=10,"",IF(VLOOKUP(MAX($A$1:A1105),$A$1:C1105,3,FALSE)=0,"",MAX($A$1:A1105)+1))</f>
        <v>1079</v>
      </c>
      <c r="B1106" s="13" t="str">
        <f>$B1099</f>
        <v/>
      </c>
      <c r="C1106" s="2" t="str">
        <f>IF($B1106="","",$S$8)</f>
        <v/>
      </c>
      <c r="D1106" s="23" t="str">
        <f t="shared" ref="D1106:K1106" si="1085">IF($B1106&gt;"",IF(ISERROR(SEARCH($B1106,T$8))," ",MID(T$8,FIND("%курс ",T$8,FIND($B1106,T$8))+6,3)&amp;"
("&amp;MID(T$8,FIND("ауд.",T$8,FIND($B1106,T$8))+4,FIND("№",T$8,FIND("ауд.",T$8,FIND($B1106,T$8)))-(FIND("ауд.",T$8,FIND($B1106,T$8))+4))&amp;")"),"")</f>
        <v/>
      </c>
      <c r="E1106" s="23" t="str">
        <f t="shared" si="1085"/>
        <v/>
      </c>
      <c r="F1106" s="23" t="str">
        <f t="shared" si="1085"/>
        <v/>
      </c>
      <c r="G1106" s="23" t="str">
        <f t="shared" si="1085"/>
        <v/>
      </c>
      <c r="H1106" s="23" t="str">
        <f t="shared" si="1085"/>
        <v/>
      </c>
      <c r="I1106" s="23" t="str">
        <f t="shared" si="1085"/>
        <v/>
      </c>
      <c r="J1106" s="23" t="str">
        <f t="shared" si="1085"/>
        <v/>
      </c>
      <c r="K1106" s="23" t="str">
        <f t="shared" si="1085"/>
        <v/>
      </c>
      <c r="L1106" s="23"/>
      <c r="M1106" s="23"/>
      <c r="P1106" s="16"/>
      <c r="Q1106" s="16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E1106" s="31" t="str">
        <f t="shared" si="1077"/>
        <v/>
      </c>
      <c r="AF1106" s="31" t="str">
        <f t="shared" si="1077"/>
        <v/>
      </c>
      <c r="AG1106" s="31" t="str">
        <f t="shared" si="1077"/>
        <v/>
      </c>
      <c r="AH1106" s="31" t="str">
        <f t="shared" si="1077"/>
        <v/>
      </c>
      <c r="AI1106" s="31" t="str">
        <f t="shared" si="1077"/>
        <v/>
      </c>
      <c r="AJ1106" s="31" t="str">
        <f t="shared" si="1077"/>
        <v/>
      </c>
      <c r="AK1106" s="31" t="str">
        <f t="shared" si="1077"/>
        <v/>
      </c>
      <c r="AL1106" s="31" t="str">
        <f t="shared" si="1077"/>
        <v/>
      </c>
      <c r="AM1106" s="31" t="str">
        <f t="shared" si="1077"/>
        <v/>
      </c>
      <c r="AN1106" s="31" t="str">
        <f t="shared" si="1077"/>
        <v/>
      </c>
      <c r="AO1106" s="32" t="str">
        <f t="shared" si="1075"/>
        <v/>
      </c>
      <c r="AP1106" s="32" t="str">
        <f t="shared" ref="AP1106:AY1139" si="1086">IF(AE1106="","",CONCATENATE(AE1106," ",$AO1106))</f>
        <v/>
      </c>
      <c r="AQ1106" s="32" t="str">
        <f t="shared" si="1086"/>
        <v/>
      </c>
      <c r="AR1106" s="32" t="str">
        <f t="shared" si="1086"/>
        <v/>
      </c>
      <c r="AS1106" s="32" t="str">
        <f t="shared" si="1086"/>
        <v/>
      </c>
      <c r="AT1106" s="32" t="str">
        <f t="shared" si="1086"/>
        <v/>
      </c>
      <c r="AU1106" s="32" t="str">
        <f t="shared" si="1083"/>
        <v/>
      </c>
      <c r="AV1106" s="32" t="str">
        <f t="shared" si="1083"/>
        <v/>
      </c>
      <c r="AW1106" s="32" t="str">
        <f t="shared" si="1083"/>
        <v/>
      </c>
      <c r="AX1106" s="32" t="str">
        <f t="shared" si="1083"/>
        <v/>
      </c>
      <c r="AY1106" s="32" t="str">
        <f t="shared" si="1083"/>
        <v/>
      </c>
      <c r="BA1106" s="17" t="str">
        <f t="shared" ref="BA1106:BJ1139" si="1087">IF(AE1106="","",ROW())</f>
        <v/>
      </c>
      <c r="BB1106" s="17" t="str">
        <f t="shared" si="1087"/>
        <v/>
      </c>
      <c r="BC1106" s="17" t="str">
        <f t="shared" si="1087"/>
        <v/>
      </c>
      <c r="BD1106" s="17" t="str">
        <f t="shared" si="1087"/>
        <v/>
      </c>
      <c r="BE1106" s="17" t="str">
        <f t="shared" si="1087"/>
        <v/>
      </c>
      <c r="BF1106" s="17" t="str">
        <f t="shared" si="1084"/>
        <v/>
      </c>
      <c r="BG1106" s="17" t="str">
        <f t="shared" si="1084"/>
        <v/>
      </c>
      <c r="BH1106" s="17" t="str">
        <f t="shared" si="1084"/>
        <v/>
      </c>
      <c r="BI1106" s="17" t="str">
        <f t="shared" si="1084"/>
        <v/>
      </c>
      <c r="BJ1106" s="17" t="str">
        <f t="shared" si="1084"/>
        <v/>
      </c>
    </row>
    <row r="1107" spans="1:62" s="13" customFormat="1" ht="23.25" customHeight="1">
      <c r="C1107" s="2" t="str">
        <f>IF($B1107="","",$S$2)</f>
        <v/>
      </c>
      <c r="D1107" s="14" t="str">
        <f t="shared" ref="D1107:K1107" si="1088">IF($B1107&gt;"",IF(ISERROR(SEARCH($B1107,T$2))," ",MID(T$2,FIND("%курс ",T$2,FIND($B1107,T$2))+6,3)&amp;"
("&amp;MID(T$2,FIND("ауд.",T$2,FIND($B1107,T$2))+4,FIND("№",T$2,FIND("ауд.",T$2,FIND($B1107,T$2)))-(FIND("ауд.",T$2,FIND($B1107,T$2))+4))&amp;")"),"")</f>
        <v/>
      </c>
      <c r="E1107" s="14" t="str">
        <f t="shared" si="1088"/>
        <v/>
      </c>
      <c r="F1107" s="14" t="str">
        <f t="shared" si="1088"/>
        <v/>
      </c>
      <c r="G1107" s="14" t="str">
        <f t="shared" si="1088"/>
        <v/>
      </c>
      <c r="H1107" s="14" t="str">
        <f t="shared" si="1088"/>
        <v/>
      </c>
      <c r="I1107" s="14" t="str">
        <f t="shared" si="1088"/>
        <v/>
      </c>
      <c r="J1107" s="14" t="str">
        <f t="shared" si="1088"/>
        <v/>
      </c>
      <c r="K1107" s="14" t="str">
        <f t="shared" si="1088"/>
        <v/>
      </c>
      <c r="L1107" s="14"/>
      <c r="M1107" s="14"/>
      <c r="P1107" s="16"/>
      <c r="Q1107" s="16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E1107" s="35"/>
      <c r="AF1107" s="35"/>
      <c r="AG1107" s="35"/>
      <c r="AH1107" s="35"/>
      <c r="AI1107" s="35"/>
      <c r="AJ1107" s="35"/>
      <c r="AK1107" s="35"/>
      <c r="AL1107" s="35"/>
      <c r="AM1107" s="35"/>
      <c r="AN1107" s="35"/>
      <c r="AO1107" s="35"/>
      <c r="AP1107" s="32" t="str">
        <f t="shared" si="1086"/>
        <v/>
      </c>
      <c r="AQ1107" s="32" t="str">
        <f t="shared" si="1086"/>
        <v/>
      </c>
      <c r="AR1107" s="32" t="str">
        <f t="shared" si="1086"/>
        <v/>
      </c>
      <c r="AS1107" s="32" t="str">
        <f t="shared" si="1086"/>
        <v/>
      </c>
      <c r="AT1107" s="32" t="str">
        <f t="shared" si="1086"/>
        <v/>
      </c>
      <c r="AU1107" s="32" t="str">
        <f t="shared" si="1083"/>
        <v/>
      </c>
      <c r="AV1107" s="32" t="str">
        <f t="shared" si="1083"/>
        <v/>
      </c>
      <c r="AW1107" s="32" t="str">
        <f t="shared" si="1083"/>
        <v/>
      </c>
      <c r="AX1107" s="32" t="str">
        <f t="shared" si="1083"/>
        <v/>
      </c>
      <c r="AY1107" s="32" t="str">
        <f t="shared" si="1083"/>
        <v/>
      </c>
      <c r="BA1107" s="17" t="str">
        <f t="shared" si="1087"/>
        <v/>
      </c>
      <c r="BB1107" s="17" t="str">
        <f t="shared" si="1087"/>
        <v/>
      </c>
      <c r="BC1107" s="17" t="str">
        <f t="shared" si="1087"/>
        <v/>
      </c>
      <c r="BD1107" s="17" t="str">
        <f t="shared" si="1087"/>
        <v/>
      </c>
      <c r="BE1107" s="17" t="str">
        <f t="shared" si="1087"/>
        <v/>
      </c>
      <c r="BF1107" s="17" t="str">
        <f t="shared" si="1084"/>
        <v/>
      </c>
      <c r="BG1107" s="17" t="str">
        <f t="shared" si="1084"/>
        <v/>
      </c>
      <c r="BH1107" s="17" t="str">
        <f t="shared" si="1084"/>
        <v/>
      </c>
      <c r="BI1107" s="17" t="str">
        <f t="shared" si="1084"/>
        <v/>
      </c>
      <c r="BJ1107" s="17" t="str">
        <f t="shared" si="1084"/>
        <v/>
      </c>
    </row>
    <row r="1108" spans="1:62" s="13" customFormat="1" ht="23.25" customHeight="1">
      <c r="A1108" s="1">
        <f ca="1">IF(COUNTIF($D1109:$M1115," ")=70,"",MAX($A$1:A1107)+1)</f>
        <v>1080</v>
      </c>
      <c r="B1108" s="2" t="str">
        <f>IF($C1108="","",$C1108)</f>
        <v/>
      </c>
      <c r="C1108" s="3" t="str">
        <f>IF(ISERROR(VLOOKUP((ROW()-1)/9+1,'[1]Преподавательский состав'!$A$2:$B$180,2,FALSE)),"",VLOOKUP((ROW()-1)/9+1,'[1]Преподавательский состав'!$A$2:$B$180,2,FALSE))</f>
        <v/>
      </c>
      <c r="D1108" s="3" t="str">
        <f>IF($C1108="","",T(" 9.00"))</f>
        <v/>
      </c>
      <c r="E1108" s="3" t="str">
        <f>IF($C1108="","",T("10.40"))</f>
        <v/>
      </c>
      <c r="F1108" s="3" t="str">
        <f>IF($C1108="","",T("12.20"))</f>
        <v/>
      </c>
      <c r="G1108" s="3" t="str">
        <f>IF($C1108="","",T("14.00"))</f>
        <v/>
      </c>
      <c r="H1108" s="3" t="str">
        <f>IF($C1108="","",T("14.30"))</f>
        <v/>
      </c>
      <c r="I1108" s="3" t="str">
        <f>IF($C1108="","",T("16.10"))</f>
        <v/>
      </c>
      <c r="J1108" s="3" t="str">
        <f>IF($C1108="","",T("17.50"))</f>
        <v/>
      </c>
      <c r="K1108" s="3" t="str">
        <f>IF($C1108="","",T("17.50"))</f>
        <v/>
      </c>
      <c r="L1108" s="3"/>
      <c r="M1108" s="3"/>
      <c r="P1108" s="16"/>
      <c r="Q1108" s="16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 t="str">
        <f t="shared" ref="AO1108:AO1115" si="1089">IF(COUNTBLANK(AE1108:AN1108)=10,"",MID($B1108,1,FIND(" ",$B1108)-1))</f>
        <v/>
      </c>
      <c r="AP1108" s="32" t="str">
        <f t="shared" si="1086"/>
        <v/>
      </c>
      <c r="AQ1108" s="32" t="str">
        <f t="shared" si="1086"/>
        <v/>
      </c>
      <c r="AR1108" s="32" t="str">
        <f t="shared" si="1086"/>
        <v/>
      </c>
      <c r="AS1108" s="32" t="str">
        <f t="shared" si="1086"/>
        <v/>
      </c>
      <c r="AT1108" s="32" t="str">
        <f t="shared" si="1086"/>
        <v/>
      </c>
      <c r="AU1108" s="32" t="str">
        <f t="shared" si="1083"/>
        <v/>
      </c>
      <c r="AV1108" s="32" t="str">
        <f t="shared" si="1083"/>
        <v/>
      </c>
      <c r="AW1108" s="32" t="str">
        <f t="shared" si="1083"/>
        <v/>
      </c>
      <c r="AX1108" s="32" t="str">
        <f t="shared" si="1083"/>
        <v/>
      </c>
      <c r="AY1108" s="32" t="str">
        <f t="shared" si="1083"/>
        <v/>
      </c>
      <c r="BA1108" s="17" t="str">
        <f t="shared" si="1087"/>
        <v/>
      </c>
      <c r="BB1108" s="17" t="str">
        <f t="shared" si="1087"/>
        <v/>
      </c>
      <c r="BC1108" s="17" t="str">
        <f t="shared" si="1087"/>
        <v/>
      </c>
      <c r="BD1108" s="17" t="str">
        <f t="shared" si="1087"/>
        <v/>
      </c>
      <c r="BE1108" s="17" t="str">
        <f t="shared" si="1087"/>
        <v/>
      </c>
      <c r="BF1108" s="17" t="str">
        <f t="shared" si="1084"/>
        <v/>
      </c>
      <c r="BG1108" s="17" t="str">
        <f t="shared" si="1084"/>
        <v/>
      </c>
      <c r="BH1108" s="17" t="str">
        <f t="shared" si="1084"/>
        <v/>
      </c>
      <c r="BI1108" s="17" t="str">
        <f t="shared" si="1084"/>
        <v/>
      </c>
      <c r="BJ1108" s="17" t="str">
        <f t="shared" si="1084"/>
        <v/>
      </c>
    </row>
    <row r="1109" spans="1:62" s="13" customFormat="1" ht="23.25" customHeight="1">
      <c r="A1109" s="1">
        <f ca="1">IF(COUNTIF($D1109:$M1109," ")=10,"",IF(VLOOKUP(MAX($A$1:A1108),$A$1:C1108,3,FALSE)=0,"",MAX($A$1:A1108)+1))</f>
        <v>1081</v>
      </c>
      <c r="B1109" s="13" t="str">
        <f>$B1108</f>
        <v/>
      </c>
      <c r="C1109" s="2" t="str">
        <f>IF($B1109="","",$S$2)</f>
        <v/>
      </c>
      <c r="D1109" s="14" t="str">
        <f t="shared" ref="D1109:K1109" si="1090">IF($B1109&gt;"",IF(ISERROR(SEARCH($B1109,T$2))," ",MID(T$2,FIND("%курс ",T$2,FIND($B1109,T$2))+6,3)&amp;"
("&amp;MID(T$2,FIND("ауд.",T$2,FIND($B1109,T$2))+4,FIND("№",T$2,FIND("ауд.",T$2,FIND($B1109,T$2)))-(FIND("ауд.",T$2,FIND($B1109,T$2))+4))&amp;")"),"")</f>
        <v/>
      </c>
      <c r="E1109" s="14" t="str">
        <f t="shared" si="1090"/>
        <v/>
      </c>
      <c r="F1109" s="14" t="str">
        <f t="shared" si="1090"/>
        <v/>
      </c>
      <c r="G1109" s="14" t="str">
        <f t="shared" si="1090"/>
        <v/>
      </c>
      <c r="H1109" s="14" t="str">
        <f t="shared" si="1090"/>
        <v/>
      </c>
      <c r="I1109" s="14" t="str">
        <f t="shared" si="1090"/>
        <v/>
      </c>
      <c r="J1109" s="14" t="str">
        <f t="shared" si="1090"/>
        <v/>
      </c>
      <c r="K1109" s="14" t="str">
        <f t="shared" si="1090"/>
        <v/>
      </c>
      <c r="L1109" s="14"/>
      <c r="M1109" s="14"/>
      <c r="P1109" s="16"/>
      <c r="Q1109" s="16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E1109" s="31" t="str">
        <f t="shared" ref="AE1109:AN1115" si="1091">IF(D1109=" ","",IF(D1109="","",CONCATENATE($C1109," ",D$1," ",MID(D1109,6,3))))</f>
        <v/>
      </c>
      <c r="AF1109" s="31" t="str">
        <f t="shared" si="1091"/>
        <v/>
      </c>
      <c r="AG1109" s="31" t="str">
        <f t="shared" si="1091"/>
        <v/>
      </c>
      <c r="AH1109" s="31" t="str">
        <f t="shared" si="1091"/>
        <v/>
      </c>
      <c r="AI1109" s="31" t="str">
        <f t="shared" si="1091"/>
        <v/>
      </c>
      <c r="AJ1109" s="31" t="str">
        <f t="shared" si="1091"/>
        <v/>
      </c>
      <c r="AK1109" s="31" t="str">
        <f t="shared" si="1091"/>
        <v/>
      </c>
      <c r="AL1109" s="31" t="str">
        <f t="shared" si="1091"/>
        <v/>
      </c>
      <c r="AM1109" s="31" t="str">
        <f t="shared" si="1091"/>
        <v/>
      </c>
      <c r="AN1109" s="31" t="str">
        <f t="shared" si="1091"/>
        <v/>
      </c>
      <c r="AO1109" s="32" t="str">
        <f t="shared" si="1089"/>
        <v/>
      </c>
      <c r="AP1109" s="32" t="str">
        <f t="shared" si="1086"/>
        <v/>
      </c>
      <c r="AQ1109" s="32" t="str">
        <f t="shared" si="1086"/>
        <v/>
      </c>
      <c r="AR1109" s="32" t="str">
        <f t="shared" si="1086"/>
        <v/>
      </c>
      <c r="AS1109" s="32" t="str">
        <f t="shared" si="1086"/>
        <v/>
      </c>
      <c r="AT1109" s="32" t="str">
        <f t="shared" si="1086"/>
        <v/>
      </c>
      <c r="AU1109" s="32" t="str">
        <f t="shared" si="1083"/>
        <v/>
      </c>
      <c r="AV1109" s="32" t="str">
        <f t="shared" si="1083"/>
        <v/>
      </c>
      <c r="AW1109" s="32" t="str">
        <f t="shared" si="1083"/>
        <v/>
      </c>
      <c r="AX1109" s="32" t="str">
        <f t="shared" si="1083"/>
        <v/>
      </c>
      <c r="AY1109" s="32" t="str">
        <f t="shared" si="1083"/>
        <v/>
      </c>
      <c r="BA1109" s="17" t="str">
        <f t="shared" si="1087"/>
        <v/>
      </c>
      <c r="BB1109" s="17" t="str">
        <f t="shared" si="1087"/>
        <v/>
      </c>
      <c r="BC1109" s="17" t="str">
        <f t="shared" si="1087"/>
        <v/>
      </c>
      <c r="BD1109" s="17" t="str">
        <f t="shared" si="1087"/>
        <v/>
      </c>
      <c r="BE1109" s="17" t="str">
        <f t="shared" si="1087"/>
        <v/>
      </c>
      <c r="BF1109" s="17" t="str">
        <f t="shared" si="1084"/>
        <v/>
      </c>
      <c r="BG1109" s="17" t="str">
        <f t="shared" si="1084"/>
        <v/>
      </c>
      <c r="BH1109" s="17" t="str">
        <f t="shared" si="1084"/>
        <v/>
      </c>
      <c r="BI1109" s="17" t="str">
        <f t="shared" si="1084"/>
        <v/>
      </c>
      <c r="BJ1109" s="17" t="str">
        <f t="shared" si="1084"/>
        <v/>
      </c>
    </row>
    <row r="1110" spans="1:62" s="13" customFormat="1" ht="23.25" customHeight="1">
      <c r="A1110" s="1">
        <f ca="1">IF(COUNTIF($D1110:$M1110," ")=10,"",IF(VLOOKUP(MAX($A$1:A1109),$A$1:C1109,3,FALSE)=0,"",MAX($A$1:A1109)+1))</f>
        <v>1082</v>
      </c>
      <c r="B1110" s="13" t="str">
        <f>$B1108</f>
        <v/>
      </c>
      <c r="C1110" s="2" t="str">
        <f>IF($B1110="","",$S$3)</f>
        <v/>
      </c>
      <c r="D1110" s="14" t="str">
        <f t="shared" ref="D1110:K1110" si="1092">IF($B1110&gt;"",IF(ISERROR(SEARCH($B1110,T$3))," ",MID(T$3,FIND("%курс ",T$3,FIND($B1110,T$3))+6,3)&amp;"
("&amp;MID(T$3,FIND("ауд.",T$3,FIND($B1110,T$3))+4,FIND("№",T$3,FIND("ауд.",T$3,FIND($B1110,T$3)))-(FIND("ауд.",T$3,FIND($B1110,T$3))+4))&amp;")"),"")</f>
        <v/>
      </c>
      <c r="E1110" s="14" t="str">
        <f t="shared" si="1092"/>
        <v/>
      </c>
      <c r="F1110" s="14" t="str">
        <f t="shared" si="1092"/>
        <v/>
      </c>
      <c r="G1110" s="14" t="str">
        <f t="shared" si="1092"/>
        <v/>
      </c>
      <c r="H1110" s="14" t="str">
        <f t="shared" si="1092"/>
        <v/>
      </c>
      <c r="I1110" s="14" t="str">
        <f t="shared" si="1092"/>
        <v/>
      </c>
      <c r="J1110" s="14" t="str">
        <f t="shared" si="1092"/>
        <v/>
      </c>
      <c r="K1110" s="14" t="str">
        <f t="shared" si="1092"/>
        <v/>
      </c>
      <c r="L1110" s="14"/>
      <c r="M1110" s="14"/>
      <c r="P1110" s="16"/>
      <c r="Q1110" s="16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E1110" s="31" t="str">
        <f t="shared" si="1091"/>
        <v/>
      </c>
      <c r="AF1110" s="31" t="str">
        <f t="shared" si="1091"/>
        <v/>
      </c>
      <c r="AG1110" s="31" t="str">
        <f t="shared" si="1091"/>
        <v/>
      </c>
      <c r="AH1110" s="31" t="str">
        <f t="shared" si="1091"/>
        <v/>
      </c>
      <c r="AI1110" s="31" t="str">
        <f t="shared" si="1091"/>
        <v/>
      </c>
      <c r="AJ1110" s="31" t="str">
        <f t="shared" si="1091"/>
        <v/>
      </c>
      <c r="AK1110" s="31" t="str">
        <f t="shared" si="1091"/>
        <v/>
      </c>
      <c r="AL1110" s="31" t="str">
        <f t="shared" si="1091"/>
        <v/>
      </c>
      <c r="AM1110" s="31" t="str">
        <f t="shared" si="1091"/>
        <v/>
      </c>
      <c r="AN1110" s="31" t="str">
        <f t="shared" si="1091"/>
        <v/>
      </c>
      <c r="AO1110" s="32" t="str">
        <f t="shared" si="1089"/>
        <v/>
      </c>
      <c r="AP1110" s="32" t="str">
        <f t="shared" si="1086"/>
        <v/>
      </c>
      <c r="AQ1110" s="32" t="str">
        <f t="shared" si="1086"/>
        <v/>
      </c>
      <c r="AR1110" s="32" t="str">
        <f t="shared" si="1086"/>
        <v/>
      </c>
      <c r="AS1110" s="32" t="str">
        <f t="shared" si="1086"/>
        <v/>
      </c>
      <c r="AT1110" s="32" t="str">
        <f t="shared" si="1086"/>
        <v/>
      </c>
      <c r="AU1110" s="32" t="str">
        <f t="shared" si="1083"/>
        <v/>
      </c>
      <c r="AV1110" s="32" t="str">
        <f t="shared" si="1083"/>
        <v/>
      </c>
      <c r="AW1110" s="32" t="str">
        <f t="shared" si="1083"/>
        <v/>
      </c>
      <c r="AX1110" s="32" t="str">
        <f t="shared" si="1083"/>
        <v/>
      </c>
      <c r="AY1110" s="32" t="str">
        <f t="shared" si="1083"/>
        <v/>
      </c>
      <c r="BA1110" s="17" t="str">
        <f t="shared" si="1087"/>
        <v/>
      </c>
      <c r="BB1110" s="17" t="str">
        <f t="shared" si="1087"/>
        <v/>
      </c>
      <c r="BC1110" s="17" t="str">
        <f t="shared" si="1087"/>
        <v/>
      </c>
      <c r="BD1110" s="17" t="str">
        <f t="shared" si="1087"/>
        <v/>
      </c>
      <c r="BE1110" s="17" t="str">
        <f t="shared" si="1087"/>
        <v/>
      </c>
      <c r="BF1110" s="17" t="str">
        <f t="shared" si="1084"/>
        <v/>
      </c>
      <c r="BG1110" s="17" t="str">
        <f t="shared" si="1084"/>
        <v/>
      </c>
      <c r="BH1110" s="17" t="str">
        <f t="shared" si="1084"/>
        <v/>
      </c>
      <c r="BI1110" s="17" t="str">
        <f t="shared" si="1084"/>
        <v/>
      </c>
      <c r="BJ1110" s="17" t="str">
        <f t="shared" si="1084"/>
        <v/>
      </c>
    </row>
    <row r="1111" spans="1:62" s="13" customFormat="1" ht="23.25" customHeight="1">
      <c r="A1111" s="1">
        <f ca="1">IF(COUNTIF($D1111:$M1111," ")=10,"",IF(VLOOKUP(MAX($A$1:A1110),$A$1:C1110,3,FALSE)=0,"",MAX($A$1:A1110)+1))</f>
        <v>1083</v>
      </c>
      <c r="B1111" s="13" t="str">
        <f>$B1108</f>
        <v/>
      </c>
      <c r="C1111" s="2" t="str">
        <f>IF($B1111="","",$S$4)</f>
        <v/>
      </c>
      <c r="D1111" s="14" t="str">
        <f t="shared" ref="D1111:K1111" si="1093">IF($B1111&gt;"",IF(ISERROR(SEARCH($B1111,T$4))," ",MID(T$4,FIND("%курс ",T$4,FIND($B1111,T$4))+6,3)&amp;"
("&amp;MID(T$4,FIND("ауд.",T$4,FIND($B1111,T$4))+4,FIND("№",T$4,FIND("ауд.",T$4,FIND($B1111,T$4)))-(FIND("ауд.",T$4,FIND($B1111,T$4))+4))&amp;")"),"")</f>
        <v/>
      </c>
      <c r="E1111" s="14" t="str">
        <f t="shared" si="1093"/>
        <v/>
      </c>
      <c r="F1111" s="14" t="str">
        <f t="shared" si="1093"/>
        <v/>
      </c>
      <c r="G1111" s="14" t="str">
        <f t="shared" si="1093"/>
        <v/>
      </c>
      <c r="H1111" s="14" t="str">
        <f t="shared" si="1093"/>
        <v/>
      </c>
      <c r="I1111" s="14" t="str">
        <f t="shared" si="1093"/>
        <v/>
      </c>
      <c r="J1111" s="14" t="str">
        <f t="shared" si="1093"/>
        <v/>
      </c>
      <c r="K1111" s="14" t="str">
        <f t="shared" si="1093"/>
        <v/>
      </c>
      <c r="L1111" s="14"/>
      <c r="M1111" s="14"/>
      <c r="P1111" s="16"/>
      <c r="Q1111" s="16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E1111" s="31" t="str">
        <f t="shared" si="1091"/>
        <v/>
      </c>
      <c r="AF1111" s="31" t="str">
        <f t="shared" si="1091"/>
        <v/>
      </c>
      <c r="AG1111" s="31" t="str">
        <f t="shared" si="1091"/>
        <v/>
      </c>
      <c r="AH1111" s="31" t="str">
        <f t="shared" si="1091"/>
        <v/>
      </c>
      <c r="AI1111" s="31" t="str">
        <f t="shared" si="1091"/>
        <v/>
      </c>
      <c r="AJ1111" s="31" t="str">
        <f t="shared" si="1091"/>
        <v/>
      </c>
      <c r="AK1111" s="31" t="str">
        <f t="shared" si="1091"/>
        <v/>
      </c>
      <c r="AL1111" s="31" t="str">
        <f t="shared" si="1091"/>
        <v/>
      </c>
      <c r="AM1111" s="31" t="str">
        <f t="shared" si="1091"/>
        <v/>
      </c>
      <c r="AN1111" s="31" t="str">
        <f t="shared" si="1091"/>
        <v/>
      </c>
      <c r="AO1111" s="32" t="str">
        <f t="shared" si="1089"/>
        <v/>
      </c>
      <c r="AP1111" s="32" t="str">
        <f t="shared" si="1086"/>
        <v/>
      </c>
      <c r="AQ1111" s="32" t="str">
        <f t="shared" si="1086"/>
        <v/>
      </c>
      <c r="AR1111" s="32" t="str">
        <f t="shared" si="1086"/>
        <v/>
      </c>
      <c r="AS1111" s="32" t="str">
        <f t="shared" si="1086"/>
        <v/>
      </c>
      <c r="AT1111" s="32" t="str">
        <f t="shared" si="1086"/>
        <v/>
      </c>
      <c r="AU1111" s="32" t="str">
        <f t="shared" si="1083"/>
        <v/>
      </c>
      <c r="AV1111" s="32" t="str">
        <f t="shared" si="1083"/>
        <v/>
      </c>
      <c r="AW1111" s="32" t="str">
        <f t="shared" si="1083"/>
        <v/>
      </c>
      <c r="AX1111" s="32" t="str">
        <f t="shared" si="1083"/>
        <v/>
      </c>
      <c r="AY1111" s="32" t="str">
        <f t="shared" si="1083"/>
        <v/>
      </c>
      <c r="BA1111" s="17" t="str">
        <f t="shared" si="1087"/>
        <v/>
      </c>
      <c r="BB1111" s="17" t="str">
        <f t="shared" si="1087"/>
        <v/>
      </c>
      <c r="BC1111" s="17" t="str">
        <f t="shared" si="1087"/>
        <v/>
      </c>
      <c r="BD1111" s="17" t="str">
        <f t="shared" si="1087"/>
        <v/>
      </c>
      <c r="BE1111" s="17" t="str">
        <f t="shared" si="1087"/>
        <v/>
      </c>
      <c r="BF1111" s="17" t="str">
        <f t="shared" si="1084"/>
        <v/>
      </c>
      <c r="BG1111" s="17" t="str">
        <f t="shared" si="1084"/>
        <v/>
      </c>
      <c r="BH1111" s="17" t="str">
        <f t="shared" si="1084"/>
        <v/>
      </c>
      <c r="BI1111" s="17" t="str">
        <f t="shared" si="1084"/>
        <v/>
      </c>
      <c r="BJ1111" s="17" t="str">
        <f t="shared" si="1084"/>
        <v/>
      </c>
    </row>
    <row r="1112" spans="1:62" s="13" customFormat="1" ht="23.25" customHeight="1">
      <c r="A1112" s="1">
        <f ca="1">IF(COUNTIF($D1112:$M1112," ")=10,"",IF(VLOOKUP(MAX($A$1:A1111),$A$1:C1111,3,FALSE)=0,"",MAX($A$1:A1111)+1))</f>
        <v>1084</v>
      </c>
      <c r="B1112" s="13" t="str">
        <f>$B1108</f>
        <v/>
      </c>
      <c r="C1112" s="2" t="str">
        <f>IF($B1112="","",$S$5)</f>
        <v/>
      </c>
      <c r="D1112" s="23" t="str">
        <f t="shared" ref="D1112:K1112" si="1094">IF($B1112&gt;"",IF(ISERROR(SEARCH($B1112,T$5))," ",MID(T$5,FIND("%курс ",T$5,FIND($B1112,T$5))+6,3)&amp;"
("&amp;MID(T$5,FIND("ауд.",T$5,FIND($B1112,T$5))+4,FIND("№",T$5,FIND("ауд.",T$5,FIND($B1112,T$5)))-(FIND("ауд.",T$5,FIND($B1112,T$5))+4))&amp;")"),"")</f>
        <v/>
      </c>
      <c r="E1112" s="23" t="str">
        <f t="shared" si="1094"/>
        <v/>
      </c>
      <c r="F1112" s="23" t="str">
        <f t="shared" si="1094"/>
        <v/>
      </c>
      <c r="G1112" s="23" t="str">
        <f t="shared" si="1094"/>
        <v/>
      </c>
      <c r="H1112" s="23" t="str">
        <f t="shared" si="1094"/>
        <v/>
      </c>
      <c r="I1112" s="23" t="str">
        <f t="shared" si="1094"/>
        <v/>
      </c>
      <c r="J1112" s="23" t="str">
        <f t="shared" si="1094"/>
        <v/>
      </c>
      <c r="K1112" s="23" t="str">
        <f t="shared" si="1094"/>
        <v/>
      </c>
      <c r="L1112" s="23"/>
      <c r="M1112" s="23"/>
      <c r="P1112" s="16"/>
      <c r="Q1112" s="16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E1112" s="31" t="str">
        <f t="shared" si="1091"/>
        <v/>
      </c>
      <c r="AF1112" s="31" t="str">
        <f t="shared" si="1091"/>
        <v/>
      </c>
      <c r="AG1112" s="31" t="str">
        <f t="shared" si="1091"/>
        <v/>
      </c>
      <c r="AH1112" s="31" t="str">
        <f t="shared" si="1091"/>
        <v/>
      </c>
      <c r="AI1112" s="31" t="str">
        <f t="shared" si="1091"/>
        <v/>
      </c>
      <c r="AJ1112" s="31" t="str">
        <f t="shared" si="1091"/>
        <v/>
      </c>
      <c r="AK1112" s="31" t="str">
        <f t="shared" si="1091"/>
        <v/>
      </c>
      <c r="AL1112" s="31" t="str">
        <f t="shared" si="1091"/>
        <v/>
      </c>
      <c r="AM1112" s="31" t="str">
        <f t="shared" si="1091"/>
        <v/>
      </c>
      <c r="AN1112" s="31" t="str">
        <f t="shared" si="1091"/>
        <v/>
      </c>
      <c r="AO1112" s="32" t="str">
        <f t="shared" si="1089"/>
        <v/>
      </c>
      <c r="AP1112" s="32" t="str">
        <f t="shared" si="1086"/>
        <v/>
      </c>
      <c r="AQ1112" s="32" t="str">
        <f t="shared" si="1086"/>
        <v/>
      </c>
      <c r="AR1112" s="32" t="str">
        <f t="shared" si="1086"/>
        <v/>
      </c>
      <c r="AS1112" s="32" t="str">
        <f t="shared" si="1086"/>
        <v/>
      </c>
      <c r="AT1112" s="32" t="str">
        <f t="shared" si="1086"/>
        <v/>
      </c>
      <c r="AU1112" s="32" t="str">
        <f t="shared" si="1083"/>
        <v/>
      </c>
      <c r="AV1112" s="32" t="str">
        <f t="shared" si="1083"/>
        <v/>
      </c>
      <c r="AW1112" s="32" t="str">
        <f t="shared" si="1083"/>
        <v/>
      </c>
      <c r="AX1112" s="32" t="str">
        <f t="shared" si="1083"/>
        <v/>
      </c>
      <c r="AY1112" s="32" t="str">
        <f t="shared" si="1083"/>
        <v/>
      </c>
      <c r="BA1112" s="17" t="str">
        <f t="shared" si="1087"/>
        <v/>
      </c>
      <c r="BB1112" s="17" t="str">
        <f t="shared" si="1087"/>
        <v/>
      </c>
      <c r="BC1112" s="17" t="str">
        <f t="shared" si="1087"/>
        <v/>
      </c>
      <c r="BD1112" s="17" t="str">
        <f t="shared" si="1087"/>
        <v/>
      </c>
      <c r="BE1112" s="17" t="str">
        <f t="shared" si="1087"/>
        <v/>
      </c>
      <c r="BF1112" s="17" t="str">
        <f t="shared" si="1084"/>
        <v/>
      </c>
      <c r="BG1112" s="17" t="str">
        <f t="shared" si="1084"/>
        <v/>
      </c>
      <c r="BH1112" s="17" t="str">
        <f t="shared" si="1084"/>
        <v/>
      </c>
      <c r="BI1112" s="17" t="str">
        <f t="shared" si="1084"/>
        <v/>
      </c>
      <c r="BJ1112" s="17" t="str">
        <f t="shared" si="1084"/>
        <v/>
      </c>
    </row>
    <row r="1113" spans="1:62" s="13" customFormat="1" ht="23.25" customHeight="1">
      <c r="A1113" s="1">
        <f ca="1">IF(COUNTIF($D1113:$M1113," ")=10,"",IF(VLOOKUP(MAX($A$1:A1112),$A$1:C1112,3,FALSE)=0,"",MAX($A$1:A1112)+1))</f>
        <v>1085</v>
      </c>
      <c r="B1113" s="13" t="str">
        <f>$B1108</f>
        <v/>
      </c>
      <c r="C1113" s="2" t="str">
        <f>IF($B1113="","",$S$6)</f>
        <v/>
      </c>
      <c r="D1113" s="23" t="str">
        <f t="shared" ref="D1113:K1113" si="1095">IF($B1113&gt;"",IF(ISERROR(SEARCH($B1113,T$6))," ",MID(T$6,FIND("%курс ",T$6,FIND($B1113,T$6))+6,3)&amp;"
("&amp;MID(T$6,FIND("ауд.",T$6,FIND($B1113,T$6))+4,FIND("№",T$6,FIND("ауд.",T$6,FIND($B1113,T$6)))-(FIND("ауд.",T$6,FIND($B1113,T$6))+4))&amp;")"),"")</f>
        <v/>
      </c>
      <c r="E1113" s="23" t="str">
        <f t="shared" si="1095"/>
        <v/>
      </c>
      <c r="F1113" s="23" t="str">
        <f t="shared" si="1095"/>
        <v/>
      </c>
      <c r="G1113" s="23" t="str">
        <f t="shared" si="1095"/>
        <v/>
      </c>
      <c r="H1113" s="23" t="str">
        <f t="shared" si="1095"/>
        <v/>
      </c>
      <c r="I1113" s="23" t="str">
        <f t="shared" si="1095"/>
        <v/>
      </c>
      <c r="J1113" s="23" t="str">
        <f t="shared" si="1095"/>
        <v/>
      </c>
      <c r="K1113" s="23" t="str">
        <f t="shared" si="1095"/>
        <v/>
      </c>
      <c r="L1113" s="23"/>
      <c r="M1113" s="23"/>
      <c r="P1113" s="16"/>
      <c r="Q1113" s="16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E1113" s="31" t="str">
        <f t="shared" si="1091"/>
        <v/>
      </c>
      <c r="AF1113" s="31" t="str">
        <f t="shared" si="1091"/>
        <v/>
      </c>
      <c r="AG1113" s="31" t="str">
        <f t="shared" si="1091"/>
        <v/>
      </c>
      <c r="AH1113" s="31" t="str">
        <f t="shared" si="1091"/>
        <v/>
      </c>
      <c r="AI1113" s="31" t="str">
        <f t="shared" si="1091"/>
        <v/>
      </c>
      <c r="AJ1113" s="31" t="str">
        <f t="shared" si="1091"/>
        <v/>
      </c>
      <c r="AK1113" s="31" t="str">
        <f t="shared" si="1091"/>
        <v/>
      </c>
      <c r="AL1113" s="31" t="str">
        <f t="shared" si="1091"/>
        <v/>
      </c>
      <c r="AM1113" s="31" t="str">
        <f t="shared" si="1091"/>
        <v/>
      </c>
      <c r="AN1113" s="31" t="str">
        <f t="shared" si="1091"/>
        <v/>
      </c>
      <c r="AO1113" s="32" t="str">
        <f t="shared" si="1089"/>
        <v/>
      </c>
      <c r="AP1113" s="32" t="str">
        <f t="shared" si="1086"/>
        <v/>
      </c>
      <c r="AQ1113" s="32" t="str">
        <f t="shared" si="1086"/>
        <v/>
      </c>
      <c r="AR1113" s="32" t="str">
        <f t="shared" si="1086"/>
        <v/>
      </c>
      <c r="AS1113" s="32" t="str">
        <f t="shared" si="1086"/>
        <v/>
      </c>
      <c r="AT1113" s="32" t="str">
        <f t="shared" si="1086"/>
        <v/>
      </c>
      <c r="AU1113" s="32" t="str">
        <f t="shared" si="1083"/>
        <v/>
      </c>
      <c r="AV1113" s="32" t="str">
        <f t="shared" si="1083"/>
        <v/>
      </c>
      <c r="AW1113" s="32" t="str">
        <f t="shared" si="1083"/>
        <v/>
      </c>
      <c r="AX1113" s="32" t="str">
        <f t="shared" si="1083"/>
        <v/>
      </c>
      <c r="AY1113" s="32" t="str">
        <f t="shared" si="1083"/>
        <v/>
      </c>
      <c r="BA1113" s="17" t="str">
        <f t="shared" si="1087"/>
        <v/>
      </c>
      <c r="BB1113" s="17" t="str">
        <f t="shared" si="1087"/>
        <v/>
      </c>
      <c r="BC1113" s="17" t="str">
        <f t="shared" si="1087"/>
        <v/>
      </c>
      <c r="BD1113" s="17" t="str">
        <f t="shared" si="1087"/>
        <v/>
      </c>
      <c r="BE1113" s="17" t="str">
        <f t="shared" si="1087"/>
        <v/>
      </c>
      <c r="BF1113" s="17" t="str">
        <f t="shared" si="1084"/>
        <v/>
      </c>
      <c r="BG1113" s="17" t="str">
        <f t="shared" si="1084"/>
        <v/>
      </c>
      <c r="BH1113" s="17" t="str">
        <f t="shared" si="1084"/>
        <v/>
      </c>
      <c r="BI1113" s="17" t="str">
        <f t="shared" si="1084"/>
        <v/>
      </c>
      <c r="BJ1113" s="17" t="str">
        <f t="shared" si="1084"/>
        <v/>
      </c>
    </row>
    <row r="1114" spans="1:62" s="13" customFormat="1" ht="23.25" customHeight="1">
      <c r="A1114" s="1">
        <f ca="1">IF(COUNTIF($D1114:$M1114," ")=10,"",IF(VLOOKUP(MAX($A$1:A1113),$A$1:C1113,3,FALSE)=0,"",MAX($A$1:A1113)+1))</f>
        <v>1086</v>
      </c>
      <c r="B1114" s="13" t="str">
        <f>$B1108</f>
        <v/>
      </c>
      <c r="C1114" s="2" t="str">
        <f>IF($B1114="","",$S$7)</f>
        <v/>
      </c>
      <c r="D1114" s="23" t="str">
        <f t="shared" ref="D1114:K1114" si="1096">IF($B1114&gt;"",IF(ISERROR(SEARCH($B1114,T$7))," ",MID(T$7,FIND("%курс ",T$7,FIND($B1114,T$7))+6,3)&amp;"
("&amp;MID(T$7,FIND("ауд.",T$7,FIND($B1114,T$7))+4,FIND("№",T$7,FIND("ауд.",T$7,FIND($B1114,T$7)))-(FIND("ауд.",T$7,FIND($B1114,T$7))+4))&amp;")"),"")</f>
        <v/>
      </c>
      <c r="E1114" s="23" t="str">
        <f t="shared" si="1096"/>
        <v/>
      </c>
      <c r="F1114" s="23" t="str">
        <f t="shared" si="1096"/>
        <v/>
      </c>
      <c r="G1114" s="23" t="str">
        <f t="shared" si="1096"/>
        <v/>
      </c>
      <c r="H1114" s="23" t="str">
        <f t="shared" si="1096"/>
        <v/>
      </c>
      <c r="I1114" s="23" t="str">
        <f t="shared" si="1096"/>
        <v/>
      </c>
      <c r="J1114" s="23" t="str">
        <f t="shared" si="1096"/>
        <v/>
      </c>
      <c r="K1114" s="23" t="str">
        <f t="shared" si="1096"/>
        <v/>
      </c>
      <c r="L1114" s="23"/>
      <c r="M1114" s="23"/>
      <c r="P1114" s="16"/>
      <c r="Q1114" s="16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E1114" s="31" t="str">
        <f t="shared" si="1091"/>
        <v/>
      </c>
      <c r="AF1114" s="31" t="str">
        <f t="shared" si="1091"/>
        <v/>
      </c>
      <c r="AG1114" s="31" t="str">
        <f t="shared" si="1091"/>
        <v/>
      </c>
      <c r="AH1114" s="31" t="str">
        <f t="shared" si="1091"/>
        <v/>
      </c>
      <c r="AI1114" s="31" t="str">
        <f t="shared" si="1091"/>
        <v/>
      </c>
      <c r="AJ1114" s="31" t="str">
        <f t="shared" si="1091"/>
        <v/>
      </c>
      <c r="AK1114" s="31" t="str">
        <f t="shared" si="1091"/>
        <v/>
      </c>
      <c r="AL1114" s="31" t="str">
        <f t="shared" si="1091"/>
        <v/>
      </c>
      <c r="AM1114" s="31" t="str">
        <f t="shared" si="1091"/>
        <v/>
      </c>
      <c r="AN1114" s="31" t="str">
        <f t="shared" si="1091"/>
        <v/>
      </c>
      <c r="AO1114" s="32" t="str">
        <f t="shared" si="1089"/>
        <v/>
      </c>
      <c r="AP1114" s="32" t="str">
        <f t="shared" si="1086"/>
        <v/>
      </c>
      <c r="AQ1114" s="32" t="str">
        <f t="shared" si="1086"/>
        <v/>
      </c>
      <c r="AR1114" s="32" t="str">
        <f t="shared" si="1086"/>
        <v/>
      </c>
      <c r="AS1114" s="32" t="str">
        <f t="shared" si="1086"/>
        <v/>
      </c>
      <c r="AT1114" s="32" t="str">
        <f t="shared" si="1086"/>
        <v/>
      </c>
      <c r="AU1114" s="32" t="str">
        <f t="shared" si="1083"/>
        <v/>
      </c>
      <c r="AV1114" s="32" t="str">
        <f t="shared" si="1083"/>
        <v/>
      </c>
      <c r="AW1114" s="32" t="str">
        <f t="shared" si="1083"/>
        <v/>
      </c>
      <c r="AX1114" s="32" t="str">
        <f t="shared" si="1083"/>
        <v/>
      </c>
      <c r="AY1114" s="32" t="str">
        <f t="shared" si="1083"/>
        <v/>
      </c>
      <c r="BA1114" s="17" t="str">
        <f t="shared" si="1087"/>
        <v/>
      </c>
      <c r="BB1114" s="17" t="str">
        <f t="shared" si="1087"/>
        <v/>
      </c>
      <c r="BC1114" s="17" t="str">
        <f t="shared" si="1087"/>
        <v/>
      </c>
      <c r="BD1114" s="17" t="str">
        <f t="shared" si="1087"/>
        <v/>
      </c>
      <c r="BE1114" s="17" t="str">
        <f t="shared" si="1087"/>
        <v/>
      </c>
      <c r="BF1114" s="17" t="str">
        <f t="shared" si="1084"/>
        <v/>
      </c>
      <c r="BG1114" s="17" t="str">
        <f t="shared" si="1084"/>
        <v/>
      </c>
      <c r="BH1114" s="17" t="str">
        <f t="shared" si="1084"/>
        <v/>
      </c>
      <c r="BI1114" s="17" t="str">
        <f t="shared" si="1084"/>
        <v/>
      </c>
      <c r="BJ1114" s="17" t="str">
        <f t="shared" si="1084"/>
        <v/>
      </c>
    </row>
    <row r="1115" spans="1:62" s="13" customFormat="1" ht="23.25" customHeight="1">
      <c r="A1115" s="1">
        <f ca="1">IF(COUNTIF($D1115:$M1115," ")=10,"",IF(VLOOKUP(MAX($A$1:A1114),$A$1:C1114,3,FALSE)=0,"",MAX($A$1:A1114)+1))</f>
        <v>1087</v>
      </c>
      <c r="B1115" s="13" t="str">
        <f>$B1108</f>
        <v/>
      </c>
      <c r="C1115" s="2" t="str">
        <f>IF($B1115="","",$S$8)</f>
        <v/>
      </c>
      <c r="D1115" s="23" t="str">
        <f t="shared" ref="D1115:K1115" si="1097">IF($B1115&gt;"",IF(ISERROR(SEARCH($B1115,T$8))," ",MID(T$8,FIND("%курс ",T$8,FIND($B1115,T$8))+6,3)&amp;"
("&amp;MID(T$8,FIND("ауд.",T$8,FIND($B1115,T$8))+4,FIND("№",T$8,FIND("ауд.",T$8,FIND($B1115,T$8)))-(FIND("ауд.",T$8,FIND($B1115,T$8))+4))&amp;")"),"")</f>
        <v/>
      </c>
      <c r="E1115" s="23" t="str">
        <f t="shared" si="1097"/>
        <v/>
      </c>
      <c r="F1115" s="23" t="str">
        <f t="shared" si="1097"/>
        <v/>
      </c>
      <c r="G1115" s="23" t="str">
        <f t="shared" si="1097"/>
        <v/>
      </c>
      <c r="H1115" s="23" t="str">
        <f t="shared" si="1097"/>
        <v/>
      </c>
      <c r="I1115" s="23" t="str">
        <f t="shared" si="1097"/>
        <v/>
      </c>
      <c r="J1115" s="23" t="str">
        <f t="shared" si="1097"/>
        <v/>
      </c>
      <c r="K1115" s="23" t="str">
        <f t="shared" si="1097"/>
        <v/>
      </c>
      <c r="L1115" s="23"/>
      <c r="M1115" s="23"/>
      <c r="P1115" s="16"/>
      <c r="Q1115" s="16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E1115" s="31" t="str">
        <f t="shared" si="1091"/>
        <v/>
      </c>
      <c r="AF1115" s="31" t="str">
        <f t="shared" si="1091"/>
        <v/>
      </c>
      <c r="AG1115" s="31" t="str">
        <f t="shared" si="1091"/>
        <v/>
      </c>
      <c r="AH1115" s="31" t="str">
        <f t="shared" si="1091"/>
        <v/>
      </c>
      <c r="AI1115" s="31" t="str">
        <f t="shared" si="1091"/>
        <v/>
      </c>
      <c r="AJ1115" s="31" t="str">
        <f t="shared" si="1091"/>
        <v/>
      </c>
      <c r="AK1115" s="31" t="str">
        <f t="shared" si="1091"/>
        <v/>
      </c>
      <c r="AL1115" s="31" t="str">
        <f t="shared" si="1091"/>
        <v/>
      </c>
      <c r="AM1115" s="31" t="str">
        <f t="shared" si="1091"/>
        <v/>
      </c>
      <c r="AN1115" s="31" t="str">
        <f t="shared" si="1091"/>
        <v/>
      </c>
      <c r="AO1115" s="32" t="str">
        <f t="shared" si="1089"/>
        <v/>
      </c>
      <c r="AP1115" s="32" t="str">
        <f t="shared" si="1086"/>
        <v/>
      </c>
      <c r="AQ1115" s="32" t="str">
        <f t="shared" si="1086"/>
        <v/>
      </c>
      <c r="AR1115" s="32" t="str">
        <f t="shared" si="1086"/>
        <v/>
      </c>
      <c r="AS1115" s="32" t="str">
        <f t="shared" si="1086"/>
        <v/>
      </c>
      <c r="AT1115" s="32" t="str">
        <f t="shared" si="1086"/>
        <v/>
      </c>
      <c r="AU1115" s="32" t="str">
        <f t="shared" si="1083"/>
        <v/>
      </c>
      <c r="AV1115" s="32" t="str">
        <f t="shared" si="1083"/>
        <v/>
      </c>
      <c r="AW1115" s="32" t="str">
        <f t="shared" si="1083"/>
        <v/>
      </c>
      <c r="AX1115" s="32" t="str">
        <f t="shared" si="1083"/>
        <v/>
      </c>
      <c r="AY1115" s="32" t="str">
        <f t="shared" si="1083"/>
        <v/>
      </c>
      <c r="BA1115" s="17" t="str">
        <f t="shared" si="1087"/>
        <v/>
      </c>
      <c r="BB1115" s="17" t="str">
        <f t="shared" si="1087"/>
        <v/>
      </c>
      <c r="BC1115" s="17" t="str">
        <f t="shared" si="1087"/>
        <v/>
      </c>
      <c r="BD1115" s="17" t="str">
        <f t="shared" si="1087"/>
        <v/>
      </c>
      <c r="BE1115" s="17" t="str">
        <f t="shared" si="1087"/>
        <v/>
      </c>
      <c r="BF1115" s="17" t="str">
        <f t="shared" si="1084"/>
        <v/>
      </c>
      <c r="BG1115" s="17" t="str">
        <f t="shared" si="1084"/>
        <v/>
      </c>
      <c r="BH1115" s="17" t="str">
        <f t="shared" si="1084"/>
        <v/>
      </c>
      <c r="BI1115" s="17" t="str">
        <f t="shared" si="1084"/>
        <v/>
      </c>
      <c r="BJ1115" s="17" t="str">
        <f t="shared" si="1084"/>
        <v/>
      </c>
    </row>
    <row r="1116" spans="1:62" s="13" customFormat="1" ht="23.25" customHeight="1">
      <c r="C1116" s="2" t="str">
        <f>IF($B1116="","",$S$2)</f>
        <v/>
      </c>
      <c r="D1116" s="14" t="str">
        <f t="shared" ref="D1116:K1116" si="1098">IF($B1116&gt;"",IF(ISERROR(SEARCH($B1116,T$2))," ",MID(T$2,FIND("%курс ",T$2,FIND($B1116,T$2))+6,3)&amp;"
("&amp;MID(T$2,FIND("ауд.",T$2,FIND($B1116,T$2))+4,FIND("№",T$2,FIND("ауд.",T$2,FIND($B1116,T$2)))-(FIND("ауд.",T$2,FIND($B1116,T$2))+4))&amp;")"),"")</f>
        <v/>
      </c>
      <c r="E1116" s="14" t="str">
        <f t="shared" si="1098"/>
        <v/>
      </c>
      <c r="F1116" s="14" t="str">
        <f t="shared" si="1098"/>
        <v/>
      </c>
      <c r="G1116" s="14" t="str">
        <f t="shared" si="1098"/>
        <v/>
      </c>
      <c r="H1116" s="14" t="str">
        <f t="shared" si="1098"/>
        <v/>
      </c>
      <c r="I1116" s="14" t="str">
        <f t="shared" si="1098"/>
        <v/>
      </c>
      <c r="J1116" s="14" t="str">
        <f t="shared" si="1098"/>
        <v/>
      </c>
      <c r="K1116" s="14" t="str">
        <f t="shared" si="1098"/>
        <v/>
      </c>
      <c r="L1116" s="14"/>
      <c r="M1116" s="14"/>
      <c r="P1116" s="16"/>
      <c r="Q1116" s="16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E1116" s="35"/>
      <c r="AF1116" s="35"/>
      <c r="AG1116" s="35"/>
      <c r="AH1116" s="35"/>
      <c r="AI1116" s="35"/>
      <c r="AJ1116" s="35"/>
      <c r="AK1116" s="35"/>
      <c r="AL1116" s="35"/>
      <c r="AM1116" s="35"/>
      <c r="AN1116" s="35"/>
      <c r="AO1116" s="35"/>
      <c r="AP1116" s="32" t="str">
        <f t="shared" si="1086"/>
        <v/>
      </c>
      <c r="AQ1116" s="32" t="str">
        <f t="shared" si="1086"/>
        <v/>
      </c>
      <c r="AR1116" s="32" t="str">
        <f t="shared" si="1086"/>
        <v/>
      </c>
      <c r="AS1116" s="32" t="str">
        <f t="shared" si="1086"/>
        <v/>
      </c>
      <c r="AT1116" s="32" t="str">
        <f t="shared" si="1086"/>
        <v/>
      </c>
      <c r="AU1116" s="32" t="str">
        <f t="shared" si="1083"/>
        <v/>
      </c>
      <c r="AV1116" s="32" t="str">
        <f t="shared" si="1083"/>
        <v/>
      </c>
      <c r="AW1116" s="32" t="str">
        <f t="shared" si="1083"/>
        <v/>
      </c>
      <c r="AX1116" s="32" t="str">
        <f t="shared" si="1083"/>
        <v/>
      </c>
      <c r="AY1116" s="32" t="str">
        <f t="shared" si="1083"/>
        <v/>
      </c>
      <c r="BA1116" s="17" t="str">
        <f t="shared" si="1087"/>
        <v/>
      </c>
      <c r="BB1116" s="17" t="str">
        <f t="shared" si="1087"/>
        <v/>
      </c>
      <c r="BC1116" s="17" t="str">
        <f t="shared" si="1087"/>
        <v/>
      </c>
      <c r="BD1116" s="17" t="str">
        <f t="shared" si="1087"/>
        <v/>
      </c>
      <c r="BE1116" s="17" t="str">
        <f t="shared" si="1087"/>
        <v/>
      </c>
      <c r="BF1116" s="17" t="str">
        <f t="shared" si="1084"/>
        <v/>
      </c>
      <c r="BG1116" s="17" t="str">
        <f t="shared" si="1084"/>
        <v/>
      </c>
      <c r="BH1116" s="17" t="str">
        <f t="shared" si="1084"/>
        <v/>
      </c>
      <c r="BI1116" s="17" t="str">
        <f t="shared" si="1084"/>
        <v/>
      </c>
      <c r="BJ1116" s="17" t="str">
        <f t="shared" si="1084"/>
        <v/>
      </c>
    </row>
    <row r="1117" spans="1:62" s="13" customFormat="1" ht="23.25" customHeight="1">
      <c r="A1117" s="1">
        <f ca="1">IF(COUNTIF($D1118:$M1124," ")=70,"",MAX($A$1:A1116)+1)</f>
        <v>1088</v>
      </c>
      <c r="B1117" s="2" t="str">
        <f>IF($C1117="","",$C1117)</f>
        <v/>
      </c>
      <c r="C1117" s="3" t="str">
        <f>IF(ISERROR(VLOOKUP((ROW()-1)/9+1,'[1]Преподавательский состав'!$A$2:$B$180,2,FALSE)),"",VLOOKUP((ROW()-1)/9+1,'[1]Преподавательский состав'!$A$2:$B$180,2,FALSE))</f>
        <v/>
      </c>
      <c r="D1117" s="3" t="str">
        <f>IF($C1117="","",T(" 9.00"))</f>
        <v/>
      </c>
      <c r="E1117" s="3" t="str">
        <f>IF($C1117="","",T("10.40"))</f>
        <v/>
      </c>
      <c r="F1117" s="3" t="str">
        <f>IF($C1117="","",T("12.20"))</f>
        <v/>
      </c>
      <c r="G1117" s="3" t="str">
        <f>IF($C1117="","",T("14.00"))</f>
        <v/>
      </c>
      <c r="H1117" s="3" t="str">
        <f>IF($C1117="","",T("14.30"))</f>
        <v/>
      </c>
      <c r="I1117" s="3" t="str">
        <f>IF($C1117="","",T("16.10"))</f>
        <v/>
      </c>
      <c r="J1117" s="3" t="str">
        <f>IF($C1117="","",T("17.50"))</f>
        <v/>
      </c>
      <c r="K1117" s="3" t="str">
        <f>IF($C1117="","",T("17.50"))</f>
        <v/>
      </c>
      <c r="L1117" s="3"/>
      <c r="M1117" s="3"/>
      <c r="P1117" s="16"/>
      <c r="Q1117" s="16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 t="str">
        <f t="shared" ref="AO1117:AO1124" si="1099">IF(COUNTBLANK(AE1117:AN1117)=10,"",MID($B1117,1,FIND(" ",$B1117)-1))</f>
        <v/>
      </c>
      <c r="AP1117" s="32" t="str">
        <f t="shared" si="1086"/>
        <v/>
      </c>
      <c r="AQ1117" s="32" t="str">
        <f t="shared" si="1086"/>
        <v/>
      </c>
      <c r="AR1117" s="32" t="str">
        <f t="shared" si="1086"/>
        <v/>
      </c>
      <c r="AS1117" s="32" t="str">
        <f t="shared" si="1086"/>
        <v/>
      </c>
      <c r="AT1117" s="32" t="str">
        <f t="shared" si="1086"/>
        <v/>
      </c>
      <c r="AU1117" s="32" t="str">
        <f t="shared" si="1083"/>
        <v/>
      </c>
      <c r="AV1117" s="32" t="str">
        <f t="shared" si="1083"/>
        <v/>
      </c>
      <c r="AW1117" s="32" t="str">
        <f t="shared" si="1083"/>
        <v/>
      </c>
      <c r="AX1117" s="32" t="str">
        <f t="shared" si="1083"/>
        <v/>
      </c>
      <c r="AY1117" s="32" t="str">
        <f t="shared" si="1083"/>
        <v/>
      </c>
      <c r="BA1117" s="17" t="str">
        <f t="shared" si="1087"/>
        <v/>
      </c>
      <c r="BB1117" s="17" t="str">
        <f t="shared" si="1087"/>
        <v/>
      </c>
      <c r="BC1117" s="17" t="str">
        <f t="shared" si="1087"/>
        <v/>
      </c>
      <c r="BD1117" s="17" t="str">
        <f t="shared" si="1087"/>
        <v/>
      </c>
      <c r="BE1117" s="17" t="str">
        <f t="shared" si="1087"/>
        <v/>
      </c>
      <c r="BF1117" s="17" t="str">
        <f t="shared" si="1084"/>
        <v/>
      </c>
      <c r="BG1117" s="17" t="str">
        <f t="shared" si="1084"/>
        <v/>
      </c>
      <c r="BH1117" s="17" t="str">
        <f t="shared" si="1084"/>
        <v/>
      </c>
      <c r="BI1117" s="17" t="str">
        <f t="shared" si="1084"/>
        <v/>
      </c>
      <c r="BJ1117" s="17" t="str">
        <f t="shared" si="1084"/>
        <v/>
      </c>
    </row>
    <row r="1118" spans="1:62" s="13" customFormat="1" ht="23.25" customHeight="1">
      <c r="A1118" s="1">
        <f ca="1">IF(COUNTIF($D1118:$M1118," ")=10,"",IF(VLOOKUP(MAX($A$1:A1117),$A$1:C1117,3,FALSE)=0,"",MAX($A$1:A1117)+1))</f>
        <v>1089</v>
      </c>
      <c r="B1118" s="13" t="str">
        <f>$B1117</f>
        <v/>
      </c>
      <c r="C1118" s="2" t="str">
        <f>IF($B1118="","",$S$2)</f>
        <v/>
      </c>
      <c r="D1118" s="14" t="str">
        <f t="shared" ref="D1118:K1118" si="1100">IF($B1118&gt;"",IF(ISERROR(SEARCH($B1118,T$2))," ",MID(T$2,FIND("%курс ",T$2,FIND($B1118,T$2))+6,3)&amp;"
("&amp;MID(T$2,FIND("ауд.",T$2,FIND($B1118,T$2))+4,FIND("№",T$2,FIND("ауд.",T$2,FIND($B1118,T$2)))-(FIND("ауд.",T$2,FIND($B1118,T$2))+4))&amp;")"),"")</f>
        <v/>
      </c>
      <c r="E1118" s="14" t="str">
        <f t="shared" si="1100"/>
        <v/>
      </c>
      <c r="F1118" s="14" t="str">
        <f t="shared" si="1100"/>
        <v/>
      </c>
      <c r="G1118" s="14" t="str">
        <f t="shared" si="1100"/>
        <v/>
      </c>
      <c r="H1118" s="14" t="str">
        <f t="shared" si="1100"/>
        <v/>
      </c>
      <c r="I1118" s="14" t="str">
        <f t="shared" si="1100"/>
        <v/>
      </c>
      <c r="J1118" s="14" t="str">
        <f t="shared" si="1100"/>
        <v/>
      </c>
      <c r="K1118" s="14" t="str">
        <f t="shared" si="1100"/>
        <v/>
      </c>
      <c r="L1118" s="14"/>
      <c r="M1118" s="14"/>
      <c r="P1118" s="16"/>
      <c r="Q1118" s="16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E1118" s="31" t="str">
        <f t="shared" ref="AE1118:AN1124" si="1101">IF(D1118=" ","",IF(D1118="","",CONCATENATE($C1118," ",D$1," ",MID(D1118,6,3))))</f>
        <v/>
      </c>
      <c r="AF1118" s="31" t="str">
        <f t="shared" si="1101"/>
        <v/>
      </c>
      <c r="AG1118" s="31" t="str">
        <f t="shared" si="1101"/>
        <v/>
      </c>
      <c r="AH1118" s="31" t="str">
        <f t="shared" si="1101"/>
        <v/>
      </c>
      <c r="AI1118" s="31" t="str">
        <f t="shared" si="1101"/>
        <v/>
      </c>
      <c r="AJ1118" s="31" t="str">
        <f t="shared" si="1101"/>
        <v/>
      </c>
      <c r="AK1118" s="31" t="str">
        <f t="shared" si="1101"/>
        <v/>
      </c>
      <c r="AL1118" s="31" t="str">
        <f t="shared" si="1101"/>
        <v/>
      </c>
      <c r="AM1118" s="31" t="str">
        <f t="shared" si="1101"/>
        <v/>
      </c>
      <c r="AN1118" s="31" t="str">
        <f t="shared" si="1101"/>
        <v/>
      </c>
      <c r="AO1118" s="32" t="str">
        <f t="shared" si="1099"/>
        <v/>
      </c>
      <c r="AP1118" s="32" t="str">
        <f t="shared" si="1086"/>
        <v/>
      </c>
      <c r="AQ1118" s="32" t="str">
        <f t="shared" si="1086"/>
        <v/>
      </c>
      <c r="AR1118" s="32" t="str">
        <f t="shared" si="1086"/>
        <v/>
      </c>
      <c r="AS1118" s="32" t="str">
        <f t="shared" si="1086"/>
        <v/>
      </c>
      <c r="AT1118" s="32" t="str">
        <f t="shared" si="1086"/>
        <v/>
      </c>
      <c r="AU1118" s="32" t="str">
        <f t="shared" si="1083"/>
        <v/>
      </c>
      <c r="AV1118" s="32" t="str">
        <f t="shared" si="1083"/>
        <v/>
      </c>
      <c r="AW1118" s="32" t="str">
        <f t="shared" si="1083"/>
        <v/>
      </c>
      <c r="AX1118" s="32" t="str">
        <f t="shared" si="1083"/>
        <v/>
      </c>
      <c r="AY1118" s="32" t="str">
        <f t="shared" si="1083"/>
        <v/>
      </c>
      <c r="BA1118" s="17" t="str">
        <f t="shared" si="1087"/>
        <v/>
      </c>
      <c r="BB1118" s="17" t="str">
        <f t="shared" si="1087"/>
        <v/>
      </c>
      <c r="BC1118" s="17" t="str">
        <f t="shared" si="1087"/>
        <v/>
      </c>
      <c r="BD1118" s="17" t="str">
        <f t="shared" si="1087"/>
        <v/>
      </c>
      <c r="BE1118" s="17" t="str">
        <f t="shared" si="1087"/>
        <v/>
      </c>
      <c r="BF1118" s="17" t="str">
        <f t="shared" si="1084"/>
        <v/>
      </c>
      <c r="BG1118" s="17" t="str">
        <f t="shared" si="1084"/>
        <v/>
      </c>
      <c r="BH1118" s="17" t="str">
        <f t="shared" si="1084"/>
        <v/>
      </c>
      <c r="BI1118" s="17" t="str">
        <f t="shared" si="1084"/>
        <v/>
      </c>
      <c r="BJ1118" s="17" t="str">
        <f t="shared" si="1084"/>
        <v/>
      </c>
    </row>
    <row r="1119" spans="1:62" s="13" customFormat="1" ht="23.25" customHeight="1">
      <c r="A1119" s="1">
        <f ca="1">IF(COUNTIF($D1119:$M1119," ")=10,"",IF(VLOOKUP(MAX($A$1:A1118),$A$1:C1118,3,FALSE)=0,"",MAX($A$1:A1118)+1))</f>
        <v>1090</v>
      </c>
      <c r="B1119" s="13" t="str">
        <f>$B1117</f>
        <v/>
      </c>
      <c r="C1119" s="2" t="str">
        <f>IF($B1119="","",$S$3)</f>
        <v/>
      </c>
      <c r="D1119" s="14" t="str">
        <f t="shared" ref="D1119:K1119" si="1102">IF($B1119&gt;"",IF(ISERROR(SEARCH($B1119,T$3))," ",MID(T$3,FIND("%курс ",T$3,FIND($B1119,T$3))+6,3)&amp;"
("&amp;MID(T$3,FIND("ауд.",T$3,FIND($B1119,T$3))+4,FIND("№",T$3,FIND("ауд.",T$3,FIND($B1119,T$3)))-(FIND("ауд.",T$3,FIND($B1119,T$3))+4))&amp;")"),"")</f>
        <v/>
      </c>
      <c r="E1119" s="14" t="str">
        <f t="shared" si="1102"/>
        <v/>
      </c>
      <c r="F1119" s="14" t="str">
        <f t="shared" si="1102"/>
        <v/>
      </c>
      <c r="G1119" s="14" t="str">
        <f t="shared" si="1102"/>
        <v/>
      </c>
      <c r="H1119" s="14" t="str">
        <f t="shared" si="1102"/>
        <v/>
      </c>
      <c r="I1119" s="14" t="str">
        <f t="shared" si="1102"/>
        <v/>
      </c>
      <c r="J1119" s="14" t="str">
        <f t="shared" si="1102"/>
        <v/>
      </c>
      <c r="K1119" s="14" t="str">
        <f t="shared" si="1102"/>
        <v/>
      </c>
      <c r="L1119" s="14"/>
      <c r="M1119" s="14"/>
      <c r="P1119" s="16"/>
      <c r="Q1119" s="16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E1119" s="31" t="str">
        <f t="shared" si="1101"/>
        <v/>
      </c>
      <c r="AF1119" s="31" t="str">
        <f t="shared" si="1101"/>
        <v/>
      </c>
      <c r="AG1119" s="31" t="str">
        <f t="shared" si="1101"/>
        <v/>
      </c>
      <c r="AH1119" s="31" t="str">
        <f t="shared" si="1101"/>
        <v/>
      </c>
      <c r="AI1119" s="31" t="str">
        <f t="shared" si="1101"/>
        <v/>
      </c>
      <c r="AJ1119" s="31" t="str">
        <f t="shared" si="1101"/>
        <v/>
      </c>
      <c r="AK1119" s="31" t="str">
        <f t="shared" si="1101"/>
        <v/>
      </c>
      <c r="AL1119" s="31" t="str">
        <f t="shared" si="1101"/>
        <v/>
      </c>
      <c r="AM1119" s="31" t="str">
        <f t="shared" si="1101"/>
        <v/>
      </c>
      <c r="AN1119" s="31" t="str">
        <f t="shared" si="1101"/>
        <v/>
      </c>
      <c r="AO1119" s="32" t="str">
        <f t="shared" si="1099"/>
        <v/>
      </c>
      <c r="AP1119" s="32" t="str">
        <f t="shared" si="1086"/>
        <v/>
      </c>
      <c r="AQ1119" s="32" t="str">
        <f t="shared" si="1086"/>
        <v/>
      </c>
      <c r="AR1119" s="32" t="str">
        <f t="shared" si="1086"/>
        <v/>
      </c>
      <c r="AS1119" s="32" t="str">
        <f t="shared" si="1086"/>
        <v/>
      </c>
      <c r="AT1119" s="32" t="str">
        <f t="shared" si="1086"/>
        <v/>
      </c>
      <c r="AU1119" s="32" t="str">
        <f t="shared" si="1083"/>
        <v/>
      </c>
      <c r="AV1119" s="32" t="str">
        <f t="shared" si="1083"/>
        <v/>
      </c>
      <c r="AW1119" s="32" t="str">
        <f t="shared" si="1083"/>
        <v/>
      </c>
      <c r="AX1119" s="32" t="str">
        <f t="shared" si="1083"/>
        <v/>
      </c>
      <c r="AY1119" s="32" t="str">
        <f t="shared" si="1083"/>
        <v/>
      </c>
      <c r="BA1119" s="17" t="str">
        <f t="shared" si="1087"/>
        <v/>
      </c>
      <c r="BB1119" s="17" t="str">
        <f t="shared" si="1087"/>
        <v/>
      </c>
      <c r="BC1119" s="17" t="str">
        <f t="shared" si="1087"/>
        <v/>
      </c>
      <c r="BD1119" s="17" t="str">
        <f t="shared" si="1087"/>
        <v/>
      </c>
      <c r="BE1119" s="17" t="str">
        <f t="shared" si="1087"/>
        <v/>
      </c>
      <c r="BF1119" s="17" t="str">
        <f t="shared" si="1084"/>
        <v/>
      </c>
      <c r="BG1119" s="17" t="str">
        <f t="shared" si="1084"/>
        <v/>
      </c>
      <c r="BH1119" s="17" t="str">
        <f t="shared" si="1084"/>
        <v/>
      </c>
      <c r="BI1119" s="17" t="str">
        <f t="shared" si="1084"/>
        <v/>
      </c>
      <c r="BJ1119" s="17" t="str">
        <f t="shared" si="1084"/>
        <v/>
      </c>
    </row>
    <row r="1120" spans="1:62" s="13" customFormat="1" ht="23.25" customHeight="1">
      <c r="A1120" s="1">
        <f ca="1">IF(COUNTIF($D1120:$M1120," ")=10,"",IF(VLOOKUP(MAX($A$1:A1119),$A$1:C1119,3,FALSE)=0,"",MAX($A$1:A1119)+1))</f>
        <v>1091</v>
      </c>
      <c r="B1120" s="13" t="str">
        <f>$B1117</f>
        <v/>
      </c>
      <c r="C1120" s="2" t="str">
        <f>IF($B1120="","",$S$4)</f>
        <v/>
      </c>
      <c r="D1120" s="14" t="str">
        <f t="shared" ref="D1120:K1120" si="1103">IF($B1120&gt;"",IF(ISERROR(SEARCH($B1120,T$4))," ",MID(T$4,FIND("%курс ",T$4,FIND($B1120,T$4))+6,3)&amp;"
("&amp;MID(T$4,FIND("ауд.",T$4,FIND($B1120,T$4))+4,FIND("№",T$4,FIND("ауд.",T$4,FIND($B1120,T$4)))-(FIND("ауд.",T$4,FIND($B1120,T$4))+4))&amp;")"),"")</f>
        <v/>
      </c>
      <c r="E1120" s="14" t="str">
        <f t="shared" si="1103"/>
        <v/>
      </c>
      <c r="F1120" s="14" t="str">
        <f t="shared" si="1103"/>
        <v/>
      </c>
      <c r="G1120" s="14" t="str">
        <f t="shared" si="1103"/>
        <v/>
      </c>
      <c r="H1120" s="14" t="str">
        <f t="shared" si="1103"/>
        <v/>
      </c>
      <c r="I1120" s="14" t="str">
        <f t="shared" si="1103"/>
        <v/>
      </c>
      <c r="J1120" s="14" t="str">
        <f t="shared" si="1103"/>
        <v/>
      </c>
      <c r="K1120" s="14" t="str">
        <f t="shared" si="1103"/>
        <v/>
      </c>
      <c r="L1120" s="14"/>
      <c r="M1120" s="14"/>
      <c r="P1120" s="16"/>
      <c r="Q1120" s="16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E1120" s="31" t="str">
        <f t="shared" si="1101"/>
        <v/>
      </c>
      <c r="AF1120" s="31" t="str">
        <f t="shared" si="1101"/>
        <v/>
      </c>
      <c r="AG1120" s="31" t="str">
        <f t="shared" si="1101"/>
        <v/>
      </c>
      <c r="AH1120" s="31" t="str">
        <f t="shared" si="1101"/>
        <v/>
      </c>
      <c r="AI1120" s="31" t="str">
        <f t="shared" si="1101"/>
        <v/>
      </c>
      <c r="AJ1120" s="31" t="str">
        <f t="shared" si="1101"/>
        <v/>
      </c>
      <c r="AK1120" s="31" t="str">
        <f t="shared" si="1101"/>
        <v/>
      </c>
      <c r="AL1120" s="31" t="str">
        <f t="shared" si="1101"/>
        <v/>
      </c>
      <c r="AM1120" s="31" t="str">
        <f t="shared" si="1101"/>
        <v/>
      </c>
      <c r="AN1120" s="31" t="str">
        <f t="shared" si="1101"/>
        <v/>
      </c>
      <c r="AO1120" s="32" t="str">
        <f t="shared" si="1099"/>
        <v/>
      </c>
      <c r="AP1120" s="32" t="str">
        <f t="shared" si="1086"/>
        <v/>
      </c>
      <c r="AQ1120" s="32" t="str">
        <f t="shared" si="1086"/>
        <v/>
      </c>
      <c r="AR1120" s="32" t="str">
        <f t="shared" si="1086"/>
        <v/>
      </c>
      <c r="AS1120" s="32" t="str">
        <f t="shared" si="1086"/>
        <v/>
      </c>
      <c r="AT1120" s="32" t="str">
        <f t="shared" si="1086"/>
        <v/>
      </c>
      <c r="AU1120" s="32" t="str">
        <f t="shared" si="1083"/>
        <v/>
      </c>
      <c r="AV1120" s="32" t="str">
        <f t="shared" si="1083"/>
        <v/>
      </c>
      <c r="AW1120" s="32" t="str">
        <f t="shared" si="1083"/>
        <v/>
      </c>
      <c r="AX1120" s="32" t="str">
        <f t="shared" si="1083"/>
        <v/>
      </c>
      <c r="AY1120" s="32" t="str">
        <f t="shared" si="1083"/>
        <v/>
      </c>
      <c r="BA1120" s="17" t="str">
        <f t="shared" si="1087"/>
        <v/>
      </c>
      <c r="BB1120" s="17" t="str">
        <f t="shared" si="1087"/>
        <v/>
      </c>
      <c r="BC1120" s="17" t="str">
        <f t="shared" si="1087"/>
        <v/>
      </c>
      <c r="BD1120" s="17" t="str">
        <f t="shared" si="1087"/>
        <v/>
      </c>
      <c r="BE1120" s="17" t="str">
        <f t="shared" si="1087"/>
        <v/>
      </c>
      <c r="BF1120" s="17" t="str">
        <f t="shared" si="1084"/>
        <v/>
      </c>
      <c r="BG1120" s="17" t="str">
        <f t="shared" si="1084"/>
        <v/>
      </c>
      <c r="BH1120" s="17" t="str">
        <f t="shared" si="1084"/>
        <v/>
      </c>
      <c r="BI1120" s="17" t="str">
        <f t="shared" si="1084"/>
        <v/>
      </c>
      <c r="BJ1120" s="17" t="str">
        <f t="shared" si="1084"/>
        <v/>
      </c>
    </row>
    <row r="1121" spans="1:62" s="13" customFormat="1" ht="23.25" customHeight="1">
      <c r="A1121" s="1">
        <f ca="1">IF(COUNTIF($D1121:$M1121," ")=10,"",IF(VLOOKUP(MAX($A$1:A1120),$A$1:C1120,3,FALSE)=0,"",MAX($A$1:A1120)+1))</f>
        <v>1092</v>
      </c>
      <c r="B1121" s="13" t="str">
        <f>$B1117</f>
        <v/>
      </c>
      <c r="C1121" s="2" t="str">
        <f>IF($B1121="","",$S$5)</f>
        <v/>
      </c>
      <c r="D1121" s="23" t="str">
        <f t="shared" ref="D1121:K1121" si="1104">IF($B1121&gt;"",IF(ISERROR(SEARCH($B1121,T$5))," ",MID(T$5,FIND("%курс ",T$5,FIND($B1121,T$5))+6,3)&amp;"
("&amp;MID(T$5,FIND("ауд.",T$5,FIND($B1121,T$5))+4,FIND("№",T$5,FIND("ауд.",T$5,FIND($B1121,T$5)))-(FIND("ауд.",T$5,FIND($B1121,T$5))+4))&amp;")"),"")</f>
        <v/>
      </c>
      <c r="E1121" s="23" t="str">
        <f t="shared" si="1104"/>
        <v/>
      </c>
      <c r="F1121" s="23" t="str">
        <f t="shared" si="1104"/>
        <v/>
      </c>
      <c r="G1121" s="23" t="str">
        <f t="shared" si="1104"/>
        <v/>
      </c>
      <c r="H1121" s="23" t="str">
        <f t="shared" si="1104"/>
        <v/>
      </c>
      <c r="I1121" s="23" t="str">
        <f t="shared" si="1104"/>
        <v/>
      </c>
      <c r="J1121" s="23" t="str">
        <f t="shared" si="1104"/>
        <v/>
      </c>
      <c r="K1121" s="23" t="str">
        <f t="shared" si="1104"/>
        <v/>
      </c>
      <c r="L1121" s="23"/>
      <c r="M1121" s="23"/>
      <c r="P1121" s="16"/>
      <c r="Q1121" s="16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E1121" s="31" t="str">
        <f t="shared" si="1101"/>
        <v/>
      </c>
      <c r="AF1121" s="31" t="str">
        <f t="shared" si="1101"/>
        <v/>
      </c>
      <c r="AG1121" s="31" t="str">
        <f t="shared" si="1101"/>
        <v/>
      </c>
      <c r="AH1121" s="31" t="str">
        <f t="shared" si="1101"/>
        <v/>
      </c>
      <c r="AI1121" s="31" t="str">
        <f t="shared" si="1101"/>
        <v/>
      </c>
      <c r="AJ1121" s="31" t="str">
        <f t="shared" si="1101"/>
        <v/>
      </c>
      <c r="AK1121" s="31" t="str">
        <f t="shared" si="1101"/>
        <v/>
      </c>
      <c r="AL1121" s="31" t="str">
        <f t="shared" si="1101"/>
        <v/>
      </c>
      <c r="AM1121" s="31" t="str">
        <f t="shared" si="1101"/>
        <v/>
      </c>
      <c r="AN1121" s="31" t="str">
        <f t="shared" si="1101"/>
        <v/>
      </c>
      <c r="AO1121" s="32" t="str">
        <f t="shared" si="1099"/>
        <v/>
      </c>
      <c r="AP1121" s="32" t="str">
        <f t="shared" si="1086"/>
        <v/>
      </c>
      <c r="AQ1121" s="32" t="str">
        <f t="shared" si="1086"/>
        <v/>
      </c>
      <c r="AR1121" s="32" t="str">
        <f t="shared" si="1086"/>
        <v/>
      </c>
      <c r="AS1121" s="32" t="str">
        <f t="shared" si="1086"/>
        <v/>
      </c>
      <c r="AT1121" s="32" t="str">
        <f t="shared" si="1086"/>
        <v/>
      </c>
      <c r="AU1121" s="32" t="str">
        <f t="shared" si="1083"/>
        <v/>
      </c>
      <c r="AV1121" s="32" t="str">
        <f t="shared" si="1083"/>
        <v/>
      </c>
      <c r="AW1121" s="32" t="str">
        <f t="shared" si="1083"/>
        <v/>
      </c>
      <c r="AX1121" s="32" t="str">
        <f t="shared" si="1083"/>
        <v/>
      </c>
      <c r="AY1121" s="32" t="str">
        <f t="shared" si="1083"/>
        <v/>
      </c>
      <c r="BA1121" s="17" t="str">
        <f t="shared" si="1087"/>
        <v/>
      </c>
      <c r="BB1121" s="17" t="str">
        <f t="shared" si="1087"/>
        <v/>
      </c>
      <c r="BC1121" s="17" t="str">
        <f t="shared" si="1087"/>
        <v/>
      </c>
      <c r="BD1121" s="17" t="str">
        <f t="shared" si="1087"/>
        <v/>
      </c>
      <c r="BE1121" s="17" t="str">
        <f t="shared" si="1087"/>
        <v/>
      </c>
      <c r="BF1121" s="17" t="str">
        <f t="shared" si="1084"/>
        <v/>
      </c>
      <c r="BG1121" s="17" t="str">
        <f t="shared" si="1084"/>
        <v/>
      </c>
      <c r="BH1121" s="17" t="str">
        <f t="shared" si="1084"/>
        <v/>
      </c>
      <c r="BI1121" s="17" t="str">
        <f t="shared" si="1084"/>
        <v/>
      </c>
      <c r="BJ1121" s="17" t="str">
        <f t="shared" si="1084"/>
        <v/>
      </c>
    </row>
    <row r="1122" spans="1:62" s="13" customFormat="1" ht="23.25" customHeight="1">
      <c r="A1122" s="1">
        <f ca="1">IF(COUNTIF($D1122:$M1122," ")=10,"",IF(VLOOKUP(MAX($A$1:A1121),$A$1:C1121,3,FALSE)=0,"",MAX($A$1:A1121)+1))</f>
        <v>1093</v>
      </c>
      <c r="B1122" s="13" t="str">
        <f>$B1117</f>
        <v/>
      </c>
      <c r="C1122" s="2" t="str">
        <f>IF($B1122="","",$S$6)</f>
        <v/>
      </c>
      <c r="D1122" s="23" t="str">
        <f t="shared" ref="D1122:K1122" si="1105">IF($B1122&gt;"",IF(ISERROR(SEARCH($B1122,T$6))," ",MID(T$6,FIND("%курс ",T$6,FIND($B1122,T$6))+6,3)&amp;"
("&amp;MID(T$6,FIND("ауд.",T$6,FIND($B1122,T$6))+4,FIND("№",T$6,FIND("ауд.",T$6,FIND($B1122,T$6)))-(FIND("ауд.",T$6,FIND($B1122,T$6))+4))&amp;")"),"")</f>
        <v/>
      </c>
      <c r="E1122" s="23" t="str">
        <f t="shared" si="1105"/>
        <v/>
      </c>
      <c r="F1122" s="23" t="str">
        <f t="shared" si="1105"/>
        <v/>
      </c>
      <c r="G1122" s="23" t="str">
        <f t="shared" si="1105"/>
        <v/>
      </c>
      <c r="H1122" s="23" t="str">
        <f t="shared" si="1105"/>
        <v/>
      </c>
      <c r="I1122" s="23" t="str">
        <f t="shared" si="1105"/>
        <v/>
      </c>
      <c r="J1122" s="23" t="str">
        <f t="shared" si="1105"/>
        <v/>
      </c>
      <c r="K1122" s="23" t="str">
        <f t="shared" si="1105"/>
        <v/>
      </c>
      <c r="L1122" s="23"/>
      <c r="M1122" s="23"/>
      <c r="P1122" s="16"/>
      <c r="Q1122" s="16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E1122" s="31" t="str">
        <f t="shared" si="1101"/>
        <v/>
      </c>
      <c r="AF1122" s="31" t="str">
        <f t="shared" si="1101"/>
        <v/>
      </c>
      <c r="AG1122" s="31" t="str">
        <f t="shared" si="1101"/>
        <v/>
      </c>
      <c r="AH1122" s="31" t="str">
        <f t="shared" si="1101"/>
        <v/>
      </c>
      <c r="AI1122" s="31" t="str">
        <f t="shared" si="1101"/>
        <v/>
      </c>
      <c r="AJ1122" s="31" t="str">
        <f t="shared" si="1101"/>
        <v/>
      </c>
      <c r="AK1122" s="31" t="str">
        <f t="shared" si="1101"/>
        <v/>
      </c>
      <c r="AL1122" s="31" t="str">
        <f t="shared" si="1101"/>
        <v/>
      </c>
      <c r="AM1122" s="31" t="str">
        <f t="shared" si="1101"/>
        <v/>
      </c>
      <c r="AN1122" s="31" t="str">
        <f t="shared" si="1101"/>
        <v/>
      </c>
      <c r="AO1122" s="32" t="str">
        <f t="shared" si="1099"/>
        <v/>
      </c>
      <c r="AP1122" s="32" t="str">
        <f t="shared" si="1086"/>
        <v/>
      </c>
      <c r="AQ1122" s="32" t="str">
        <f t="shared" si="1086"/>
        <v/>
      </c>
      <c r="AR1122" s="32" t="str">
        <f t="shared" si="1086"/>
        <v/>
      </c>
      <c r="AS1122" s="32" t="str">
        <f t="shared" si="1086"/>
        <v/>
      </c>
      <c r="AT1122" s="32" t="str">
        <f t="shared" si="1086"/>
        <v/>
      </c>
      <c r="AU1122" s="32" t="str">
        <f t="shared" si="1083"/>
        <v/>
      </c>
      <c r="AV1122" s="32" t="str">
        <f t="shared" si="1083"/>
        <v/>
      </c>
      <c r="AW1122" s="32" t="str">
        <f t="shared" si="1083"/>
        <v/>
      </c>
      <c r="AX1122" s="32" t="str">
        <f t="shared" si="1083"/>
        <v/>
      </c>
      <c r="AY1122" s="32" t="str">
        <f t="shared" si="1083"/>
        <v/>
      </c>
      <c r="BA1122" s="17" t="str">
        <f t="shared" si="1087"/>
        <v/>
      </c>
      <c r="BB1122" s="17" t="str">
        <f t="shared" si="1087"/>
        <v/>
      </c>
      <c r="BC1122" s="17" t="str">
        <f t="shared" si="1087"/>
        <v/>
      </c>
      <c r="BD1122" s="17" t="str">
        <f t="shared" si="1087"/>
        <v/>
      </c>
      <c r="BE1122" s="17" t="str">
        <f t="shared" si="1087"/>
        <v/>
      </c>
      <c r="BF1122" s="17" t="str">
        <f t="shared" si="1084"/>
        <v/>
      </c>
      <c r="BG1122" s="17" t="str">
        <f t="shared" si="1084"/>
        <v/>
      </c>
      <c r="BH1122" s="17" t="str">
        <f t="shared" si="1084"/>
        <v/>
      </c>
      <c r="BI1122" s="17" t="str">
        <f t="shared" si="1084"/>
        <v/>
      </c>
      <c r="BJ1122" s="17" t="str">
        <f t="shared" si="1084"/>
        <v/>
      </c>
    </row>
    <row r="1123" spans="1:62" s="13" customFormat="1" ht="23.25" customHeight="1">
      <c r="A1123" s="1">
        <f ca="1">IF(COUNTIF($D1123:$M1123," ")=10,"",IF(VLOOKUP(MAX($A$1:A1122),$A$1:C1122,3,FALSE)=0,"",MAX($A$1:A1122)+1))</f>
        <v>1094</v>
      </c>
      <c r="B1123" s="13" t="str">
        <f>$B1117</f>
        <v/>
      </c>
      <c r="C1123" s="2" t="str">
        <f>IF($B1123="","",$S$7)</f>
        <v/>
      </c>
      <c r="D1123" s="23" t="str">
        <f t="shared" ref="D1123:K1123" si="1106">IF($B1123&gt;"",IF(ISERROR(SEARCH($B1123,T$7))," ",MID(T$7,FIND("%курс ",T$7,FIND($B1123,T$7))+6,3)&amp;"
("&amp;MID(T$7,FIND("ауд.",T$7,FIND($B1123,T$7))+4,FIND("№",T$7,FIND("ауд.",T$7,FIND($B1123,T$7)))-(FIND("ауд.",T$7,FIND($B1123,T$7))+4))&amp;")"),"")</f>
        <v/>
      </c>
      <c r="E1123" s="23" t="str">
        <f t="shared" si="1106"/>
        <v/>
      </c>
      <c r="F1123" s="23" t="str">
        <f t="shared" si="1106"/>
        <v/>
      </c>
      <c r="G1123" s="23" t="str">
        <f t="shared" si="1106"/>
        <v/>
      </c>
      <c r="H1123" s="23" t="str">
        <f t="shared" si="1106"/>
        <v/>
      </c>
      <c r="I1123" s="23" t="str">
        <f t="shared" si="1106"/>
        <v/>
      </c>
      <c r="J1123" s="23" t="str">
        <f t="shared" si="1106"/>
        <v/>
      </c>
      <c r="K1123" s="23" t="str">
        <f t="shared" si="1106"/>
        <v/>
      </c>
      <c r="L1123" s="23"/>
      <c r="M1123" s="23"/>
      <c r="P1123" s="16"/>
      <c r="Q1123" s="16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E1123" s="31" t="str">
        <f t="shared" si="1101"/>
        <v/>
      </c>
      <c r="AF1123" s="31" t="str">
        <f t="shared" si="1101"/>
        <v/>
      </c>
      <c r="AG1123" s="31" t="str">
        <f t="shared" si="1101"/>
        <v/>
      </c>
      <c r="AH1123" s="31" t="str">
        <f t="shared" si="1101"/>
        <v/>
      </c>
      <c r="AI1123" s="31" t="str">
        <f t="shared" si="1101"/>
        <v/>
      </c>
      <c r="AJ1123" s="31" t="str">
        <f t="shared" si="1101"/>
        <v/>
      </c>
      <c r="AK1123" s="31" t="str">
        <f t="shared" si="1101"/>
        <v/>
      </c>
      <c r="AL1123" s="31" t="str">
        <f t="shared" si="1101"/>
        <v/>
      </c>
      <c r="AM1123" s="31" t="str">
        <f t="shared" si="1101"/>
        <v/>
      </c>
      <c r="AN1123" s="31" t="str">
        <f t="shared" si="1101"/>
        <v/>
      </c>
      <c r="AO1123" s="32" t="str">
        <f t="shared" si="1099"/>
        <v/>
      </c>
      <c r="AP1123" s="32" t="str">
        <f t="shared" si="1086"/>
        <v/>
      </c>
      <c r="AQ1123" s="32" t="str">
        <f t="shared" si="1086"/>
        <v/>
      </c>
      <c r="AR1123" s="32" t="str">
        <f t="shared" si="1086"/>
        <v/>
      </c>
      <c r="AS1123" s="32" t="str">
        <f t="shared" si="1086"/>
        <v/>
      </c>
      <c r="AT1123" s="32" t="str">
        <f t="shared" si="1086"/>
        <v/>
      </c>
      <c r="AU1123" s="32" t="str">
        <f t="shared" si="1083"/>
        <v/>
      </c>
      <c r="AV1123" s="32" t="str">
        <f t="shared" si="1083"/>
        <v/>
      </c>
      <c r="AW1123" s="32" t="str">
        <f t="shared" si="1083"/>
        <v/>
      </c>
      <c r="AX1123" s="32" t="str">
        <f t="shared" si="1083"/>
        <v/>
      </c>
      <c r="AY1123" s="32" t="str">
        <f t="shared" si="1083"/>
        <v/>
      </c>
      <c r="BA1123" s="17" t="str">
        <f t="shared" si="1087"/>
        <v/>
      </c>
      <c r="BB1123" s="17" t="str">
        <f t="shared" si="1087"/>
        <v/>
      </c>
      <c r="BC1123" s="17" t="str">
        <f t="shared" si="1087"/>
        <v/>
      </c>
      <c r="BD1123" s="17" t="str">
        <f t="shared" si="1087"/>
        <v/>
      </c>
      <c r="BE1123" s="17" t="str">
        <f t="shared" si="1087"/>
        <v/>
      </c>
      <c r="BF1123" s="17" t="str">
        <f t="shared" si="1084"/>
        <v/>
      </c>
      <c r="BG1123" s="17" t="str">
        <f t="shared" si="1084"/>
        <v/>
      </c>
      <c r="BH1123" s="17" t="str">
        <f t="shared" si="1084"/>
        <v/>
      </c>
      <c r="BI1123" s="17" t="str">
        <f t="shared" si="1084"/>
        <v/>
      </c>
      <c r="BJ1123" s="17" t="str">
        <f t="shared" si="1084"/>
        <v/>
      </c>
    </row>
    <row r="1124" spans="1:62" s="13" customFormat="1" ht="23.25" customHeight="1">
      <c r="A1124" s="1">
        <f ca="1">IF(COUNTIF($D1124:$M1124," ")=10,"",IF(VLOOKUP(MAX($A$1:A1123),$A$1:C1123,3,FALSE)=0,"",MAX($A$1:A1123)+1))</f>
        <v>1095</v>
      </c>
      <c r="B1124" s="13" t="str">
        <f>$B1117</f>
        <v/>
      </c>
      <c r="C1124" s="2" t="str">
        <f>IF($B1124="","",$S$8)</f>
        <v/>
      </c>
      <c r="D1124" s="23" t="str">
        <f t="shared" ref="D1124:K1124" si="1107">IF($B1124&gt;"",IF(ISERROR(SEARCH($B1124,T$8))," ",MID(T$8,FIND("%курс ",T$8,FIND($B1124,T$8))+6,3)&amp;"
("&amp;MID(T$8,FIND("ауд.",T$8,FIND($B1124,T$8))+4,FIND("№",T$8,FIND("ауд.",T$8,FIND($B1124,T$8)))-(FIND("ауд.",T$8,FIND($B1124,T$8))+4))&amp;")"),"")</f>
        <v/>
      </c>
      <c r="E1124" s="23" t="str">
        <f t="shared" si="1107"/>
        <v/>
      </c>
      <c r="F1124" s="23" t="str">
        <f t="shared" si="1107"/>
        <v/>
      </c>
      <c r="G1124" s="23" t="str">
        <f t="shared" si="1107"/>
        <v/>
      </c>
      <c r="H1124" s="23" t="str">
        <f t="shared" si="1107"/>
        <v/>
      </c>
      <c r="I1124" s="23" t="str">
        <f t="shared" si="1107"/>
        <v/>
      </c>
      <c r="J1124" s="23" t="str">
        <f t="shared" si="1107"/>
        <v/>
      </c>
      <c r="K1124" s="23" t="str">
        <f t="shared" si="1107"/>
        <v/>
      </c>
      <c r="L1124" s="23"/>
      <c r="M1124" s="23"/>
      <c r="P1124" s="16"/>
      <c r="Q1124" s="16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E1124" s="31" t="str">
        <f t="shared" si="1101"/>
        <v/>
      </c>
      <c r="AF1124" s="31" t="str">
        <f t="shared" si="1101"/>
        <v/>
      </c>
      <c r="AG1124" s="31" t="str">
        <f t="shared" si="1101"/>
        <v/>
      </c>
      <c r="AH1124" s="31" t="str">
        <f t="shared" si="1101"/>
        <v/>
      </c>
      <c r="AI1124" s="31" t="str">
        <f t="shared" si="1101"/>
        <v/>
      </c>
      <c r="AJ1124" s="31" t="str">
        <f t="shared" si="1101"/>
        <v/>
      </c>
      <c r="AK1124" s="31" t="str">
        <f t="shared" si="1101"/>
        <v/>
      </c>
      <c r="AL1124" s="31" t="str">
        <f t="shared" si="1101"/>
        <v/>
      </c>
      <c r="AM1124" s="31" t="str">
        <f t="shared" si="1101"/>
        <v/>
      </c>
      <c r="AN1124" s="31" t="str">
        <f t="shared" si="1101"/>
        <v/>
      </c>
      <c r="AO1124" s="32" t="str">
        <f t="shared" si="1099"/>
        <v/>
      </c>
      <c r="AP1124" s="32" t="str">
        <f t="shared" si="1086"/>
        <v/>
      </c>
      <c r="AQ1124" s="32" t="str">
        <f t="shared" si="1086"/>
        <v/>
      </c>
      <c r="AR1124" s="32" t="str">
        <f t="shared" si="1086"/>
        <v/>
      </c>
      <c r="AS1124" s="32" t="str">
        <f t="shared" si="1086"/>
        <v/>
      </c>
      <c r="AT1124" s="32" t="str">
        <f t="shared" si="1086"/>
        <v/>
      </c>
      <c r="AU1124" s="32" t="str">
        <f t="shared" si="1083"/>
        <v/>
      </c>
      <c r="AV1124" s="32" t="str">
        <f t="shared" si="1083"/>
        <v/>
      </c>
      <c r="AW1124" s="32" t="str">
        <f t="shared" si="1083"/>
        <v/>
      </c>
      <c r="AX1124" s="32" t="str">
        <f t="shared" si="1083"/>
        <v/>
      </c>
      <c r="AY1124" s="32" t="str">
        <f t="shared" si="1083"/>
        <v/>
      </c>
      <c r="BA1124" s="17" t="str">
        <f t="shared" si="1087"/>
        <v/>
      </c>
      <c r="BB1124" s="17" t="str">
        <f t="shared" si="1087"/>
        <v/>
      </c>
      <c r="BC1124" s="17" t="str">
        <f t="shared" si="1087"/>
        <v/>
      </c>
      <c r="BD1124" s="17" t="str">
        <f t="shared" si="1087"/>
        <v/>
      </c>
      <c r="BE1124" s="17" t="str">
        <f t="shared" si="1087"/>
        <v/>
      </c>
      <c r="BF1124" s="17" t="str">
        <f t="shared" si="1084"/>
        <v/>
      </c>
      <c r="BG1124" s="17" t="str">
        <f t="shared" si="1084"/>
        <v/>
      </c>
      <c r="BH1124" s="17" t="str">
        <f t="shared" si="1084"/>
        <v/>
      </c>
      <c r="BI1124" s="17" t="str">
        <f t="shared" si="1084"/>
        <v/>
      </c>
      <c r="BJ1124" s="17" t="str">
        <f t="shared" si="1084"/>
        <v/>
      </c>
    </row>
    <row r="1125" spans="1:62" s="13" customFormat="1" ht="23.25" customHeight="1">
      <c r="C1125" s="2" t="str">
        <f>IF($B1125="","",$S$2)</f>
        <v/>
      </c>
      <c r="D1125" s="14" t="str">
        <f t="shared" ref="D1125:K1125" si="1108">IF($B1125&gt;"",IF(ISERROR(SEARCH($B1125,T$2))," ",MID(T$2,FIND("%курс ",T$2,FIND($B1125,T$2))+6,3)&amp;"
("&amp;MID(T$2,FIND("ауд.",T$2,FIND($B1125,T$2))+4,FIND("№",T$2,FIND("ауд.",T$2,FIND($B1125,T$2)))-(FIND("ауд.",T$2,FIND($B1125,T$2))+4))&amp;")"),"")</f>
        <v/>
      </c>
      <c r="E1125" s="14" t="str">
        <f t="shared" si="1108"/>
        <v/>
      </c>
      <c r="F1125" s="14" t="str">
        <f t="shared" si="1108"/>
        <v/>
      </c>
      <c r="G1125" s="14" t="str">
        <f t="shared" si="1108"/>
        <v/>
      </c>
      <c r="H1125" s="14" t="str">
        <f t="shared" si="1108"/>
        <v/>
      </c>
      <c r="I1125" s="14" t="str">
        <f t="shared" si="1108"/>
        <v/>
      </c>
      <c r="J1125" s="14" t="str">
        <f t="shared" si="1108"/>
        <v/>
      </c>
      <c r="K1125" s="14" t="str">
        <f t="shared" si="1108"/>
        <v/>
      </c>
      <c r="L1125" s="14"/>
      <c r="M1125" s="14"/>
      <c r="P1125" s="16"/>
      <c r="Q1125" s="16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E1125" s="35"/>
      <c r="AF1125" s="35"/>
      <c r="AG1125" s="35"/>
      <c r="AH1125" s="35"/>
      <c r="AI1125" s="35"/>
      <c r="AJ1125" s="35"/>
      <c r="AK1125" s="35"/>
      <c r="AL1125" s="35"/>
      <c r="AM1125" s="35"/>
      <c r="AN1125" s="35"/>
      <c r="AO1125" s="35"/>
      <c r="AP1125" s="32" t="str">
        <f t="shared" si="1086"/>
        <v/>
      </c>
      <c r="AQ1125" s="32" t="str">
        <f t="shared" si="1086"/>
        <v/>
      </c>
      <c r="AR1125" s="32" t="str">
        <f t="shared" si="1086"/>
        <v/>
      </c>
      <c r="AS1125" s="32" t="str">
        <f t="shared" si="1086"/>
        <v/>
      </c>
      <c r="AT1125" s="32" t="str">
        <f t="shared" si="1086"/>
        <v/>
      </c>
      <c r="AU1125" s="32" t="str">
        <f t="shared" si="1083"/>
        <v/>
      </c>
      <c r="AV1125" s="32" t="str">
        <f t="shared" si="1083"/>
        <v/>
      </c>
      <c r="AW1125" s="32" t="str">
        <f t="shared" si="1083"/>
        <v/>
      </c>
      <c r="AX1125" s="32" t="str">
        <f t="shared" si="1083"/>
        <v/>
      </c>
      <c r="AY1125" s="32" t="str">
        <f t="shared" si="1083"/>
        <v/>
      </c>
      <c r="BA1125" s="17" t="str">
        <f t="shared" si="1087"/>
        <v/>
      </c>
      <c r="BB1125" s="17" t="str">
        <f t="shared" si="1087"/>
        <v/>
      </c>
      <c r="BC1125" s="17" t="str">
        <f t="shared" si="1087"/>
        <v/>
      </c>
      <c r="BD1125" s="17" t="str">
        <f t="shared" si="1087"/>
        <v/>
      </c>
      <c r="BE1125" s="17" t="str">
        <f t="shared" si="1087"/>
        <v/>
      </c>
      <c r="BF1125" s="17" t="str">
        <f t="shared" si="1084"/>
        <v/>
      </c>
      <c r="BG1125" s="17" t="str">
        <f t="shared" si="1084"/>
        <v/>
      </c>
      <c r="BH1125" s="17" t="str">
        <f t="shared" si="1084"/>
        <v/>
      </c>
      <c r="BI1125" s="17" t="str">
        <f t="shared" si="1084"/>
        <v/>
      </c>
      <c r="BJ1125" s="17" t="str">
        <f t="shared" si="1084"/>
        <v/>
      </c>
    </row>
    <row r="1126" spans="1:62" s="13" customFormat="1" ht="23.25" customHeight="1">
      <c r="A1126" s="1">
        <f ca="1">IF(COUNTIF($D1127:$M1133," ")=70,"",MAX($A$1:A1125)+1)</f>
        <v>1096</v>
      </c>
      <c r="B1126" s="2" t="str">
        <f>IF($C1126="","",$C1126)</f>
        <v/>
      </c>
      <c r="C1126" s="3" t="str">
        <f>IF(ISERROR(VLOOKUP((ROW()-1)/9+1,'[1]Преподавательский состав'!$A$2:$B$180,2,FALSE)),"",VLOOKUP((ROW()-1)/9+1,'[1]Преподавательский состав'!$A$2:$B$180,2,FALSE))</f>
        <v/>
      </c>
      <c r="D1126" s="3" t="str">
        <f>IF($C1126="","",T(" 9.00"))</f>
        <v/>
      </c>
      <c r="E1126" s="3" t="str">
        <f>IF($C1126="","",T("10.40"))</f>
        <v/>
      </c>
      <c r="F1126" s="3" t="str">
        <f>IF($C1126="","",T("12.20"))</f>
        <v/>
      </c>
      <c r="G1126" s="3" t="str">
        <f>IF($C1126="","",T("14.00"))</f>
        <v/>
      </c>
      <c r="H1126" s="3" t="str">
        <f>IF($C1126="","",T("14.30"))</f>
        <v/>
      </c>
      <c r="I1126" s="3" t="str">
        <f>IF($C1126="","",T("16.10"))</f>
        <v/>
      </c>
      <c r="J1126" s="3" t="str">
        <f>IF($C1126="","",T("17.50"))</f>
        <v/>
      </c>
      <c r="K1126" s="3" t="str">
        <f>IF($C1126="","",T("17.50"))</f>
        <v/>
      </c>
      <c r="L1126" s="3"/>
      <c r="M1126" s="3"/>
      <c r="P1126" s="16"/>
      <c r="Q1126" s="16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  <c r="AO1126" s="32" t="str">
        <f t="shared" ref="AO1126:AO1133" si="1109">IF(COUNTBLANK(AE1126:AN1126)=10,"",MID($B1126,1,FIND(" ",$B1126)-1))</f>
        <v/>
      </c>
      <c r="AP1126" s="32" t="str">
        <f t="shared" si="1086"/>
        <v/>
      </c>
      <c r="AQ1126" s="32" t="str">
        <f t="shared" si="1086"/>
        <v/>
      </c>
      <c r="AR1126" s="32" t="str">
        <f t="shared" si="1086"/>
        <v/>
      </c>
      <c r="AS1126" s="32" t="str">
        <f t="shared" si="1086"/>
        <v/>
      </c>
      <c r="AT1126" s="32" t="str">
        <f t="shared" si="1086"/>
        <v/>
      </c>
      <c r="AU1126" s="32" t="str">
        <f t="shared" si="1083"/>
        <v/>
      </c>
      <c r="AV1126" s="32" t="str">
        <f t="shared" si="1083"/>
        <v/>
      </c>
      <c r="AW1126" s="32" t="str">
        <f t="shared" si="1083"/>
        <v/>
      </c>
      <c r="AX1126" s="32" t="str">
        <f t="shared" si="1083"/>
        <v/>
      </c>
      <c r="AY1126" s="32" t="str">
        <f t="shared" si="1083"/>
        <v/>
      </c>
      <c r="BA1126" s="17" t="str">
        <f t="shared" si="1087"/>
        <v/>
      </c>
      <c r="BB1126" s="17" t="str">
        <f t="shared" si="1087"/>
        <v/>
      </c>
      <c r="BC1126" s="17" t="str">
        <f t="shared" si="1087"/>
        <v/>
      </c>
      <c r="BD1126" s="17" t="str">
        <f t="shared" si="1087"/>
        <v/>
      </c>
      <c r="BE1126" s="17" t="str">
        <f t="shared" si="1087"/>
        <v/>
      </c>
      <c r="BF1126" s="17" t="str">
        <f t="shared" si="1084"/>
        <v/>
      </c>
      <c r="BG1126" s="17" t="str">
        <f t="shared" si="1084"/>
        <v/>
      </c>
      <c r="BH1126" s="17" t="str">
        <f t="shared" si="1084"/>
        <v/>
      </c>
      <c r="BI1126" s="17" t="str">
        <f t="shared" si="1084"/>
        <v/>
      </c>
      <c r="BJ1126" s="17" t="str">
        <f t="shared" si="1084"/>
        <v/>
      </c>
    </row>
    <row r="1127" spans="1:62" s="13" customFormat="1" ht="23.25" customHeight="1">
      <c r="A1127" s="1">
        <f ca="1">IF(COUNTIF($D1127:$M1127," ")=10,"",IF(VLOOKUP(MAX($A$1:A1126),$A$1:C1126,3,FALSE)=0,"",MAX($A$1:A1126)+1))</f>
        <v>1097</v>
      </c>
      <c r="B1127" s="13" t="str">
        <f>$B1126</f>
        <v/>
      </c>
      <c r="C1127" s="2" t="str">
        <f>IF($B1127="","",$S$2)</f>
        <v/>
      </c>
      <c r="D1127" s="14" t="str">
        <f t="shared" ref="D1127:K1127" si="1110">IF($B1127&gt;"",IF(ISERROR(SEARCH($B1127,T$2))," ",MID(T$2,FIND("%курс ",T$2,FIND($B1127,T$2))+6,3)&amp;"
("&amp;MID(T$2,FIND("ауд.",T$2,FIND($B1127,T$2))+4,FIND("№",T$2,FIND("ауд.",T$2,FIND($B1127,T$2)))-(FIND("ауд.",T$2,FIND($B1127,T$2))+4))&amp;")"),"")</f>
        <v/>
      </c>
      <c r="E1127" s="14" t="str">
        <f t="shared" si="1110"/>
        <v/>
      </c>
      <c r="F1127" s="14" t="str">
        <f t="shared" si="1110"/>
        <v/>
      </c>
      <c r="G1127" s="14" t="str">
        <f t="shared" si="1110"/>
        <v/>
      </c>
      <c r="H1127" s="14" t="str">
        <f t="shared" si="1110"/>
        <v/>
      </c>
      <c r="I1127" s="14" t="str">
        <f t="shared" si="1110"/>
        <v/>
      </c>
      <c r="J1127" s="14" t="str">
        <f t="shared" si="1110"/>
        <v/>
      </c>
      <c r="K1127" s="14" t="str">
        <f t="shared" si="1110"/>
        <v/>
      </c>
      <c r="L1127" s="14"/>
      <c r="M1127" s="14"/>
      <c r="P1127" s="16"/>
      <c r="Q1127" s="16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E1127" s="31" t="str">
        <f t="shared" ref="AE1127:AN1133" si="1111">IF(D1127=" ","",IF(D1127="","",CONCATENATE($C1127," ",D$1," ",MID(D1127,6,3))))</f>
        <v/>
      </c>
      <c r="AF1127" s="31" t="str">
        <f t="shared" si="1111"/>
        <v/>
      </c>
      <c r="AG1127" s="31" t="str">
        <f t="shared" si="1111"/>
        <v/>
      </c>
      <c r="AH1127" s="31" t="str">
        <f t="shared" si="1111"/>
        <v/>
      </c>
      <c r="AI1127" s="31" t="str">
        <f t="shared" si="1111"/>
        <v/>
      </c>
      <c r="AJ1127" s="31" t="str">
        <f t="shared" si="1111"/>
        <v/>
      </c>
      <c r="AK1127" s="31" t="str">
        <f t="shared" si="1111"/>
        <v/>
      </c>
      <c r="AL1127" s="31" t="str">
        <f t="shared" si="1111"/>
        <v/>
      </c>
      <c r="AM1127" s="31" t="str">
        <f t="shared" si="1111"/>
        <v/>
      </c>
      <c r="AN1127" s="31" t="str">
        <f t="shared" si="1111"/>
        <v/>
      </c>
      <c r="AO1127" s="32" t="str">
        <f t="shared" si="1109"/>
        <v/>
      </c>
      <c r="AP1127" s="32" t="str">
        <f t="shared" si="1086"/>
        <v/>
      </c>
      <c r="AQ1127" s="32" t="str">
        <f t="shared" si="1086"/>
        <v/>
      </c>
      <c r="AR1127" s="32" t="str">
        <f t="shared" si="1086"/>
        <v/>
      </c>
      <c r="AS1127" s="32" t="str">
        <f t="shared" si="1086"/>
        <v/>
      </c>
      <c r="AT1127" s="32" t="str">
        <f t="shared" si="1086"/>
        <v/>
      </c>
      <c r="AU1127" s="32" t="str">
        <f t="shared" si="1083"/>
        <v/>
      </c>
      <c r="AV1127" s="32" t="str">
        <f t="shared" si="1083"/>
        <v/>
      </c>
      <c r="AW1127" s="32" t="str">
        <f t="shared" si="1083"/>
        <v/>
      </c>
      <c r="AX1127" s="32" t="str">
        <f t="shared" si="1083"/>
        <v/>
      </c>
      <c r="AY1127" s="32" t="str">
        <f t="shared" si="1083"/>
        <v/>
      </c>
      <c r="BA1127" s="17" t="str">
        <f t="shared" si="1087"/>
        <v/>
      </c>
      <c r="BB1127" s="17" t="str">
        <f t="shared" si="1087"/>
        <v/>
      </c>
      <c r="BC1127" s="17" t="str">
        <f t="shared" si="1087"/>
        <v/>
      </c>
      <c r="BD1127" s="17" t="str">
        <f t="shared" si="1087"/>
        <v/>
      </c>
      <c r="BE1127" s="17" t="str">
        <f t="shared" si="1087"/>
        <v/>
      </c>
      <c r="BF1127" s="17" t="str">
        <f t="shared" si="1084"/>
        <v/>
      </c>
      <c r="BG1127" s="17" t="str">
        <f t="shared" si="1084"/>
        <v/>
      </c>
      <c r="BH1127" s="17" t="str">
        <f t="shared" si="1084"/>
        <v/>
      </c>
      <c r="BI1127" s="17" t="str">
        <f t="shared" si="1084"/>
        <v/>
      </c>
      <c r="BJ1127" s="17" t="str">
        <f t="shared" si="1084"/>
        <v/>
      </c>
    </row>
    <row r="1128" spans="1:62" s="13" customFormat="1" ht="23.25" customHeight="1">
      <c r="A1128" s="1">
        <f ca="1">IF(COUNTIF($D1128:$M1128," ")=10,"",IF(VLOOKUP(MAX($A$1:A1127),$A$1:C1127,3,FALSE)=0,"",MAX($A$1:A1127)+1))</f>
        <v>1098</v>
      </c>
      <c r="B1128" s="13" t="str">
        <f>$B1126</f>
        <v/>
      </c>
      <c r="C1128" s="2" t="str">
        <f>IF($B1128="","",$S$3)</f>
        <v/>
      </c>
      <c r="D1128" s="14" t="str">
        <f t="shared" ref="D1128:K1128" si="1112">IF($B1128&gt;"",IF(ISERROR(SEARCH($B1128,T$3))," ",MID(T$3,FIND("%курс ",T$3,FIND($B1128,T$3))+6,3)&amp;"
("&amp;MID(T$3,FIND("ауд.",T$3,FIND($B1128,T$3))+4,FIND("№",T$3,FIND("ауд.",T$3,FIND($B1128,T$3)))-(FIND("ауд.",T$3,FIND($B1128,T$3))+4))&amp;")"),"")</f>
        <v/>
      </c>
      <c r="E1128" s="14" t="str">
        <f t="shared" si="1112"/>
        <v/>
      </c>
      <c r="F1128" s="14" t="str">
        <f t="shared" si="1112"/>
        <v/>
      </c>
      <c r="G1128" s="14" t="str">
        <f t="shared" si="1112"/>
        <v/>
      </c>
      <c r="H1128" s="14" t="str">
        <f t="shared" si="1112"/>
        <v/>
      </c>
      <c r="I1128" s="14" t="str">
        <f t="shared" si="1112"/>
        <v/>
      </c>
      <c r="J1128" s="14" t="str">
        <f t="shared" si="1112"/>
        <v/>
      </c>
      <c r="K1128" s="14" t="str">
        <f t="shared" si="1112"/>
        <v/>
      </c>
      <c r="L1128" s="14"/>
      <c r="M1128" s="14"/>
      <c r="P1128" s="16"/>
      <c r="Q1128" s="16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E1128" s="31" t="str">
        <f t="shared" si="1111"/>
        <v/>
      </c>
      <c r="AF1128" s="31" t="str">
        <f t="shared" si="1111"/>
        <v/>
      </c>
      <c r="AG1128" s="31" t="str">
        <f t="shared" si="1111"/>
        <v/>
      </c>
      <c r="AH1128" s="31" t="str">
        <f t="shared" si="1111"/>
        <v/>
      </c>
      <c r="AI1128" s="31" t="str">
        <f t="shared" si="1111"/>
        <v/>
      </c>
      <c r="AJ1128" s="31" t="str">
        <f t="shared" si="1111"/>
        <v/>
      </c>
      <c r="AK1128" s="31" t="str">
        <f t="shared" si="1111"/>
        <v/>
      </c>
      <c r="AL1128" s="31" t="str">
        <f t="shared" si="1111"/>
        <v/>
      </c>
      <c r="AM1128" s="31" t="str">
        <f t="shared" si="1111"/>
        <v/>
      </c>
      <c r="AN1128" s="31" t="str">
        <f t="shared" si="1111"/>
        <v/>
      </c>
      <c r="AO1128" s="32" t="str">
        <f t="shared" si="1109"/>
        <v/>
      </c>
      <c r="AP1128" s="32" t="str">
        <f t="shared" si="1086"/>
        <v/>
      </c>
      <c r="AQ1128" s="32" t="str">
        <f t="shared" si="1086"/>
        <v/>
      </c>
      <c r="AR1128" s="32" t="str">
        <f t="shared" si="1086"/>
        <v/>
      </c>
      <c r="AS1128" s="32" t="str">
        <f t="shared" si="1086"/>
        <v/>
      </c>
      <c r="AT1128" s="32" t="str">
        <f t="shared" si="1086"/>
        <v/>
      </c>
      <c r="AU1128" s="32" t="str">
        <f t="shared" si="1083"/>
        <v/>
      </c>
      <c r="AV1128" s="32" t="str">
        <f t="shared" si="1083"/>
        <v/>
      </c>
      <c r="AW1128" s="32" t="str">
        <f t="shared" si="1083"/>
        <v/>
      </c>
      <c r="AX1128" s="32" t="str">
        <f t="shared" si="1083"/>
        <v/>
      </c>
      <c r="AY1128" s="32" t="str">
        <f t="shared" si="1083"/>
        <v/>
      </c>
      <c r="BA1128" s="17" t="str">
        <f t="shared" si="1087"/>
        <v/>
      </c>
      <c r="BB1128" s="17" t="str">
        <f t="shared" si="1087"/>
        <v/>
      </c>
      <c r="BC1128" s="17" t="str">
        <f t="shared" si="1087"/>
        <v/>
      </c>
      <c r="BD1128" s="17" t="str">
        <f t="shared" si="1087"/>
        <v/>
      </c>
      <c r="BE1128" s="17" t="str">
        <f t="shared" si="1087"/>
        <v/>
      </c>
      <c r="BF1128" s="17" t="str">
        <f t="shared" si="1084"/>
        <v/>
      </c>
      <c r="BG1128" s="17" t="str">
        <f t="shared" si="1084"/>
        <v/>
      </c>
      <c r="BH1128" s="17" t="str">
        <f t="shared" si="1084"/>
        <v/>
      </c>
      <c r="BI1128" s="17" t="str">
        <f t="shared" si="1084"/>
        <v/>
      </c>
      <c r="BJ1128" s="17" t="str">
        <f t="shared" si="1084"/>
        <v/>
      </c>
    </row>
    <row r="1129" spans="1:62" s="13" customFormat="1" ht="23.25" customHeight="1">
      <c r="A1129" s="1">
        <f ca="1">IF(COUNTIF($D1129:$M1129," ")=10,"",IF(VLOOKUP(MAX($A$1:A1128),$A$1:C1128,3,FALSE)=0,"",MAX($A$1:A1128)+1))</f>
        <v>1099</v>
      </c>
      <c r="B1129" s="13" t="str">
        <f>$B1126</f>
        <v/>
      </c>
      <c r="C1129" s="2" t="str">
        <f>IF($B1129="","",$S$4)</f>
        <v/>
      </c>
      <c r="D1129" s="14" t="str">
        <f t="shared" ref="D1129:K1129" si="1113">IF($B1129&gt;"",IF(ISERROR(SEARCH($B1129,T$4))," ",MID(T$4,FIND("%курс ",T$4,FIND($B1129,T$4))+6,3)&amp;"
("&amp;MID(T$4,FIND("ауд.",T$4,FIND($B1129,T$4))+4,FIND("№",T$4,FIND("ауд.",T$4,FIND($B1129,T$4)))-(FIND("ауд.",T$4,FIND($B1129,T$4))+4))&amp;")"),"")</f>
        <v/>
      </c>
      <c r="E1129" s="14" t="str">
        <f t="shared" si="1113"/>
        <v/>
      </c>
      <c r="F1129" s="14" t="str">
        <f t="shared" si="1113"/>
        <v/>
      </c>
      <c r="G1129" s="14" t="str">
        <f t="shared" si="1113"/>
        <v/>
      </c>
      <c r="H1129" s="14" t="str">
        <f t="shared" si="1113"/>
        <v/>
      </c>
      <c r="I1129" s="14" t="str">
        <f t="shared" si="1113"/>
        <v/>
      </c>
      <c r="J1129" s="14" t="str">
        <f t="shared" si="1113"/>
        <v/>
      </c>
      <c r="K1129" s="14" t="str">
        <f t="shared" si="1113"/>
        <v/>
      </c>
      <c r="L1129" s="14"/>
      <c r="M1129" s="14"/>
      <c r="P1129" s="16"/>
      <c r="Q1129" s="16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E1129" s="31" t="str">
        <f t="shared" si="1111"/>
        <v/>
      </c>
      <c r="AF1129" s="31" t="str">
        <f t="shared" si="1111"/>
        <v/>
      </c>
      <c r="AG1129" s="31" t="str">
        <f t="shared" si="1111"/>
        <v/>
      </c>
      <c r="AH1129" s="31" t="str">
        <f t="shared" si="1111"/>
        <v/>
      </c>
      <c r="AI1129" s="31" t="str">
        <f t="shared" si="1111"/>
        <v/>
      </c>
      <c r="AJ1129" s="31" t="str">
        <f t="shared" si="1111"/>
        <v/>
      </c>
      <c r="AK1129" s="31" t="str">
        <f t="shared" si="1111"/>
        <v/>
      </c>
      <c r="AL1129" s="31" t="str">
        <f t="shared" si="1111"/>
        <v/>
      </c>
      <c r="AM1129" s="31" t="str">
        <f t="shared" si="1111"/>
        <v/>
      </c>
      <c r="AN1129" s="31" t="str">
        <f t="shared" si="1111"/>
        <v/>
      </c>
      <c r="AO1129" s="32" t="str">
        <f t="shared" si="1109"/>
        <v/>
      </c>
      <c r="AP1129" s="32" t="str">
        <f t="shared" si="1086"/>
        <v/>
      </c>
      <c r="AQ1129" s="32" t="str">
        <f t="shared" si="1086"/>
        <v/>
      </c>
      <c r="AR1129" s="32" t="str">
        <f t="shared" si="1086"/>
        <v/>
      </c>
      <c r="AS1129" s="32" t="str">
        <f t="shared" si="1086"/>
        <v/>
      </c>
      <c r="AT1129" s="32" t="str">
        <f t="shared" si="1086"/>
        <v/>
      </c>
      <c r="AU1129" s="32" t="str">
        <f t="shared" si="1083"/>
        <v/>
      </c>
      <c r="AV1129" s="32" t="str">
        <f t="shared" si="1083"/>
        <v/>
      </c>
      <c r="AW1129" s="32" t="str">
        <f t="shared" si="1083"/>
        <v/>
      </c>
      <c r="AX1129" s="32" t="str">
        <f t="shared" si="1083"/>
        <v/>
      </c>
      <c r="AY1129" s="32" t="str">
        <f t="shared" si="1083"/>
        <v/>
      </c>
      <c r="BA1129" s="17" t="str">
        <f t="shared" si="1087"/>
        <v/>
      </c>
      <c r="BB1129" s="17" t="str">
        <f t="shared" si="1087"/>
        <v/>
      </c>
      <c r="BC1129" s="17" t="str">
        <f t="shared" si="1087"/>
        <v/>
      </c>
      <c r="BD1129" s="17" t="str">
        <f t="shared" si="1087"/>
        <v/>
      </c>
      <c r="BE1129" s="17" t="str">
        <f t="shared" si="1087"/>
        <v/>
      </c>
      <c r="BF1129" s="17" t="str">
        <f t="shared" si="1084"/>
        <v/>
      </c>
      <c r="BG1129" s="17" t="str">
        <f t="shared" si="1084"/>
        <v/>
      </c>
      <c r="BH1129" s="17" t="str">
        <f t="shared" si="1084"/>
        <v/>
      </c>
      <c r="BI1129" s="17" t="str">
        <f t="shared" si="1084"/>
        <v/>
      </c>
      <c r="BJ1129" s="17" t="str">
        <f t="shared" si="1084"/>
        <v/>
      </c>
    </row>
    <row r="1130" spans="1:62" s="13" customFormat="1" ht="23.25" customHeight="1">
      <c r="A1130" s="1">
        <f ca="1">IF(COUNTIF($D1130:$M1130," ")=10,"",IF(VLOOKUP(MAX($A$1:A1129),$A$1:C1129,3,FALSE)=0,"",MAX($A$1:A1129)+1))</f>
        <v>1100</v>
      </c>
      <c r="B1130" s="13" t="str">
        <f>$B1126</f>
        <v/>
      </c>
      <c r="C1130" s="2" t="str">
        <f>IF($B1130="","",$S$5)</f>
        <v/>
      </c>
      <c r="D1130" s="23" t="str">
        <f t="shared" ref="D1130:K1130" si="1114">IF($B1130&gt;"",IF(ISERROR(SEARCH($B1130,T$5))," ",MID(T$5,FIND("%курс ",T$5,FIND($B1130,T$5))+6,3)&amp;"
("&amp;MID(T$5,FIND("ауд.",T$5,FIND($B1130,T$5))+4,FIND("№",T$5,FIND("ауд.",T$5,FIND($B1130,T$5)))-(FIND("ауд.",T$5,FIND($B1130,T$5))+4))&amp;")"),"")</f>
        <v/>
      </c>
      <c r="E1130" s="23" t="str">
        <f t="shared" si="1114"/>
        <v/>
      </c>
      <c r="F1130" s="23" t="str">
        <f t="shared" si="1114"/>
        <v/>
      </c>
      <c r="G1130" s="23" t="str">
        <f t="shared" si="1114"/>
        <v/>
      </c>
      <c r="H1130" s="23" t="str">
        <f t="shared" si="1114"/>
        <v/>
      </c>
      <c r="I1130" s="23" t="str">
        <f t="shared" si="1114"/>
        <v/>
      </c>
      <c r="J1130" s="23" t="str">
        <f t="shared" si="1114"/>
        <v/>
      </c>
      <c r="K1130" s="23" t="str">
        <f t="shared" si="1114"/>
        <v/>
      </c>
      <c r="L1130" s="23"/>
      <c r="M1130" s="23"/>
      <c r="P1130" s="16"/>
      <c r="Q1130" s="16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E1130" s="31" t="str">
        <f t="shared" si="1111"/>
        <v/>
      </c>
      <c r="AF1130" s="31" t="str">
        <f t="shared" si="1111"/>
        <v/>
      </c>
      <c r="AG1130" s="31" t="str">
        <f t="shared" si="1111"/>
        <v/>
      </c>
      <c r="AH1130" s="31" t="str">
        <f t="shared" si="1111"/>
        <v/>
      </c>
      <c r="AI1130" s="31" t="str">
        <f t="shared" si="1111"/>
        <v/>
      </c>
      <c r="AJ1130" s="31" t="str">
        <f t="shared" si="1111"/>
        <v/>
      </c>
      <c r="AK1130" s="31" t="str">
        <f t="shared" si="1111"/>
        <v/>
      </c>
      <c r="AL1130" s="31" t="str">
        <f t="shared" si="1111"/>
        <v/>
      </c>
      <c r="AM1130" s="31" t="str">
        <f t="shared" si="1111"/>
        <v/>
      </c>
      <c r="AN1130" s="31" t="str">
        <f t="shared" si="1111"/>
        <v/>
      </c>
      <c r="AO1130" s="32" t="str">
        <f t="shared" si="1109"/>
        <v/>
      </c>
      <c r="AP1130" s="32" t="str">
        <f t="shared" si="1086"/>
        <v/>
      </c>
      <c r="AQ1130" s="32" t="str">
        <f t="shared" si="1086"/>
        <v/>
      </c>
      <c r="AR1130" s="32" t="str">
        <f t="shared" si="1086"/>
        <v/>
      </c>
      <c r="AS1130" s="32" t="str">
        <f t="shared" si="1086"/>
        <v/>
      </c>
      <c r="AT1130" s="32" t="str">
        <f t="shared" si="1086"/>
        <v/>
      </c>
      <c r="AU1130" s="32" t="str">
        <f t="shared" si="1083"/>
        <v/>
      </c>
      <c r="AV1130" s="32" t="str">
        <f t="shared" si="1083"/>
        <v/>
      </c>
      <c r="AW1130" s="32" t="str">
        <f t="shared" si="1083"/>
        <v/>
      </c>
      <c r="AX1130" s="32" t="str">
        <f t="shared" si="1083"/>
        <v/>
      </c>
      <c r="AY1130" s="32" t="str">
        <f t="shared" si="1083"/>
        <v/>
      </c>
      <c r="BA1130" s="17" t="str">
        <f t="shared" si="1087"/>
        <v/>
      </c>
      <c r="BB1130" s="17" t="str">
        <f t="shared" si="1087"/>
        <v/>
      </c>
      <c r="BC1130" s="17" t="str">
        <f t="shared" si="1087"/>
        <v/>
      </c>
      <c r="BD1130" s="17" t="str">
        <f t="shared" si="1087"/>
        <v/>
      </c>
      <c r="BE1130" s="17" t="str">
        <f t="shared" si="1087"/>
        <v/>
      </c>
      <c r="BF1130" s="17" t="str">
        <f t="shared" si="1084"/>
        <v/>
      </c>
      <c r="BG1130" s="17" t="str">
        <f t="shared" si="1084"/>
        <v/>
      </c>
      <c r="BH1130" s="17" t="str">
        <f t="shared" si="1084"/>
        <v/>
      </c>
      <c r="BI1130" s="17" t="str">
        <f t="shared" si="1084"/>
        <v/>
      </c>
      <c r="BJ1130" s="17" t="str">
        <f t="shared" si="1084"/>
        <v/>
      </c>
    </row>
    <row r="1131" spans="1:62" s="13" customFormat="1" ht="23.25" customHeight="1">
      <c r="A1131" s="1">
        <f ca="1">IF(COUNTIF($D1131:$M1131," ")=10,"",IF(VLOOKUP(MAX($A$1:A1130),$A$1:C1130,3,FALSE)=0,"",MAX($A$1:A1130)+1))</f>
        <v>1101</v>
      </c>
      <c r="B1131" s="13" t="str">
        <f>$B1126</f>
        <v/>
      </c>
      <c r="C1131" s="2" t="str">
        <f>IF($B1131="","",$S$6)</f>
        <v/>
      </c>
      <c r="D1131" s="23" t="str">
        <f t="shared" ref="D1131:K1131" si="1115">IF($B1131&gt;"",IF(ISERROR(SEARCH($B1131,T$6))," ",MID(T$6,FIND("%курс ",T$6,FIND($B1131,T$6))+6,3)&amp;"
("&amp;MID(T$6,FIND("ауд.",T$6,FIND($B1131,T$6))+4,FIND("№",T$6,FIND("ауд.",T$6,FIND($B1131,T$6)))-(FIND("ауд.",T$6,FIND($B1131,T$6))+4))&amp;")"),"")</f>
        <v/>
      </c>
      <c r="E1131" s="23" t="str">
        <f t="shared" si="1115"/>
        <v/>
      </c>
      <c r="F1131" s="23" t="str">
        <f t="shared" si="1115"/>
        <v/>
      </c>
      <c r="G1131" s="23" t="str">
        <f t="shared" si="1115"/>
        <v/>
      </c>
      <c r="H1131" s="23" t="str">
        <f t="shared" si="1115"/>
        <v/>
      </c>
      <c r="I1131" s="23" t="str">
        <f t="shared" si="1115"/>
        <v/>
      </c>
      <c r="J1131" s="23" t="str">
        <f t="shared" si="1115"/>
        <v/>
      </c>
      <c r="K1131" s="23" t="str">
        <f t="shared" si="1115"/>
        <v/>
      </c>
      <c r="L1131" s="23"/>
      <c r="M1131" s="23"/>
      <c r="P1131" s="16"/>
      <c r="Q1131" s="16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E1131" s="31" t="str">
        <f t="shared" si="1111"/>
        <v/>
      </c>
      <c r="AF1131" s="31" t="str">
        <f t="shared" si="1111"/>
        <v/>
      </c>
      <c r="AG1131" s="31" t="str">
        <f t="shared" si="1111"/>
        <v/>
      </c>
      <c r="AH1131" s="31" t="str">
        <f t="shared" si="1111"/>
        <v/>
      </c>
      <c r="AI1131" s="31" t="str">
        <f t="shared" si="1111"/>
        <v/>
      </c>
      <c r="AJ1131" s="31" t="str">
        <f t="shared" si="1111"/>
        <v/>
      </c>
      <c r="AK1131" s="31" t="str">
        <f t="shared" si="1111"/>
        <v/>
      </c>
      <c r="AL1131" s="31" t="str">
        <f t="shared" si="1111"/>
        <v/>
      </c>
      <c r="AM1131" s="31" t="str">
        <f t="shared" si="1111"/>
        <v/>
      </c>
      <c r="AN1131" s="31" t="str">
        <f t="shared" si="1111"/>
        <v/>
      </c>
      <c r="AO1131" s="32" t="str">
        <f t="shared" si="1109"/>
        <v/>
      </c>
      <c r="AP1131" s="32" t="str">
        <f t="shared" si="1086"/>
        <v/>
      </c>
      <c r="AQ1131" s="32" t="str">
        <f t="shared" si="1086"/>
        <v/>
      </c>
      <c r="AR1131" s="32" t="str">
        <f t="shared" si="1086"/>
        <v/>
      </c>
      <c r="AS1131" s="32" t="str">
        <f t="shared" si="1086"/>
        <v/>
      </c>
      <c r="AT1131" s="32" t="str">
        <f t="shared" si="1086"/>
        <v/>
      </c>
      <c r="AU1131" s="32" t="str">
        <f t="shared" si="1083"/>
        <v/>
      </c>
      <c r="AV1131" s="32" t="str">
        <f t="shared" si="1083"/>
        <v/>
      </c>
      <c r="AW1131" s="32" t="str">
        <f t="shared" si="1083"/>
        <v/>
      </c>
      <c r="AX1131" s="32" t="str">
        <f t="shared" si="1083"/>
        <v/>
      </c>
      <c r="AY1131" s="32" t="str">
        <f t="shared" si="1083"/>
        <v/>
      </c>
      <c r="BA1131" s="17" t="str">
        <f t="shared" si="1087"/>
        <v/>
      </c>
      <c r="BB1131" s="17" t="str">
        <f t="shared" si="1087"/>
        <v/>
      </c>
      <c r="BC1131" s="17" t="str">
        <f t="shared" si="1087"/>
        <v/>
      </c>
      <c r="BD1131" s="17" t="str">
        <f t="shared" si="1087"/>
        <v/>
      </c>
      <c r="BE1131" s="17" t="str">
        <f t="shared" si="1087"/>
        <v/>
      </c>
      <c r="BF1131" s="17" t="str">
        <f t="shared" si="1084"/>
        <v/>
      </c>
      <c r="BG1131" s="17" t="str">
        <f t="shared" si="1084"/>
        <v/>
      </c>
      <c r="BH1131" s="17" t="str">
        <f t="shared" si="1084"/>
        <v/>
      </c>
      <c r="BI1131" s="17" t="str">
        <f t="shared" si="1084"/>
        <v/>
      </c>
      <c r="BJ1131" s="17" t="str">
        <f t="shared" si="1084"/>
        <v/>
      </c>
    </row>
    <row r="1132" spans="1:62" s="13" customFormat="1" ht="23.25" customHeight="1">
      <c r="A1132" s="1">
        <f ca="1">IF(COUNTIF($D1132:$M1132," ")=10,"",IF(VLOOKUP(MAX($A$1:A1131),$A$1:C1131,3,FALSE)=0,"",MAX($A$1:A1131)+1))</f>
        <v>1102</v>
      </c>
      <c r="B1132" s="13" t="str">
        <f>$B1126</f>
        <v/>
      </c>
      <c r="C1132" s="2" t="str">
        <f>IF($B1132="","",$S$7)</f>
        <v/>
      </c>
      <c r="D1132" s="23" t="str">
        <f t="shared" ref="D1132:K1132" si="1116">IF($B1132&gt;"",IF(ISERROR(SEARCH($B1132,T$7))," ",MID(T$7,FIND("%курс ",T$7,FIND($B1132,T$7))+6,3)&amp;"
("&amp;MID(T$7,FIND("ауд.",T$7,FIND($B1132,T$7))+4,FIND("№",T$7,FIND("ауд.",T$7,FIND($B1132,T$7)))-(FIND("ауд.",T$7,FIND($B1132,T$7))+4))&amp;")"),"")</f>
        <v/>
      </c>
      <c r="E1132" s="23" t="str">
        <f t="shared" si="1116"/>
        <v/>
      </c>
      <c r="F1132" s="23" t="str">
        <f t="shared" si="1116"/>
        <v/>
      </c>
      <c r="G1132" s="23" t="str">
        <f t="shared" si="1116"/>
        <v/>
      </c>
      <c r="H1132" s="23" t="str">
        <f t="shared" si="1116"/>
        <v/>
      </c>
      <c r="I1132" s="23" t="str">
        <f t="shared" si="1116"/>
        <v/>
      </c>
      <c r="J1132" s="23" t="str">
        <f t="shared" si="1116"/>
        <v/>
      </c>
      <c r="K1132" s="23" t="str">
        <f t="shared" si="1116"/>
        <v/>
      </c>
      <c r="L1132" s="23"/>
      <c r="M1132" s="23"/>
      <c r="P1132" s="16"/>
      <c r="Q1132" s="16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E1132" s="31" t="str">
        <f t="shared" si="1111"/>
        <v/>
      </c>
      <c r="AF1132" s="31" t="str">
        <f t="shared" si="1111"/>
        <v/>
      </c>
      <c r="AG1132" s="31" t="str">
        <f t="shared" si="1111"/>
        <v/>
      </c>
      <c r="AH1132" s="31" t="str">
        <f t="shared" si="1111"/>
        <v/>
      </c>
      <c r="AI1132" s="31" t="str">
        <f t="shared" si="1111"/>
        <v/>
      </c>
      <c r="AJ1132" s="31" t="str">
        <f t="shared" si="1111"/>
        <v/>
      </c>
      <c r="AK1132" s="31" t="str">
        <f t="shared" si="1111"/>
        <v/>
      </c>
      <c r="AL1132" s="31" t="str">
        <f t="shared" si="1111"/>
        <v/>
      </c>
      <c r="AM1132" s="31" t="str">
        <f t="shared" si="1111"/>
        <v/>
      </c>
      <c r="AN1132" s="31" t="str">
        <f t="shared" si="1111"/>
        <v/>
      </c>
      <c r="AO1132" s="32" t="str">
        <f t="shared" si="1109"/>
        <v/>
      </c>
      <c r="AP1132" s="32" t="str">
        <f t="shared" si="1086"/>
        <v/>
      </c>
      <c r="AQ1132" s="32" t="str">
        <f t="shared" si="1086"/>
        <v/>
      </c>
      <c r="AR1132" s="32" t="str">
        <f t="shared" si="1086"/>
        <v/>
      </c>
      <c r="AS1132" s="32" t="str">
        <f t="shared" si="1086"/>
        <v/>
      </c>
      <c r="AT1132" s="32" t="str">
        <f t="shared" si="1086"/>
        <v/>
      </c>
      <c r="AU1132" s="32" t="str">
        <f t="shared" si="1083"/>
        <v/>
      </c>
      <c r="AV1132" s="32" t="str">
        <f t="shared" si="1083"/>
        <v/>
      </c>
      <c r="AW1132" s="32" t="str">
        <f t="shared" si="1083"/>
        <v/>
      </c>
      <c r="AX1132" s="32" t="str">
        <f t="shared" si="1083"/>
        <v/>
      </c>
      <c r="AY1132" s="32" t="str">
        <f t="shared" si="1083"/>
        <v/>
      </c>
      <c r="BA1132" s="17" t="str">
        <f t="shared" si="1087"/>
        <v/>
      </c>
      <c r="BB1132" s="17" t="str">
        <f t="shared" si="1087"/>
        <v/>
      </c>
      <c r="BC1132" s="17" t="str">
        <f t="shared" si="1087"/>
        <v/>
      </c>
      <c r="BD1132" s="17" t="str">
        <f t="shared" si="1087"/>
        <v/>
      </c>
      <c r="BE1132" s="17" t="str">
        <f t="shared" si="1087"/>
        <v/>
      </c>
      <c r="BF1132" s="17" t="str">
        <f t="shared" si="1084"/>
        <v/>
      </c>
      <c r="BG1132" s="17" t="str">
        <f t="shared" si="1084"/>
        <v/>
      </c>
      <c r="BH1132" s="17" t="str">
        <f t="shared" si="1084"/>
        <v/>
      </c>
      <c r="BI1132" s="17" t="str">
        <f t="shared" si="1084"/>
        <v/>
      </c>
      <c r="BJ1132" s="17" t="str">
        <f t="shared" si="1084"/>
        <v/>
      </c>
    </row>
    <row r="1133" spans="1:62" s="13" customFormat="1" ht="23.25" customHeight="1">
      <c r="A1133" s="1">
        <f ca="1">IF(COUNTIF($D1133:$M1133," ")=10,"",IF(VLOOKUP(MAX($A$1:A1132),$A$1:C1132,3,FALSE)=0,"",MAX($A$1:A1132)+1))</f>
        <v>1103</v>
      </c>
      <c r="B1133" s="13" t="str">
        <f>$B1126</f>
        <v/>
      </c>
      <c r="C1133" s="2" t="str">
        <f>IF($B1133="","",$S$8)</f>
        <v/>
      </c>
      <c r="D1133" s="23" t="str">
        <f t="shared" ref="D1133:K1133" si="1117">IF($B1133&gt;"",IF(ISERROR(SEARCH($B1133,T$8))," ",MID(T$8,FIND("%курс ",T$8,FIND($B1133,T$8))+6,3)&amp;"
("&amp;MID(T$8,FIND("ауд.",T$8,FIND($B1133,T$8))+4,FIND("№",T$8,FIND("ауд.",T$8,FIND($B1133,T$8)))-(FIND("ауд.",T$8,FIND($B1133,T$8))+4))&amp;")"),"")</f>
        <v/>
      </c>
      <c r="E1133" s="23" t="str">
        <f t="shared" si="1117"/>
        <v/>
      </c>
      <c r="F1133" s="23" t="str">
        <f t="shared" si="1117"/>
        <v/>
      </c>
      <c r="G1133" s="23" t="str">
        <f t="shared" si="1117"/>
        <v/>
      </c>
      <c r="H1133" s="23" t="str">
        <f t="shared" si="1117"/>
        <v/>
      </c>
      <c r="I1133" s="23" t="str">
        <f t="shared" si="1117"/>
        <v/>
      </c>
      <c r="J1133" s="23" t="str">
        <f t="shared" si="1117"/>
        <v/>
      </c>
      <c r="K1133" s="23" t="str">
        <f t="shared" si="1117"/>
        <v/>
      </c>
      <c r="L1133" s="23"/>
      <c r="M1133" s="23"/>
      <c r="P1133" s="16"/>
      <c r="Q1133" s="16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E1133" s="31" t="str">
        <f t="shared" si="1111"/>
        <v/>
      </c>
      <c r="AF1133" s="31" t="str">
        <f t="shared" si="1111"/>
        <v/>
      </c>
      <c r="AG1133" s="31" t="str">
        <f t="shared" si="1111"/>
        <v/>
      </c>
      <c r="AH1133" s="31" t="str">
        <f t="shared" si="1111"/>
        <v/>
      </c>
      <c r="AI1133" s="31" t="str">
        <f t="shared" si="1111"/>
        <v/>
      </c>
      <c r="AJ1133" s="31" t="str">
        <f t="shared" si="1111"/>
        <v/>
      </c>
      <c r="AK1133" s="31" t="str">
        <f t="shared" si="1111"/>
        <v/>
      </c>
      <c r="AL1133" s="31" t="str">
        <f t="shared" si="1111"/>
        <v/>
      </c>
      <c r="AM1133" s="31" t="str">
        <f t="shared" si="1111"/>
        <v/>
      </c>
      <c r="AN1133" s="31" t="str">
        <f t="shared" si="1111"/>
        <v/>
      </c>
      <c r="AO1133" s="32" t="str">
        <f t="shared" si="1109"/>
        <v/>
      </c>
      <c r="AP1133" s="32" t="str">
        <f t="shared" si="1086"/>
        <v/>
      </c>
      <c r="AQ1133" s="32" t="str">
        <f t="shared" si="1086"/>
        <v/>
      </c>
      <c r="AR1133" s="32" t="str">
        <f t="shared" si="1086"/>
        <v/>
      </c>
      <c r="AS1133" s="32" t="str">
        <f t="shared" si="1086"/>
        <v/>
      </c>
      <c r="AT1133" s="32" t="str">
        <f t="shared" si="1086"/>
        <v/>
      </c>
      <c r="AU1133" s="32" t="str">
        <f t="shared" si="1083"/>
        <v/>
      </c>
      <c r="AV1133" s="32" t="str">
        <f t="shared" si="1083"/>
        <v/>
      </c>
      <c r="AW1133" s="32" t="str">
        <f t="shared" si="1083"/>
        <v/>
      </c>
      <c r="AX1133" s="32" t="str">
        <f t="shared" si="1083"/>
        <v/>
      </c>
      <c r="AY1133" s="32" t="str">
        <f t="shared" si="1083"/>
        <v/>
      </c>
      <c r="BA1133" s="17" t="str">
        <f t="shared" si="1087"/>
        <v/>
      </c>
      <c r="BB1133" s="17" t="str">
        <f t="shared" si="1087"/>
        <v/>
      </c>
      <c r="BC1133" s="17" t="str">
        <f t="shared" si="1087"/>
        <v/>
      </c>
      <c r="BD1133" s="17" t="str">
        <f t="shared" si="1087"/>
        <v/>
      </c>
      <c r="BE1133" s="17" t="str">
        <f t="shared" si="1087"/>
        <v/>
      </c>
      <c r="BF1133" s="17" t="str">
        <f t="shared" si="1084"/>
        <v/>
      </c>
      <c r="BG1133" s="17" t="str">
        <f t="shared" si="1084"/>
        <v/>
      </c>
      <c r="BH1133" s="17" t="str">
        <f t="shared" si="1084"/>
        <v/>
      </c>
      <c r="BI1133" s="17" t="str">
        <f t="shared" si="1084"/>
        <v/>
      </c>
      <c r="BJ1133" s="17" t="str">
        <f t="shared" si="1084"/>
        <v/>
      </c>
    </row>
    <row r="1134" spans="1:62" s="13" customFormat="1" ht="23.25" customHeight="1">
      <c r="C1134" s="2" t="str">
        <f>IF($B1134="","",$S$2)</f>
        <v/>
      </c>
      <c r="D1134" s="14" t="str">
        <f t="shared" ref="D1134:K1134" si="1118">IF($B1134&gt;"",IF(ISERROR(SEARCH($B1134,T$2))," ",MID(T$2,FIND("%курс ",T$2,FIND($B1134,T$2))+6,3)&amp;"
("&amp;MID(T$2,FIND("ауд.",T$2,FIND($B1134,T$2))+4,FIND("№",T$2,FIND("ауд.",T$2,FIND($B1134,T$2)))-(FIND("ауд.",T$2,FIND($B1134,T$2))+4))&amp;")"),"")</f>
        <v/>
      </c>
      <c r="E1134" s="14" t="str">
        <f t="shared" si="1118"/>
        <v/>
      </c>
      <c r="F1134" s="14" t="str">
        <f t="shared" si="1118"/>
        <v/>
      </c>
      <c r="G1134" s="14" t="str">
        <f t="shared" si="1118"/>
        <v/>
      </c>
      <c r="H1134" s="14" t="str">
        <f t="shared" si="1118"/>
        <v/>
      </c>
      <c r="I1134" s="14" t="str">
        <f t="shared" si="1118"/>
        <v/>
      </c>
      <c r="J1134" s="14" t="str">
        <f t="shared" si="1118"/>
        <v/>
      </c>
      <c r="K1134" s="14" t="str">
        <f t="shared" si="1118"/>
        <v/>
      </c>
      <c r="L1134" s="14"/>
      <c r="M1134" s="14"/>
      <c r="P1134" s="16"/>
      <c r="Q1134" s="16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E1134" s="35"/>
      <c r="AF1134" s="35"/>
      <c r="AG1134" s="35"/>
      <c r="AH1134" s="35"/>
      <c r="AI1134" s="35"/>
      <c r="AJ1134" s="35"/>
      <c r="AK1134" s="35"/>
      <c r="AL1134" s="35"/>
      <c r="AM1134" s="35"/>
      <c r="AN1134" s="35"/>
      <c r="AO1134" s="35"/>
      <c r="AP1134" s="32" t="str">
        <f t="shared" si="1086"/>
        <v/>
      </c>
      <c r="AQ1134" s="32" t="str">
        <f t="shared" si="1086"/>
        <v/>
      </c>
      <c r="AR1134" s="32" t="str">
        <f t="shared" si="1086"/>
        <v/>
      </c>
      <c r="AS1134" s="32" t="str">
        <f t="shared" si="1086"/>
        <v/>
      </c>
      <c r="AT1134" s="32" t="str">
        <f t="shared" si="1086"/>
        <v/>
      </c>
      <c r="AU1134" s="32" t="str">
        <f t="shared" si="1083"/>
        <v/>
      </c>
      <c r="AV1134" s="32" t="str">
        <f t="shared" si="1083"/>
        <v/>
      </c>
      <c r="AW1134" s="32" t="str">
        <f t="shared" si="1083"/>
        <v/>
      </c>
      <c r="AX1134" s="32" t="str">
        <f t="shared" si="1083"/>
        <v/>
      </c>
      <c r="AY1134" s="32" t="str">
        <f t="shared" si="1083"/>
        <v/>
      </c>
      <c r="BA1134" s="17" t="str">
        <f t="shared" si="1087"/>
        <v/>
      </c>
      <c r="BB1134" s="17" t="str">
        <f t="shared" si="1087"/>
        <v/>
      </c>
      <c r="BC1134" s="17" t="str">
        <f t="shared" si="1087"/>
        <v/>
      </c>
      <c r="BD1134" s="17" t="str">
        <f t="shared" si="1087"/>
        <v/>
      </c>
      <c r="BE1134" s="17" t="str">
        <f t="shared" si="1087"/>
        <v/>
      </c>
      <c r="BF1134" s="17" t="str">
        <f t="shared" si="1084"/>
        <v/>
      </c>
      <c r="BG1134" s="17" t="str">
        <f t="shared" si="1084"/>
        <v/>
      </c>
      <c r="BH1134" s="17" t="str">
        <f t="shared" si="1084"/>
        <v/>
      </c>
      <c r="BI1134" s="17" t="str">
        <f t="shared" si="1084"/>
        <v/>
      </c>
      <c r="BJ1134" s="17" t="str">
        <f t="shared" si="1084"/>
        <v/>
      </c>
    </row>
    <row r="1135" spans="1:62" s="13" customFormat="1" ht="23.25" customHeight="1">
      <c r="A1135" s="1">
        <f ca="1">IF(COUNTIF($D1136:$M1142," ")=70,"",MAX($A$1:A1134)+1)</f>
        <v>1104</v>
      </c>
      <c r="B1135" s="2" t="str">
        <f>IF($C1135="","",$C1135)</f>
        <v/>
      </c>
      <c r="C1135" s="3" t="str">
        <f>IF(ISERROR(VLOOKUP((ROW()-1)/9+1,'[1]Преподавательский состав'!$A$2:$B$180,2,FALSE)),"",VLOOKUP((ROW()-1)/9+1,'[1]Преподавательский состав'!$A$2:$B$180,2,FALSE))</f>
        <v/>
      </c>
      <c r="D1135" s="3" t="str">
        <f>IF($C1135="","",T(" 9.00"))</f>
        <v/>
      </c>
      <c r="E1135" s="3" t="str">
        <f>IF($C1135="","",T("10.40"))</f>
        <v/>
      </c>
      <c r="F1135" s="3" t="str">
        <f>IF($C1135="","",T("12.20"))</f>
        <v/>
      </c>
      <c r="G1135" s="3" t="str">
        <f>IF($C1135="","",T("14.00"))</f>
        <v/>
      </c>
      <c r="H1135" s="3" t="str">
        <f>IF($C1135="","",T("14.30"))</f>
        <v/>
      </c>
      <c r="I1135" s="3" t="str">
        <f>IF($C1135="","",T("16.10"))</f>
        <v/>
      </c>
      <c r="J1135" s="3" t="str">
        <f>IF($C1135="","",T("17.50"))</f>
        <v/>
      </c>
      <c r="K1135" s="3" t="str">
        <f>IF($C1135="","",T("17.50"))</f>
        <v/>
      </c>
      <c r="L1135" s="3"/>
      <c r="M1135" s="3"/>
      <c r="P1135" s="16"/>
      <c r="Q1135" s="16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 t="str">
        <f t="shared" ref="AO1135:AO1142" si="1119">IF(COUNTBLANK(AE1135:AN1135)=10,"",MID($B1135,1,FIND(" ",$B1135)-1))</f>
        <v/>
      </c>
      <c r="AP1135" s="32" t="str">
        <f t="shared" si="1086"/>
        <v/>
      </c>
      <c r="AQ1135" s="32" t="str">
        <f t="shared" si="1086"/>
        <v/>
      </c>
      <c r="AR1135" s="32" t="str">
        <f t="shared" si="1086"/>
        <v/>
      </c>
      <c r="AS1135" s="32" t="str">
        <f t="shared" si="1086"/>
        <v/>
      </c>
      <c r="AT1135" s="32" t="str">
        <f t="shared" si="1086"/>
        <v/>
      </c>
      <c r="AU1135" s="32" t="str">
        <f t="shared" si="1083"/>
        <v/>
      </c>
      <c r="AV1135" s="32" t="str">
        <f t="shared" si="1083"/>
        <v/>
      </c>
      <c r="AW1135" s="32" t="str">
        <f t="shared" si="1083"/>
        <v/>
      </c>
      <c r="AX1135" s="32" t="str">
        <f t="shared" si="1083"/>
        <v/>
      </c>
      <c r="AY1135" s="32" t="str">
        <f t="shared" si="1083"/>
        <v/>
      </c>
      <c r="BA1135" s="17" t="str">
        <f t="shared" si="1087"/>
        <v/>
      </c>
      <c r="BB1135" s="17" t="str">
        <f t="shared" si="1087"/>
        <v/>
      </c>
      <c r="BC1135" s="17" t="str">
        <f t="shared" si="1087"/>
        <v/>
      </c>
      <c r="BD1135" s="17" t="str">
        <f t="shared" si="1087"/>
        <v/>
      </c>
      <c r="BE1135" s="17" t="str">
        <f t="shared" si="1087"/>
        <v/>
      </c>
      <c r="BF1135" s="17" t="str">
        <f t="shared" si="1084"/>
        <v/>
      </c>
      <c r="BG1135" s="17" t="str">
        <f t="shared" si="1084"/>
        <v/>
      </c>
      <c r="BH1135" s="17" t="str">
        <f t="shared" si="1084"/>
        <v/>
      </c>
      <c r="BI1135" s="17" t="str">
        <f t="shared" si="1084"/>
        <v/>
      </c>
      <c r="BJ1135" s="17" t="str">
        <f t="shared" si="1084"/>
        <v/>
      </c>
    </row>
    <row r="1136" spans="1:62" s="13" customFormat="1" ht="23.25" customHeight="1">
      <c r="A1136" s="1">
        <f ca="1">IF(COUNTIF($D1136:$M1136," ")=10,"",IF(VLOOKUP(MAX($A$1:A1135),$A$1:C1135,3,FALSE)=0,"",MAX($A$1:A1135)+1))</f>
        <v>1105</v>
      </c>
      <c r="B1136" s="13" t="str">
        <f>$B1135</f>
        <v/>
      </c>
      <c r="C1136" s="2" t="str">
        <f>IF($B1136="","",$S$2)</f>
        <v/>
      </c>
      <c r="D1136" s="14" t="str">
        <f t="shared" ref="D1136:K1136" si="1120">IF($B1136&gt;"",IF(ISERROR(SEARCH($B1136,T$2))," ",MID(T$2,FIND("%курс ",T$2,FIND($B1136,T$2))+6,3)&amp;"
("&amp;MID(T$2,FIND("ауд.",T$2,FIND($B1136,T$2))+4,FIND("№",T$2,FIND("ауд.",T$2,FIND($B1136,T$2)))-(FIND("ауд.",T$2,FIND($B1136,T$2))+4))&amp;")"),"")</f>
        <v/>
      </c>
      <c r="E1136" s="14" t="str">
        <f t="shared" si="1120"/>
        <v/>
      </c>
      <c r="F1136" s="14" t="str">
        <f t="shared" si="1120"/>
        <v/>
      </c>
      <c r="G1136" s="14" t="str">
        <f t="shared" si="1120"/>
        <v/>
      </c>
      <c r="H1136" s="14" t="str">
        <f t="shared" si="1120"/>
        <v/>
      </c>
      <c r="I1136" s="14" t="str">
        <f t="shared" si="1120"/>
        <v/>
      </c>
      <c r="J1136" s="14" t="str">
        <f t="shared" si="1120"/>
        <v/>
      </c>
      <c r="K1136" s="14" t="str">
        <f t="shared" si="1120"/>
        <v/>
      </c>
      <c r="L1136" s="14"/>
      <c r="M1136" s="14"/>
      <c r="P1136" s="16"/>
      <c r="Q1136" s="16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E1136" s="31" t="str">
        <f t="shared" ref="AE1136:AN1142" si="1121">IF(D1136=" ","",IF(D1136="","",CONCATENATE($C1136," ",D$1," ",MID(D1136,6,3))))</f>
        <v/>
      </c>
      <c r="AF1136" s="31" t="str">
        <f t="shared" si="1121"/>
        <v/>
      </c>
      <c r="AG1136" s="31" t="str">
        <f t="shared" si="1121"/>
        <v/>
      </c>
      <c r="AH1136" s="31" t="str">
        <f t="shared" si="1121"/>
        <v/>
      </c>
      <c r="AI1136" s="31" t="str">
        <f t="shared" si="1121"/>
        <v/>
      </c>
      <c r="AJ1136" s="31" t="str">
        <f t="shared" si="1121"/>
        <v/>
      </c>
      <c r="AK1136" s="31" t="str">
        <f t="shared" si="1121"/>
        <v/>
      </c>
      <c r="AL1136" s="31" t="str">
        <f t="shared" si="1121"/>
        <v/>
      </c>
      <c r="AM1136" s="31" t="str">
        <f t="shared" si="1121"/>
        <v/>
      </c>
      <c r="AN1136" s="31" t="str">
        <f t="shared" si="1121"/>
        <v/>
      </c>
      <c r="AO1136" s="32" t="str">
        <f t="shared" si="1119"/>
        <v/>
      </c>
      <c r="AP1136" s="32" t="str">
        <f t="shared" si="1086"/>
        <v/>
      </c>
      <c r="AQ1136" s="32" t="str">
        <f t="shared" si="1086"/>
        <v/>
      </c>
      <c r="AR1136" s="32" t="str">
        <f t="shared" si="1086"/>
        <v/>
      </c>
      <c r="AS1136" s="32" t="str">
        <f t="shared" si="1086"/>
        <v/>
      </c>
      <c r="AT1136" s="32" t="str">
        <f t="shared" si="1086"/>
        <v/>
      </c>
      <c r="AU1136" s="32" t="str">
        <f t="shared" si="1083"/>
        <v/>
      </c>
      <c r="AV1136" s="32" t="str">
        <f t="shared" si="1083"/>
        <v/>
      </c>
      <c r="AW1136" s="32" t="str">
        <f t="shared" si="1083"/>
        <v/>
      </c>
      <c r="AX1136" s="32" t="str">
        <f t="shared" si="1083"/>
        <v/>
      </c>
      <c r="AY1136" s="32" t="str">
        <f t="shared" si="1083"/>
        <v/>
      </c>
      <c r="BA1136" s="17" t="str">
        <f t="shared" si="1087"/>
        <v/>
      </c>
      <c r="BB1136" s="17" t="str">
        <f t="shared" si="1087"/>
        <v/>
      </c>
      <c r="BC1136" s="17" t="str">
        <f t="shared" si="1087"/>
        <v/>
      </c>
      <c r="BD1136" s="17" t="str">
        <f t="shared" si="1087"/>
        <v/>
      </c>
      <c r="BE1136" s="17" t="str">
        <f t="shared" si="1087"/>
        <v/>
      </c>
      <c r="BF1136" s="17" t="str">
        <f t="shared" si="1084"/>
        <v/>
      </c>
      <c r="BG1136" s="17" t="str">
        <f t="shared" si="1084"/>
        <v/>
      </c>
      <c r="BH1136" s="17" t="str">
        <f t="shared" si="1084"/>
        <v/>
      </c>
      <c r="BI1136" s="17" t="str">
        <f t="shared" si="1084"/>
        <v/>
      </c>
      <c r="BJ1136" s="17" t="str">
        <f t="shared" si="1084"/>
        <v/>
      </c>
    </row>
    <row r="1137" spans="1:62" s="13" customFormat="1" ht="23.25" customHeight="1">
      <c r="A1137" s="1">
        <f ca="1">IF(COUNTIF($D1137:$M1137," ")=10,"",IF(VLOOKUP(MAX($A$1:A1136),$A$1:C1136,3,FALSE)=0,"",MAX($A$1:A1136)+1))</f>
        <v>1106</v>
      </c>
      <c r="B1137" s="13" t="str">
        <f>$B1135</f>
        <v/>
      </c>
      <c r="C1137" s="2" t="str">
        <f>IF($B1137="","",$S$3)</f>
        <v/>
      </c>
      <c r="D1137" s="14" t="str">
        <f t="shared" ref="D1137:K1137" si="1122">IF($B1137&gt;"",IF(ISERROR(SEARCH($B1137,T$3))," ",MID(T$3,FIND("%курс ",T$3,FIND($B1137,T$3))+6,3)&amp;"
("&amp;MID(T$3,FIND("ауд.",T$3,FIND($B1137,T$3))+4,FIND("№",T$3,FIND("ауд.",T$3,FIND($B1137,T$3)))-(FIND("ауд.",T$3,FIND($B1137,T$3))+4))&amp;")"),"")</f>
        <v/>
      </c>
      <c r="E1137" s="14" t="str">
        <f t="shared" si="1122"/>
        <v/>
      </c>
      <c r="F1137" s="14" t="str">
        <f t="shared" si="1122"/>
        <v/>
      </c>
      <c r="G1137" s="14" t="str">
        <f t="shared" si="1122"/>
        <v/>
      </c>
      <c r="H1137" s="14" t="str">
        <f t="shared" si="1122"/>
        <v/>
      </c>
      <c r="I1137" s="14" t="str">
        <f t="shared" si="1122"/>
        <v/>
      </c>
      <c r="J1137" s="14" t="str">
        <f t="shared" si="1122"/>
        <v/>
      </c>
      <c r="K1137" s="14" t="str">
        <f t="shared" si="1122"/>
        <v/>
      </c>
      <c r="L1137" s="14"/>
      <c r="M1137" s="14"/>
      <c r="P1137" s="16"/>
      <c r="Q1137" s="16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E1137" s="31" t="str">
        <f t="shared" si="1121"/>
        <v/>
      </c>
      <c r="AF1137" s="31" t="str">
        <f t="shared" si="1121"/>
        <v/>
      </c>
      <c r="AG1137" s="31" t="str">
        <f t="shared" si="1121"/>
        <v/>
      </c>
      <c r="AH1137" s="31" t="str">
        <f t="shared" si="1121"/>
        <v/>
      </c>
      <c r="AI1137" s="31" t="str">
        <f t="shared" si="1121"/>
        <v/>
      </c>
      <c r="AJ1137" s="31" t="str">
        <f t="shared" si="1121"/>
        <v/>
      </c>
      <c r="AK1137" s="31" t="str">
        <f t="shared" si="1121"/>
        <v/>
      </c>
      <c r="AL1137" s="31" t="str">
        <f t="shared" si="1121"/>
        <v/>
      </c>
      <c r="AM1137" s="31" t="str">
        <f t="shared" si="1121"/>
        <v/>
      </c>
      <c r="AN1137" s="31" t="str">
        <f t="shared" si="1121"/>
        <v/>
      </c>
      <c r="AO1137" s="32" t="str">
        <f t="shared" si="1119"/>
        <v/>
      </c>
      <c r="AP1137" s="32" t="str">
        <f t="shared" si="1086"/>
        <v/>
      </c>
      <c r="AQ1137" s="32" t="str">
        <f t="shared" si="1086"/>
        <v/>
      </c>
      <c r="AR1137" s="32" t="str">
        <f t="shared" si="1086"/>
        <v/>
      </c>
      <c r="AS1137" s="32" t="str">
        <f t="shared" si="1086"/>
        <v/>
      </c>
      <c r="AT1137" s="32" t="str">
        <f t="shared" si="1086"/>
        <v/>
      </c>
      <c r="AU1137" s="32" t="str">
        <f t="shared" si="1083"/>
        <v/>
      </c>
      <c r="AV1137" s="32" t="str">
        <f t="shared" si="1083"/>
        <v/>
      </c>
      <c r="AW1137" s="32" t="str">
        <f t="shared" si="1083"/>
        <v/>
      </c>
      <c r="AX1137" s="32" t="str">
        <f t="shared" si="1083"/>
        <v/>
      </c>
      <c r="AY1137" s="32" t="str">
        <f t="shared" si="1083"/>
        <v/>
      </c>
      <c r="BA1137" s="17" t="str">
        <f t="shared" si="1087"/>
        <v/>
      </c>
      <c r="BB1137" s="17" t="str">
        <f t="shared" si="1087"/>
        <v/>
      </c>
      <c r="BC1137" s="17" t="str">
        <f t="shared" si="1087"/>
        <v/>
      </c>
      <c r="BD1137" s="17" t="str">
        <f t="shared" si="1087"/>
        <v/>
      </c>
      <c r="BE1137" s="17" t="str">
        <f t="shared" si="1087"/>
        <v/>
      </c>
      <c r="BF1137" s="17" t="str">
        <f t="shared" si="1084"/>
        <v/>
      </c>
      <c r="BG1137" s="17" t="str">
        <f t="shared" si="1084"/>
        <v/>
      </c>
      <c r="BH1137" s="17" t="str">
        <f t="shared" si="1084"/>
        <v/>
      </c>
      <c r="BI1137" s="17" t="str">
        <f t="shared" si="1084"/>
        <v/>
      </c>
      <c r="BJ1137" s="17" t="str">
        <f t="shared" si="1084"/>
        <v/>
      </c>
    </row>
    <row r="1138" spans="1:62" s="13" customFormat="1" ht="23.25" customHeight="1">
      <c r="A1138" s="1">
        <f ca="1">IF(COUNTIF($D1138:$M1138," ")=10,"",IF(VLOOKUP(MAX($A$1:A1137),$A$1:C1137,3,FALSE)=0,"",MAX($A$1:A1137)+1))</f>
        <v>1107</v>
      </c>
      <c r="B1138" s="13" t="str">
        <f>$B1135</f>
        <v/>
      </c>
      <c r="C1138" s="2" t="str">
        <f>IF($B1138="","",$S$4)</f>
        <v/>
      </c>
      <c r="D1138" s="14" t="str">
        <f t="shared" ref="D1138:K1138" si="1123">IF($B1138&gt;"",IF(ISERROR(SEARCH($B1138,T$4))," ",MID(T$4,FIND("%курс ",T$4,FIND($B1138,T$4))+6,3)&amp;"
("&amp;MID(T$4,FIND("ауд.",T$4,FIND($B1138,T$4))+4,FIND("№",T$4,FIND("ауд.",T$4,FIND($B1138,T$4)))-(FIND("ауд.",T$4,FIND($B1138,T$4))+4))&amp;")"),"")</f>
        <v/>
      </c>
      <c r="E1138" s="14" t="str">
        <f t="shared" si="1123"/>
        <v/>
      </c>
      <c r="F1138" s="14" t="str">
        <f t="shared" si="1123"/>
        <v/>
      </c>
      <c r="G1138" s="14" t="str">
        <f t="shared" si="1123"/>
        <v/>
      </c>
      <c r="H1138" s="14" t="str">
        <f t="shared" si="1123"/>
        <v/>
      </c>
      <c r="I1138" s="14" t="str">
        <f t="shared" si="1123"/>
        <v/>
      </c>
      <c r="J1138" s="14" t="str">
        <f t="shared" si="1123"/>
        <v/>
      </c>
      <c r="K1138" s="14" t="str">
        <f t="shared" si="1123"/>
        <v/>
      </c>
      <c r="L1138" s="14"/>
      <c r="M1138" s="14"/>
      <c r="P1138" s="16"/>
      <c r="Q1138" s="16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E1138" s="31" t="str">
        <f t="shared" si="1121"/>
        <v/>
      </c>
      <c r="AF1138" s="31" t="str">
        <f t="shared" si="1121"/>
        <v/>
      </c>
      <c r="AG1138" s="31" t="str">
        <f t="shared" si="1121"/>
        <v/>
      </c>
      <c r="AH1138" s="31" t="str">
        <f t="shared" si="1121"/>
        <v/>
      </c>
      <c r="AI1138" s="31" t="str">
        <f t="shared" si="1121"/>
        <v/>
      </c>
      <c r="AJ1138" s="31" t="str">
        <f t="shared" si="1121"/>
        <v/>
      </c>
      <c r="AK1138" s="31" t="str">
        <f t="shared" si="1121"/>
        <v/>
      </c>
      <c r="AL1138" s="31" t="str">
        <f t="shared" si="1121"/>
        <v/>
      </c>
      <c r="AM1138" s="31" t="str">
        <f t="shared" si="1121"/>
        <v/>
      </c>
      <c r="AN1138" s="31" t="str">
        <f t="shared" si="1121"/>
        <v/>
      </c>
      <c r="AO1138" s="32" t="str">
        <f t="shared" si="1119"/>
        <v/>
      </c>
      <c r="AP1138" s="32" t="str">
        <f t="shared" si="1086"/>
        <v/>
      </c>
      <c r="AQ1138" s="32" t="str">
        <f t="shared" si="1086"/>
        <v/>
      </c>
      <c r="AR1138" s="32" t="str">
        <f t="shared" si="1086"/>
        <v/>
      </c>
      <c r="AS1138" s="32" t="str">
        <f t="shared" si="1086"/>
        <v/>
      </c>
      <c r="AT1138" s="32" t="str">
        <f t="shared" si="1086"/>
        <v/>
      </c>
      <c r="AU1138" s="32" t="str">
        <f t="shared" si="1083"/>
        <v/>
      </c>
      <c r="AV1138" s="32" t="str">
        <f t="shared" si="1083"/>
        <v/>
      </c>
      <c r="AW1138" s="32" t="str">
        <f t="shared" si="1083"/>
        <v/>
      </c>
      <c r="AX1138" s="32" t="str">
        <f t="shared" si="1083"/>
        <v/>
      </c>
      <c r="AY1138" s="32" t="str">
        <f t="shared" si="1083"/>
        <v/>
      </c>
      <c r="BA1138" s="17" t="str">
        <f t="shared" si="1087"/>
        <v/>
      </c>
      <c r="BB1138" s="17" t="str">
        <f t="shared" si="1087"/>
        <v/>
      </c>
      <c r="BC1138" s="17" t="str">
        <f t="shared" si="1087"/>
        <v/>
      </c>
      <c r="BD1138" s="17" t="str">
        <f t="shared" si="1087"/>
        <v/>
      </c>
      <c r="BE1138" s="17" t="str">
        <f t="shared" si="1087"/>
        <v/>
      </c>
      <c r="BF1138" s="17" t="str">
        <f t="shared" si="1084"/>
        <v/>
      </c>
      <c r="BG1138" s="17" t="str">
        <f t="shared" si="1084"/>
        <v/>
      </c>
      <c r="BH1138" s="17" t="str">
        <f t="shared" si="1084"/>
        <v/>
      </c>
      <c r="BI1138" s="17" t="str">
        <f t="shared" si="1084"/>
        <v/>
      </c>
      <c r="BJ1138" s="17" t="str">
        <f t="shared" si="1084"/>
        <v/>
      </c>
    </row>
    <row r="1139" spans="1:62" s="13" customFormat="1" ht="23.25" customHeight="1">
      <c r="A1139" s="1">
        <f ca="1">IF(COUNTIF($D1139:$M1139," ")=10,"",IF(VLOOKUP(MAX($A$1:A1138),$A$1:C1138,3,FALSE)=0,"",MAX($A$1:A1138)+1))</f>
        <v>1108</v>
      </c>
      <c r="B1139" s="13" t="str">
        <f>$B1135</f>
        <v/>
      </c>
      <c r="C1139" s="2" t="str">
        <f>IF($B1139="","",$S$5)</f>
        <v/>
      </c>
      <c r="D1139" s="23" t="str">
        <f t="shared" ref="D1139:K1139" si="1124">IF($B1139&gt;"",IF(ISERROR(SEARCH($B1139,T$5))," ",MID(T$5,FIND("%курс ",T$5,FIND($B1139,T$5))+6,3)&amp;"
("&amp;MID(T$5,FIND("ауд.",T$5,FIND($B1139,T$5))+4,FIND("№",T$5,FIND("ауд.",T$5,FIND($B1139,T$5)))-(FIND("ауд.",T$5,FIND($B1139,T$5))+4))&amp;")"),"")</f>
        <v/>
      </c>
      <c r="E1139" s="23" t="str">
        <f t="shared" si="1124"/>
        <v/>
      </c>
      <c r="F1139" s="23" t="str">
        <f t="shared" si="1124"/>
        <v/>
      </c>
      <c r="G1139" s="23" t="str">
        <f t="shared" si="1124"/>
        <v/>
      </c>
      <c r="H1139" s="23" t="str">
        <f t="shared" si="1124"/>
        <v/>
      </c>
      <c r="I1139" s="23" t="str">
        <f t="shared" si="1124"/>
        <v/>
      </c>
      <c r="J1139" s="23" t="str">
        <f t="shared" si="1124"/>
        <v/>
      </c>
      <c r="K1139" s="23" t="str">
        <f t="shared" si="1124"/>
        <v/>
      </c>
      <c r="L1139" s="23"/>
      <c r="M1139" s="23"/>
      <c r="P1139" s="16"/>
      <c r="Q1139" s="16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E1139" s="31" t="str">
        <f t="shared" si="1121"/>
        <v/>
      </c>
      <c r="AF1139" s="31" t="str">
        <f t="shared" si="1121"/>
        <v/>
      </c>
      <c r="AG1139" s="31" t="str">
        <f t="shared" si="1121"/>
        <v/>
      </c>
      <c r="AH1139" s="31" t="str">
        <f t="shared" si="1121"/>
        <v/>
      </c>
      <c r="AI1139" s="31" t="str">
        <f t="shared" si="1121"/>
        <v/>
      </c>
      <c r="AJ1139" s="31" t="str">
        <f t="shared" si="1121"/>
        <v/>
      </c>
      <c r="AK1139" s="31" t="str">
        <f t="shared" si="1121"/>
        <v/>
      </c>
      <c r="AL1139" s="31" t="str">
        <f t="shared" si="1121"/>
        <v/>
      </c>
      <c r="AM1139" s="31" t="str">
        <f t="shared" si="1121"/>
        <v/>
      </c>
      <c r="AN1139" s="31" t="str">
        <f t="shared" si="1121"/>
        <v/>
      </c>
      <c r="AO1139" s="32" t="str">
        <f t="shared" si="1119"/>
        <v/>
      </c>
      <c r="AP1139" s="32" t="str">
        <f t="shared" si="1086"/>
        <v/>
      </c>
      <c r="AQ1139" s="32" t="str">
        <f t="shared" si="1086"/>
        <v/>
      </c>
      <c r="AR1139" s="32" t="str">
        <f t="shared" si="1086"/>
        <v/>
      </c>
      <c r="AS1139" s="32" t="str">
        <f t="shared" si="1086"/>
        <v/>
      </c>
      <c r="AT1139" s="32" t="str">
        <f t="shared" si="1086"/>
        <v/>
      </c>
      <c r="AU1139" s="32" t="str">
        <f t="shared" si="1086"/>
        <v/>
      </c>
      <c r="AV1139" s="32" t="str">
        <f t="shared" si="1086"/>
        <v/>
      </c>
      <c r="AW1139" s="32" t="str">
        <f t="shared" si="1086"/>
        <v/>
      </c>
      <c r="AX1139" s="32" t="str">
        <f t="shared" si="1086"/>
        <v/>
      </c>
      <c r="AY1139" s="32" t="str">
        <f t="shared" si="1086"/>
        <v/>
      </c>
      <c r="BA1139" s="17" t="str">
        <f t="shared" si="1087"/>
        <v/>
      </c>
      <c r="BB1139" s="17" t="str">
        <f t="shared" si="1087"/>
        <v/>
      </c>
      <c r="BC1139" s="17" t="str">
        <f t="shared" si="1087"/>
        <v/>
      </c>
      <c r="BD1139" s="17" t="str">
        <f t="shared" si="1087"/>
        <v/>
      </c>
      <c r="BE1139" s="17" t="str">
        <f t="shared" si="1087"/>
        <v/>
      </c>
      <c r="BF1139" s="17" t="str">
        <f t="shared" si="1087"/>
        <v/>
      </c>
      <c r="BG1139" s="17" t="str">
        <f t="shared" si="1087"/>
        <v/>
      </c>
      <c r="BH1139" s="17" t="str">
        <f t="shared" si="1087"/>
        <v/>
      </c>
      <c r="BI1139" s="17" t="str">
        <f t="shared" si="1087"/>
        <v/>
      </c>
      <c r="BJ1139" s="17" t="str">
        <f t="shared" si="1087"/>
        <v/>
      </c>
    </row>
    <row r="1140" spans="1:62" s="13" customFormat="1" ht="23.25" customHeight="1">
      <c r="A1140" s="1">
        <f ca="1">IF(COUNTIF($D1140:$M1140," ")=10,"",IF(VLOOKUP(MAX($A$1:A1139),$A$1:C1139,3,FALSE)=0,"",MAX($A$1:A1139)+1))</f>
        <v>1109</v>
      </c>
      <c r="B1140" s="13" t="str">
        <f>$B1135</f>
        <v/>
      </c>
      <c r="C1140" s="2" t="str">
        <f>IF($B1140="","",$S$6)</f>
        <v/>
      </c>
      <c r="D1140" s="23" t="str">
        <f t="shared" ref="D1140:K1140" si="1125">IF($B1140&gt;"",IF(ISERROR(SEARCH($B1140,T$6))," ",MID(T$6,FIND("%курс ",T$6,FIND($B1140,T$6))+6,3)&amp;"
("&amp;MID(T$6,FIND("ауд.",T$6,FIND($B1140,T$6))+4,FIND("№",T$6,FIND("ауд.",T$6,FIND($B1140,T$6)))-(FIND("ауд.",T$6,FIND($B1140,T$6))+4))&amp;")"),"")</f>
        <v/>
      </c>
      <c r="E1140" s="23" t="str">
        <f t="shared" si="1125"/>
        <v/>
      </c>
      <c r="F1140" s="23" t="str">
        <f t="shared" si="1125"/>
        <v/>
      </c>
      <c r="G1140" s="23" t="str">
        <f t="shared" si="1125"/>
        <v/>
      </c>
      <c r="H1140" s="23" t="str">
        <f t="shared" si="1125"/>
        <v/>
      </c>
      <c r="I1140" s="23" t="str">
        <f t="shared" si="1125"/>
        <v/>
      </c>
      <c r="J1140" s="23" t="str">
        <f t="shared" si="1125"/>
        <v/>
      </c>
      <c r="K1140" s="23" t="str">
        <f t="shared" si="1125"/>
        <v/>
      </c>
      <c r="L1140" s="23"/>
      <c r="M1140" s="23"/>
      <c r="P1140" s="16"/>
      <c r="Q1140" s="16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E1140" s="31" t="str">
        <f t="shared" si="1121"/>
        <v/>
      </c>
      <c r="AF1140" s="31" t="str">
        <f t="shared" si="1121"/>
        <v/>
      </c>
      <c r="AG1140" s="31" t="str">
        <f t="shared" si="1121"/>
        <v/>
      </c>
      <c r="AH1140" s="31" t="str">
        <f t="shared" si="1121"/>
        <v/>
      </c>
      <c r="AI1140" s="31" t="str">
        <f t="shared" si="1121"/>
        <v/>
      </c>
      <c r="AJ1140" s="31" t="str">
        <f t="shared" si="1121"/>
        <v/>
      </c>
      <c r="AK1140" s="31" t="str">
        <f t="shared" si="1121"/>
        <v/>
      </c>
      <c r="AL1140" s="31" t="str">
        <f t="shared" si="1121"/>
        <v/>
      </c>
      <c r="AM1140" s="31" t="str">
        <f t="shared" si="1121"/>
        <v/>
      </c>
      <c r="AN1140" s="31" t="str">
        <f t="shared" si="1121"/>
        <v/>
      </c>
      <c r="AO1140" s="32" t="str">
        <f t="shared" si="1119"/>
        <v/>
      </c>
      <c r="AP1140" s="32" t="str">
        <f t="shared" ref="AP1140:AY1193" si="1126">IF(AE1140="","",CONCATENATE(AE1140," ",$AO1140))</f>
        <v/>
      </c>
      <c r="AQ1140" s="32" t="str">
        <f t="shared" si="1126"/>
        <v/>
      </c>
      <c r="AR1140" s="32" t="str">
        <f t="shared" si="1126"/>
        <v/>
      </c>
      <c r="AS1140" s="32" t="str">
        <f t="shared" si="1126"/>
        <v/>
      </c>
      <c r="AT1140" s="32" t="str">
        <f t="shared" si="1126"/>
        <v/>
      </c>
      <c r="AU1140" s="32" t="str">
        <f t="shared" si="1126"/>
        <v/>
      </c>
      <c r="AV1140" s="32" t="str">
        <f t="shared" si="1126"/>
        <v/>
      </c>
      <c r="AW1140" s="32" t="str">
        <f t="shared" si="1126"/>
        <v/>
      </c>
      <c r="AX1140" s="32" t="str">
        <f t="shared" si="1126"/>
        <v/>
      </c>
      <c r="AY1140" s="32" t="str">
        <f t="shared" si="1126"/>
        <v/>
      </c>
      <c r="BA1140" s="17" t="str">
        <f t="shared" ref="BA1140:BJ1193" si="1127">IF(AE1140="","",ROW())</f>
        <v/>
      </c>
      <c r="BB1140" s="17" t="str">
        <f t="shared" si="1127"/>
        <v/>
      </c>
      <c r="BC1140" s="17" t="str">
        <f t="shared" si="1127"/>
        <v/>
      </c>
      <c r="BD1140" s="17" t="str">
        <f t="shared" si="1127"/>
        <v/>
      </c>
      <c r="BE1140" s="17" t="str">
        <f t="shared" si="1127"/>
        <v/>
      </c>
      <c r="BF1140" s="17" t="str">
        <f t="shared" si="1127"/>
        <v/>
      </c>
      <c r="BG1140" s="17" t="str">
        <f t="shared" si="1127"/>
        <v/>
      </c>
      <c r="BH1140" s="17" t="str">
        <f t="shared" si="1127"/>
        <v/>
      </c>
      <c r="BI1140" s="17" t="str">
        <f t="shared" si="1127"/>
        <v/>
      </c>
      <c r="BJ1140" s="17" t="str">
        <f t="shared" si="1127"/>
        <v/>
      </c>
    </row>
    <row r="1141" spans="1:62" s="13" customFormat="1" ht="23.25" customHeight="1">
      <c r="A1141" s="1">
        <f ca="1">IF(COUNTIF($D1141:$M1141," ")=10,"",IF(VLOOKUP(MAX($A$1:A1140),$A$1:C1140,3,FALSE)=0,"",MAX($A$1:A1140)+1))</f>
        <v>1110</v>
      </c>
      <c r="B1141" s="13" t="str">
        <f>$B1135</f>
        <v/>
      </c>
      <c r="C1141" s="2" t="str">
        <f>IF($B1141="","",$S$7)</f>
        <v/>
      </c>
      <c r="D1141" s="23" t="str">
        <f t="shared" ref="D1141:K1141" si="1128">IF($B1141&gt;"",IF(ISERROR(SEARCH($B1141,T$7))," ",MID(T$7,FIND("%курс ",T$7,FIND($B1141,T$7))+6,3)&amp;"
("&amp;MID(T$7,FIND("ауд.",T$7,FIND($B1141,T$7))+4,FIND("№",T$7,FIND("ауд.",T$7,FIND($B1141,T$7)))-(FIND("ауд.",T$7,FIND($B1141,T$7))+4))&amp;")"),"")</f>
        <v/>
      </c>
      <c r="E1141" s="23" t="str">
        <f t="shared" si="1128"/>
        <v/>
      </c>
      <c r="F1141" s="23" t="str">
        <f t="shared" si="1128"/>
        <v/>
      </c>
      <c r="G1141" s="23" t="str">
        <f t="shared" si="1128"/>
        <v/>
      </c>
      <c r="H1141" s="23" t="str">
        <f t="shared" si="1128"/>
        <v/>
      </c>
      <c r="I1141" s="23" t="str">
        <f t="shared" si="1128"/>
        <v/>
      </c>
      <c r="J1141" s="23" t="str">
        <f t="shared" si="1128"/>
        <v/>
      </c>
      <c r="K1141" s="23" t="str">
        <f t="shared" si="1128"/>
        <v/>
      </c>
      <c r="L1141" s="23"/>
      <c r="M1141" s="23"/>
      <c r="P1141" s="16"/>
      <c r="Q1141" s="16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E1141" s="31" t="str">
        <f t="shared" si="1121"/>
        <v/>
      </c>
      <c r="AF1141" s="31" t="str">
        <f t="shared" si="1121"/>
        <v/>
      </c>
      <c r="AG1141" s="31" t="str">
        <f t="shared" si="1121"/>
        <v/>
      </c>
      <c r="AH1141" s="31" t="str">
        <f t="shared" si="1121"/>
        <v/>
      </c>
      <c r="AI1141" s="31" t="str">
        <f t="shared" si="1121"/>
        <v/>
      </c>
      <c r="AJ1141" s="31" t="str">
        <f t="shared" si="1121"/>
        <v/>
      </c>
      <c r="AK1141" s="31" t="str">
        <f t="shared" si="1121"/>
        <v/>
      </c>
      <c r="AL1141" s="31" t="str">
        <f t="shared" si="1121"/>
        <v/>
      </c>
      <c r="AM1141" s="31" t="str">
        <f t="shared" si="1121"/>
        <v/>
      </c>
      <c r="AN1141" s="31" t="str">
        <f t="shared" si="1121"/>
        <v/>
      </c>
      <c r="AO1141" s="32" t="str">
        <f t="shared" si="1119"/>
        <v/>
      </c>
      <c r="AP1141" s="32" t="str">
        <f t="shared" si="1126"/>
        <v/>
      </c>
      <c r="AQ1141" s="32" t="str">
        <f t="shared" si="1126"/>
        <v/>
      </c>
      <c r="AR1141" s="32" t="str">
        <f t="shared" si="1126"/>
        <v/>
      </c>
      <c r="AS1141" s="32" t="str">
        <f t="shared" si="1126"/>
        <v/>
      </c>
      <c r="AT1141" s="32" t="str">
        <f t="shared" si="1126"/>
        <v/>
      </c>
      <c r="AU1141" s="32" t="str">
        <f t="shared" si="1126"/>
        <v/>
      </c>
      <c r="AV1141" s="32" t="str">
        <f t="shared" si="1126"/>
        <v/>
      </c>
      <c r="AW1141" s="32" t="str">
        <f t="shared" si="1126"/>
        <v/>
      </c>
      <c r="AX1141" s="32" t="str">
        <f t="shared" si="1126"/>
        <v/>
      </c>
      <c r="AY1141" s="32" t="str">
        <f t="shared" si="1126"/>
        <v/>
      </c>
      <c r="BA1141" s="17" t="str">
        <f t="shared" si="1127"/>
        <v/>
      </c>
      <c r="BB1141" s="17" t="str">
        <f t="shared" si="1127"/>
        <v/>
      </c>
      <c r="BC1141" s="17" t="str">
        <f t="shared" si="1127"/>
        <v/>
      </c>
      <c r="BD1141" s="17" t="str">
        <f t="shared" si="1127"/>
        <v/>
      </c>
      <c r="BE1141" s="17" t="str">
        <f t="shared" si="1127"/>
        <v/>
      </c>
      <c r="BF1141" s="17" t="str">
        <f t="shared" si="1127"/>
        <v/>
      </c>
      <c r="BG1141" s="17" t="str">
        <f t="shared" si="1127"/>
        <v/>
      </c>
      <c r="BH1141" s="17" t="str">
        <f t="shared" si="1127"/>
        <v/>
      </c>
      <c r="BI1141" s="17" t="str">
        <f t="shared" si="1127"/>
        <v/>
      </c>
      <c r="BJ1141" s="17" t="str">
        <f t="shared" si="1127"/>
        <v/>
      </c>
    </row>
    <row r="1142" spans="1:62" s="13" customFormat="1" ht="23.25" customHeight="1">
      <c r="A1142" s="1">
        <f ca="1">IF(COUNTIF($D1142:$M1142," ")=10,"",IF(VLOOKUP(MAX($A$1:A1141),$A$1:C1141,3,FALSE)=0,"",MAX($A$1:A1141)+1))</f>
        <v>1111</v>
      </c>
      <c r="B1142" s="13" t="str">
        <f>$B1135</f>
        <v/>
      </c>
      <c r="C1142" s="2" t="str">
        <f>IF($B1142="","",$S$8)</f>
        <v/>
      </c>
      <c r="D1142" s="23" t="str">
        <f t="shared" ref="D1142:K1142" si="1129">IF($B1142&gt;"",IF(ISERROR(SEARCH($B1142,T$8))," ",MID(T$8,FIND("%курс ",T$8,FIND($B1142,T$8))+6,3)&amp;"
("&amp;MID(T$8,FIND("ауд.",T$8,FIND($B1142,T$8))+4,FIND("№",T$8,FIND("ауд.",T$8,FIND($B1142,T$8)))-(FIND("ауд.",T$8,FIND($B1142,T$8))+4))&amp;")"),"")</f>
        <v/>
      </c>
      <c r="E1142" s="23" t="str">
        <f t="shared" si="1129"/>
        <v/>
      </c>
      <c r="F1142" s="23" t="str">
        <f t="shared" si="1129"/>
        <v/>
      </c>
      <c r="G1142" s="23" t="str">
        <f t="shared" si="1129"/>
        <v/>
      </c>
      <c r="H1142" s="23" t="str">
        <f t="shared" si="1129"/>
        <v/>
      </c>
      <c r="I1142" s="23" t="str">
        <f t="shared" si="1129"/>
        <v/>
      </c>
      <c r="J1142" s="23" t="str">
        <f t="shared" si="1129"/>
        <v/>
      </c>
      <c r="K1142" s="23" t="str">
        <f t="shared" si="1129"/>
        <v/>
      </c>
      <c r="L1142" s="23"/>
      <c r="M1142" s="23"/>
      <c r="P1142" s="16"/>
      <c r="Q1142" s="16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E1142" s="31" t="str">
        <f t="shared" si="1121"/>
        <v/>
      </c>
      <c r="AF1142" s="31" t="str">
        <f t="shared" si="1121"/>
        <v/>
      </c>
      <c r="AG1142" s="31" t="str">
        <f t="shared" si="1121"/>
        <v/>
      </c>
      <c r="AH1142" s="31" t="str">
        <f t="shared" si="1121"/>
        <v/>
      </c>
      <c r="AI1142" s="31" t="str">
        <f t="shared" si="1121"/>
        <v/>
      </c>
      <c r="AJ1142" s="31" t="str">
        <f t="shared" si="1121"/>
        <v/>
      </c>
      <c r="AK1142" s="31" t="str">
        <f t="shared" si="1121"/>
        <v/>
      </c>
      <c r="AL1142" s="31" t="str">
        <f t="shared" si="1121"/>
        <v/>
      </c>
      <c r="AM1142" s="31" t="str">
        <f t="shared" si="1121"/>
        <v/>
      </c>
      <c r="AN1142" s="31" t="str">
        <f t="shared" si="1121"/>
        <v/>
      </c>
      <c r="AO1142" s="32" t="str">
        <f t="shared" si="1119"/>
        <v/>
      </c>
      <c r="AP1142" s="32" t="str">
        <f t="shared" si="1126"/>
        <v/>
      </c>
      <c r="AQ1142" s="32" t="str">
        <f t="shared" si="1126"/>
        <v/>
      </c>
      <c r="AR1142" s="32" t="str">
        <f t="shared" si="1126"/>
        <v/>
      </c>
      <c r="AS1142" s="32" t="str">
        <f t="shared" si="1126"/>
        <v/>
      </c>
      <c r="AT1142" s="32" t="str">
        <f t="shared" si="1126"/>
        <v/>
      </c>
      <c r="AU1142" s="32" t="str">
        <f t="shared" si="1126"/>
        <v/>
      </c>
      <c r="AV1142" s="32" t="str">
        <f t="shared" si="1126"/>
        <v/>
      </c>
      <c r="AW1142" s="32" t="str">
        <f t="shared" si="1126"/>
        <v/>
      </c>
      <c r="AX1142" s="32" t="str">
        <f t="shared" si="1126"/>
        <v/>
      </c>
      <c r="AY1142" s="32" t="str">
        <f t="shared" si="1126"/>
        <v/>
      </c>
      <c r="BA1142" s="17" t="str">
        <f t="shared" si="1127"/>
        <v/>
      </c>
      <c r="BB1142" s="17" t="str">
        <f t="shared" si="1127"/>
        <v/>
      </c>
      <c r="BC1142" s="17" t="str">
        <f t="shared" si="1127"/>
        <v/>
      </c>
      <c r="BD1142" s="17" t="str">
        <f t="shared" si="1127"/>
        <v/>
      </c>
      <c r="BE1142" s="17" t="str">
        <f t="shared" si="1127"/>
        <v/>
      </c>
      <c r="BF1142" s="17" t="str">
        <f t="shared" si="1127"/>
        <v/>
      </c>
      <c r="BG1142" s="17" t="str">
        <f t="shared" si="1127"/>
        <v/>
      </c>
      <c r="BH1142" s="17" t="str">
        <f t="shared" si="1127"/>
        <v/>
      </c>
      <c r="BI1142" s="17" t="str">
        <f t="shared" si="1127"/>
        <v/>
      </c>
      <c r="BJ1142" s="17" t="str">
        <f t="shared" si="1127"/>
        <v/>
      </c>
    </row>
    <row r="1143" spans="1:62" s="13" customFormat="1" ht="23.25" customHeight="1">
      <c r="C1143" s="2" t="str">
        <f>IF($B1143="","",$S$2)</f>
        <v/>
      </c>
      <c r="D1143" s="14" t="str">
        <f t="shared" ref="D1143:K1143" si="1130">IF($B1143&gt;"",IF(ISERROR(SEARCH($B1143,T$2))," ",MID(T$2,FIND("%курс ",T$2,FIND($B1143,T$2))+6,3)&amp;"
("&amp;MID(T$2,FIND("ауд.",T$2,FIND($B1143,T$2))+4,FIND("№",T$2,FIND("ауд.",T$2,FIND($B1143,T$2)))-(FIND("ауд.",T$2,FIND($B1143,T$2))+4))&amp;")"),"")</f>
        <v/>
      </c>
      <c r="E1143" s="14" t="str">
        <f t="shared" si="1130"/>
        <v/>
      </c>
      <c r="F1143" s="14" t="str">
        <f t="shared" si="1130"/>
        <v/>
      </c>
      <c r="G1143" s="14" t="str">
        <f t="shared" si="1130"/>
        <v/>
      </c>
      <c r="H1143" s="14" t="str">
        <f t="shared" si="1130"/>
        <v/>
      </c>
      <c r="I1143" s="14" t="str">
        <f t="shared" si="1130"/>
        <v/>
      </c>
      <c r="J1143" s="14" t="str">
        <f t="shared" si="1130"/>
        <v/>
      </c>
      <c r="K1143" s="14" t="str">
        <f t="shared" si="1130"/>
        <v/>
      </c>
      <c r="L1143" s="14"/>
      <c r="M1143" s="14"/>
      <c r="P1143" s="16"/>
      <c r="Q1143" s="16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E1143" s="35"/>
      <c r="AF1143" s="35"/>
      <c r="AG1143" s="35"/>
      <c r="AH1143" s="35"/>
      <c r="AI1143" s="35"/>
      <c r="AJ1143" s="35"/>
      <c r="AK1143" s="35"/>
      <c r="AL1143" s="35"/>
      <c r="AM1143" s="35"/>
      <c r="AN1143" s="35"/>
      <c r="AO1143" s="35"/>
      <c r="AP1143" s="32" t="str">
        <f t="shared" si="1126"/>
        <v/>
      </c>
      <c r="AQ1143" s="32" t="str">
        <f t="shared" si="1126"/>
        <v/>
      </c>
      <c r="AR1143" s="32" t="str">
        <f t="shared" si="1126"/>
        <v/>
      </c>
      <c r="AS1143" s="32" t="str">
        <f t="shared" si="1126"/>
        <v/>
      </c>
      <c r="AT1143" s="32" t="str">
        <f t="shared" si="1126"/>
        <v/>
      </c>
      <c r="AU1143" s="32" t="str">
        <f t="shared" si="1126"/>
        <v/>
      </c>
      <c r="AV1143" s="32" t="str">
        <f t="shared" si="1126"/>
        <v/>
      </c>
      <c r="AW1143" s="32" t="str">
        <f t="shared" si="1126"/>
        <v/>
      </c>
      <c r="AX1143" s="32" t="str">
        <f t="shared" si="1126"/>
        <v/>
      </c>
      <c r="AY1143" s="32" t="str">
        <f t="shared" si="1126"/>
        <v/>
      </c>
      <c r="BA1143" s="17" t="str">
        <f t="shared" si="1127"/>
        <v/>
      </c>
      <c r="BB1143" s="17" t="str">
        <f t="shared" si="1127"/>
        <v/>
      </c>
      <c r="BC1143" s="17" t="str">
        <f t="shared" si="1127"/>
        <v/>
      </c>
      <c r="BD1143" s="17" t="str">
        <f t="shared" si="1127"/>
        <v/>
      </c>
      <c r="BE1143" s="17" t="str">
        <f t="shared" si="1127"/>
        <v/>
      </c>
      <c r="BF1143" s="17" t="str">
        <f t="shared" si="1127"/>
        <v/>
      </c>
      <c r="BG1143" s="17" t="str">
        <f t="shared" si="1127"/>
        <v/>
      </c>
      <c r="BH1143" s="17" t="str">
        <f t="shared" si="1127"/>
        <v/>
      </c>
      <c r="BI1143" s="17" t="str">
        <f t="shared" si="1127"/>
        <v/>
      </c>
      <c r="BJ1143" s="17" t="str">
        <f t="shared" si="1127"/>
        <v/>
      </c>
    </row>
    <row r="1144" spans="1:62" s="13" customFormat="1" ht="23.25" customHeight="1">
      <c r="A1144" s="1">
        <f ca="1">IF(COUNTIF($D1145:$M1151," ")=70,"",MAX($A$1:A1143)+1)</f>
        <v>1112</v>
      </c>
      <c r="B1144" s="2" t="str">
        <f>IF($C1144="","",$C1144)</f>
        <v/>
      </c>
      <c r="C1144" s="3" t="str">
        <f>IF(ISERROR(VLOOKUP((ROW()-1)/9+1,'[1]Преподавательский состав'!$A$2:$B$180,2,FALSE)),"",VLOOKUP((ROW()-1)/9+1,'[1]Преподавательский состав'!$A$2:$B$180,2,FALSE))</f>
        <v/>
      </c>
      <c r="D1144" s="3" t="str">
        <f>IF($C1144="","",T(" 9.00"))</f>
        <v/>
      </c>
      <c r="E1144" s="3" t="str">
        <f>IF($C1144="","",T("10.40"))</f>
        <v/>
      </c>
      <c r="F1144" s="3" t="str">
        <f>IF($C1144="","",T("12.20"))</f>
        <v/>
      </c>
      <c r="G1144" s="3" t="str">
        <f>IF($C1144="","",T("14.00"))</f>
        <v/>
      </c>
      <c r="H1144" s="3" t="str">
        <f>IF($C1144="","",T("14.30"))</f>
        <v/>
      </c>
      <c r="I1144" s="3" t="str">
        <f>IF($C1144="","",T("16.10"))</f>
        <v/>
      </c>
      <c r="J1144" s="3" t="str">
        <f>IF($C1144="","",T("17.50"))</f>
        <v/>
      </c>
      <c r="K1144" s="3" t="str">
        <f>IF($C1144="","",T("17.50"))</f>
        <v/>
      </c>
      <c r="L1144" s="3"/>
      <c r="M1144" s="3"/>
      <c r="P1144" s="16"/>
      <c r="Q1144" s="16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  <c r="AO1144" s="32" t="str">
        <f t="shared" ref="AO1144:AO1151" si="1131">IF(COUNTBLANK(AE1144:AN1144)=10,"",MID($B1144,1,FIND(" ",$B1144)-1))</f>
        <v/>
      </c>
      <c r="AP1144" s="32" t="str">
        <f t="shared" si="1126"/>
        <v/>
      </c>
      <c r="AQ1144" s="32" t="str">
        <f t="shared" si="1126"/>
        <v/>
      </c>
      <c r="AR1144" s="32" t="str">
        <f t="shared" si="1126"/>
        <v/>
      </c>
      <c r="AS1144" s="32" t="str">
        <f t="shared" si="1126"/>
        <v/>
      </c>
      <c r="AT1144" s="32" t="str">
        <f t="shared" si="1126"/>
        <v/>
      </c>
      <c r="AU1144" s="32" t="str">
        <f t="shared" si="1126"/>
        <v/>
      </c>
      <c r="AV1144" s="32" t="str">
        <f t="shared" si="1126"/>
        <v/>
      </c>
      <c r="AW1144" s="32" t="str">
        <f t="shared" si="1126"/>
        <v/>
      </c>
      <c r="AX1144" s="32" t="str">
        <f t="shared" si="1126"/>
        <v/>
      </c>
      <c r="AY1144" s="32" t="str">
        <f t="shared" si="1126"/>
        <v/>
      </c>
      <c r="BA1144" s="17" t="str">
        <f t="shared" si="1127"/>
        <v/>
      </c>
      <c r="BB1144" s="17" t="str">
        <f t="shared" si="1127"/>
        <v/>
      </c>
      <c r="BC1144" s="17" t="str">
        <f t="shared" si="1127"/>
        <v/>
      </c>
      <c r="BD1144" s="17" t="str">
        <f t="shared" si="1127"/>
        <v/>
      </c>
      <c r="BE1144" s="17" t="str">
        <f t="shared" si="1127"/>
        <v/>
      </c>
      <c r="BF1144" s="17" t="str">
        <f t="shared" si="1127"/>
        <v/>
      </c>
      <c r="BG1144" s="17" t="str">
        <f t="shared" si="1127"/>
        <v/>
      </c>
      <c r="BH1144" s="17" t="str">
        <f t="shared" si="1127"/>
        <v/>
      </c>
      <c r="BI1144" s="17" t="str">
        <f t="shared" si="1127"/>
        <v/>
      </c>
      <c r="BJ1144" s="17" t="str">
        <f t="shared" si="1127"/>
        <v/>
      </c>
    </row>
    <row r="1145" spans="1:62" s="13" customFormat="1" ht="23.25" customHeight="1">
      <c r="A1145" s="1">
        <f ca="1">IF(COUNTIF($D1145:$M1145," ")=10,"",IF(VLOOKUP(MAX($A$1:A1144),$A$1:C1144,3,FALSE)=0,"",MAX($A$1:A1144)+1))</f>
        <v>1113</v>
      </c>
      <c r="B1145" s="13" t="str">
        <f>$B1144</f>
        <v/>
      </c>
      <c r="C1145" s="2" t="str">
        <f>IF($B1145="","",$S$2)</f>
        <v/>
      </c>
      <c r="D1145" s="14" t="str">
        <f t="shared" ref="D1145:K1145" si="1132">IF($B1145&gt;"",IF(ISERROR(SEARCH($B1145,T$2))," ",MID(T$2,FIND("%курс ",T$2,FIND($B1145,T$2))+6,3)&amp;"
("&amp;MID(T$2,FIND("ауд.",T$2,FIND($B1145,T$2))+4,FIND("№",T$2,FIND("ауд.",T$2,FIND($B1145,T$2)))-(FIND("ауд.",T$2,FIND($B1145,T$2))+4))&amp;")"),"")</f>
        <v/>
      </c>
      <c r="E1145" s="14" t="str">
        <f t="shared" si="1132"/>
        <v/>
      </c>
      <c r="F1145" s="14" t="str">
        <f t="shared" si="1132"/>
        <v/>
      </c>
      <c r="G1145" s="14" t="str">
        <f t="shared" si="1132"/>
        <v/>
      </c>
      <c r="H1145" s="14" t="str">
        <f t="shared" si="1132"/>
        <v/>
      </c>
      <c r="I1145" s="14" t="str">
        <f t="shared" si="1132"/>
        <v/>
      </c>
      <c r="J1145" s="14" t="str">
        <f t="shared" si="1132"/>
        <v/>
      </c>
      <c r="K1145" s="14" t="str">
        <f t="shared" si="1132"/>
        <v/>
      </c>
      <c r="L1145" s="14"/>
      <c r="M1145" s="14"/>
      <c r="P1145" s="16"/>
      <c r="Q1145" s="16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E1145" s="31" t="str">
        <f t="shared" ref="AE1145:AN1151" si="1133">IF(D1145=" ","",IF(D1145="","",CONCATENATE($C1145," ",D$1," ",MID(D1145,6,3))))</f>
        <v/>
      </c>
      <c r="AF1145" s="31" t="str">
        <f t="shared" si="1133"/>
        <v/>
      </c>
      <c r="AG1145" s="31" t="str">
        <f t="shared" si="1133"/>
        <v/>
      </c>
      <c r="AH1145" s="31" t="str">
        <f t="shared" si="1133"/>
        <v/>
      </c>
      <c r="AI1145" s="31" t="str">
        <f t="shared" si="1133"/>
        <v/>
      </c>
      <c r="AJ1145" s="31" t="str">
        <f t="shared" si="1133"/>
        <v/>
      </c>
      <c r="AK1145" s="31" t="str">
        <f t="shared" si="1133"/>
        <v/>
      </c>
      <c r="AL1145" s="31" t="str">
        <f t="shared" si="1133"/>
        <v/>
      </c>
      <c r="AM1145" s="31" t="str">
        <f t="shared" si="1133"/>
        <v/>
      </c>
      <c r="AN1145" s="31" t="str">
        <f t="shared" si="1133"/>
        <v/>
      </c>
      <c r="AO1145" s="32" t="str">
        <f t="shared" si="1131"/>
        <v/>
      </c>
      <c r="AP1145" s="32" t="str">
        <f t="shared" si="1126"/>
        <v/>
      </c>
      <c r="AQ1145" s="32" t="str">
        <f t="shared" si="1126"/>
        <v/>
      </c>
      <c r="AR1145" s="32" t="str">
        <f t="shared" si="1126"/>
        <v/>
      </c>
      <c r="AS1145" s="32" t="str">
        <f t="shared" si="1126"/>
        <v/>
      </c>
      <c r="AT1145" s="32" t="str">
        <f t="shared" si="1126"/>
        <v/>
      </c>
      <c r="AU1145" s="32" t="str">
        <f t="shared" si="1126"/>
        <v/>
      </c>
      <c r="AV1145" s="32" t="str">
        <f t="shared" si="1126"/>
        <v/>
      </c>
      <c r="AW1145" s="32" t="str">
        <f t="shared" si="1126"/>
        <v/>
      </c>
      <c r="AX1145" s="32" t="str">
        <f t="shared" si="1126"/>
        <v/>
      </c>
      <c r="AY1145" s="32" t="str">
        <f t="shared" si="1126"/>
        <v/>
      </c>
      <c r="BA1145" s="17" t="str">
        <f t="shared" si="1127"/>
        <v/>
      </c>
      <c r="BB1145" s="17" t="str">
        <f t="shared" si="1127"/>
        <v/>
      </c>
      <c r="BC1145" s="17" t="str">
        <f t="shared" si="1127"/>
        <v/>
      </c>
      <c r="BD1145" s="17" t="str">
        <f t="shared" si="1127"/>
        <v/>
      </c>
      <c r="BE1145" s="17" t="str">
        <f t="shared" si="1127"/>
        <v/>
      </c>
      <c r="BF1145" s="17" t="str">
        <f t="shared" si="1127"/>
        <v/>
      </c>
      <c r="BG1145" s="17" t="str">
        <f t="shared" si="1127"/>
        <v/>
      </c>
      <c r="BH1145" s="17" t="str">
        <f t="shared" si="1127"/>
        <v/>
      </c>
      <c r="BI1145" s="17" t="str">
        <f t="shared" si="1127"/>
        <v/>
      </c>
      <c r="BJ1145" s="17" t="str">
        <f t="shared" si="1127"/>
        <v/>
      </c>
    </row>
    <row r="1146" spans="1:62" s="13" customFormat="1" ht="23.25" customHeight="1">
      <c r="A1146" s="1">
        <f ca="1">IF(COUNTIF($D1146:$M1146," ")=10,"",IF(VLOOKUP(MAX($A$1:A1145),$A$1:C1145,3,FALSE)=0,"",MAX($A$1:A1145)+1))</f>
        <v>1114</v>
      </c>
      <c r="B1146" s="13" t="str">
        <f>$B1144</f>
        <v/>
      </c>
      <c r="C1146" s="2" t="str">
        <f>IF($B1146="","",$S$3)</f>
        <v/>
      </c>
      <c r="D1146" s="14" t="str">
        <f t="shared" ref="D1146:K1146" si="1134">IF($B1146&gt;"",IF(ISERROR(SEARCH($B1146,T$3))," ",MID(T$3,FIND("%курс ",T$3,FIND($B1146,T$3))+6,3)&amp;"
("&amp;MID(T$3,FIND("ауд.",T$3,FIND($B1146,T$3))+4,FIND("№",T$3,FIND("ауд.",T$3,FIND($B1146,T$3)))-(FIND("ауд.",T$3,FIND($B1146,T$3))+4))&amp;")"),"")</f>
        <v/>
      </c>
      <c r="E1146" s="14" t="str">
        <f t="shared" si="1134"/>
        <v/>
      </c>
      <c r="F1146" s="14" t="str">
        <f t="shared" si="1134"/>
        <v/>
      </c>
      <c r="G1146" s="14" t="str">
        <f t="shared" si="1134"/>
        <v/>
      </c>
      <c r="H1146" s="14" t="str">
        <f t="shared" si="1134"/>
        <v/>
      </c>
      <c r="I1146" s="14" t="str">
        <f t="shared" si="1134"/>
        <v/>
      </c>
      <c r="J1146" s="14" t="str">
        <f t="shared" si="1134"/>
        <v/>
      </c>
      <c r="K1146" s="14" t="str">
        <f t="shared" si="1134"/>
        <v/>
      </c>
      <c r="L1146" s="14"/>
      <c r="M1146" s="14"/>
      <c r="P1146" s="16"/>
      <c r="Q1146" s="16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E1146" s="31" t="str">
        <f t="shared" si="1133"/>
        <v/>
      </c>
      <c r="AF1146" s="31" t="str">
        <f t="shared" si="1133"/>
        <v/>
      </c>
      <c r="AG1146" s="31" t="str">
        <f t="shared" si="1133"/>
        <v/>
      </c>
      <c r="AH1146" s="31" t="str">
        <f t="shared" si="1133"/>
        <v/>
      </c>
      <c r="AI1146" s="31" t="str">
        <f t="shared" si="1133"/>
        <v/>
      </c>
      <c r="AJ1146" s="31" t="str">
        <f t="shared" si="1133"/>
        <v/>
      </c>
      <c r="AK1146" s="31" t="str">
        <f t="shared" si="1133"/>
        <v/>
      </c>
      <c r="AL1146" s="31" t="str">
        <f t="shared" si="1133"/>
        <v/>
      </c>
      <c r="AM1146" s="31" t="str">
        <f t="shared" si="1133"/>
        <v/>
      </c>
      <c r="AN1146" s="31" t="str">
        <f t="shared" si="1133"/>
        <v/>
      </c>
      <c r="AO1146" s="32" t="str">
        <f t="shared" si="1131"/>
        <v/>
      </c>
      <c r="AP1146" s="32" t="str">
        <f t="shared" si="1126"/>
        <v/>
      </c>
      <c r="AQ1146" s="32" t="str">
        <f t="shared" si="1126"/>
        <v/>
      </c>
      <c r="AR1146" s="32" t="str">
        <f t="shared" si="1126"/>
        <v/>
      </c>
      <c r="AS1146" s="32" t="str">
        <f t="shared" si="1126"/>
        <v/>
      </c>
      <c r="AT1146" s="32" t="str">
        <f t="shared" si="1126"/>
        <v/>
      </c>
      <c r="AU1146" s="32" t="str">
        <f t="shared" si="1126"/>
        <v/>
      </c>
      <c r="AV1146" s="32" t="str">
        <f t="shared" si="1126"/>
        <v/>
      </c>
      <c r="AW1146" s="32" t="str">
        <f t="shared" si="1126"/>
        <v/>
      </c>
      <c r="AX1146" s="32" t="str">
        <f t="shared" si="1126"/>
        <v/>
      </c>
      <c r="AY1146" s="32" t="str">
        <f t="shared" si="1126"/>
        <v/>
      </c>
      <c r="BA1146" s="17" t="str">
        <f t="shared" si="1127"/>
        <v/>
      </c>
      <c r="BB1146" s="17" t="str">
        <f t="shared" si="1127"/>
        <v/>
      </c>
      <c r="BC1146" s="17" t="str">
        <f t="shared" si="1127"/>
        <v/>
      </c>
      <c r="BD1146" s="17" t="str">
        <f t="shared" si="1127"/>
        <v/>
      </c>
      <c r="BE1146" s="17" t="str">
        <f t="shared" si="1127"/>
        <v/>
      </c>
      <c r="BF1146" s="17" t="str">
        <f t="shared" si="1127"/>
        <v/>
      </c>
      <c r="BG1146" s="17" t="str">
        <f t="shared" si="1127"/>
        <v/>
      </c>
      <c r="BH1146" s="17" t="str">
        <f t="shared" si="1127"/>
        <v/>
      </c>
      <c r="BI1146" s="17" t="str">
        <f t="shared" si="1127"/>
        <v/>
      </c>
      <c r="BJ1146" s="17" t="str">
        <f t="shared" si="1127"/>
        <v/>
      </c>
    </row>
    <row r="1147" spans="1:62" s="13" customFormat="1" ht="23.25" customHeight="1">
      <c r="A1147" s="1">
        <f ca="1">IF(COUNTIF($D1147:$M1147," ")=10,"",IF(VLOOKUP(MAX($A$1:A1146),$A$1:C1146,3,FALSE)=0,"",MAX($A$1:A1146)+1))</f>
        <v>1115</v>
      </c>
      <c r="B1147" s="13" t="str">
        <f>$B1144</f>
        <v/>
      </c>
      <c r="C1147" s="2" t="str">
        <f>IF($B1147="","",$S$4)</f>
        <v/>
      </c>
      <c r="D1147" s="14" t="str">
        <f t="shared" ref="D1147:K1147" si="1135">IF($B1147&gt;"",IF(ISERROR(SEARCH($B1147,T$4))," ",MID(T$4,FIND("%курс ",T$4,FIND($B1147,T$4))+6,3)&amp;"
("&amp;MID(T$4,FIND("ауд.",T$4,FIND($B1147,T$4))+4,FIND("№",T$4,FIND("ауд.",T$4,FIND($B1147,T$4)))-(FIND("ауд.",T$4,FIND($B1147,T$4))+4))&amp;")"),"")</f>
        <v/>
      </c>
      <c r="E1147" s="14" t="str">
        <f t="shared" si="1135"/>
        <v/>
      </c>
      <c r="F1147" s="14" t="str">
        <f t="shared" si="1135"/>
        <v/>
      </c>
      <c r="G1147" s="14" t="str">
        <f t="shared" si="1135"/>
        <v/>
      </c>
      <c r="H1147" s="14" t="str">
        <f t="shared" si="1135"/>
        <v/>
      </c>
      <c r="I1147" s="14" t="str">
        <f t="shared" si="1135"/>
        <v/>
      </c>
      <c r="J1147" s="14" t="str">
        <f t="shared" si="1135"/>
        <v/>
      </c>
      <c r="K1147" s="14" t="str">
        <f t="shared" si="1135"/>
        <v/>
      </c>
      <c r="L1147" s="14"/>
      <c r="M1147" s="14"/>
      <c r="P1147" s="16"/>
      <c r="Q1147" s="16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E1147" s="31" t="str">
        <f t="shared" si="1133"/>
        <v/>
      </c>
      <c r="AF1147" s="31" t="str">
        <f t="shared" si="1133"/>
        <v/>
      </c>
      <c r="AG1147" s="31" t="str">
        <f t="shared" si="1133"/>
        <v/>
      </c>
      <c r="AH1147" s="31" t="str">
        <f t="shared" si="1133"/>
        <v/>
      </c>
      <c r="AI1147" s="31" t="str">
        <f t="shared" si="1133"/>
        <v/>
      </c>
      <c r="AJ1147" s="31" t="str">
        <f t="shared" si="1133"/>
        <v/>
      </c>
      <c r="AK1147" s="31" t="str">
        <f t="shared" si="1133"/>
        <v/>
      </c>
      <c r="AL1147" s="31" t="str">
        <f t="shared" si="1133"/>
        <v/>
      </c>
      <c r="AM1147" s="31" t="str">
        <f t="shared" si="1133"/>
        <v/>
      </c>
      <c r="AN1147" s="31" t="str">
        <f t="shared" si="1133"/>
        <v/>
      </c>
      <c r="AO1147" s="32" t="str">
        <f t="shared" si="1131"/>
        <v/>
      </c>
      <c r="AP1147" s="32" t="str">
        <f t="shared" si="1126"/>
        <v/>
      </c>
      <c r="AQ1147" s="32" t="str">
        <f t="shared" si="1126"/>
        <v/>
      </c>
      <c r="AR1147" s="32" t="str">
        <f t="shared" si="1126"/>
        <v/>
      </c>
      <c r="AS1147" s="32" t="str">
        <f t="shared" si="1126"/>
        <v/>
      </c>
      <c r="AT1147" s="32" t="str">
        <f t="shared" si="1126"/>
        <v/>
      </c>
      <c r="AU1147" s="32" t="str">
        <f t="shared" si="1126"/>
        <v/>
      </c>
      <c r="AV1147" s="32" t="str">
        <f t="shared" si="1126"/>
        <v/>
      </c>
      <c r="AW1147" s="32" t="str">
        <f t="shared" si="1126"/>
        <v/>
      </c>
      <c r="AX1147" s="32" t="str">
        <f t="shared" si="1126"/>
        <v/>
      </c>
      <c r="AY1147" s="32" t="str">
        <f t="shared" si="1126"/>
        <v/>
      </c>
      <c r="BA1147" s="17" t="str">
        <f t="shared" si="1127"/>
        <v/>
      </c>
      <c r="BB1147" s="17" t="str">
        <f t="shared" si="1127"/>
        <v/>
      </c>
      <c r="BC1147" s="17" t="str">
        <f t="shared" si="1127"/>
        <v/>
      </c>
      <c r="BD1147" s="17" t="str">
        <f t="shared" si="1127"/>
        <v/>
      </c>
      <c r="BE1147" s="17" t="str">
        <f t="shared" si="1127"/>
        <v/>
      </c>
      <c r="BF1147" s="17" t="str">
        <f t="shared" si="1127"/>
        <v/>
      </c>
      <c r="BG1147" s="17" t="str">
        <f t="shared" si="1127"/>
        <v/>
      </c>
      <c r="BH1147" s="17" t="str">
        <f t="shared" si="1127"/>
        <v/>
      </c>
      <c r="BI1147" s="17" t="str">
        <f t="shared" si="1127"/>
        <v/>
      </c>
      <c r="BJ1147" s="17" t="str">
        <f t="shared" si="1127"/>
        <v/>
      </c>
    </row>
    <row r="1148" spans="1:62" s="13" customFormat="1" ht="23.25" customHeight="1">
      <c r="A1148" s="1">
        <f ca="1">IF(COUNTIF($D1148:$M1148," ")=10,"",IF(VLOOKUP(MAX($A$1:A1147),$A$1:C1147,3,FALSE)=0,"",MAX($A$1:A1147)+1))</f>
        <v>1116</v>
      </c>
      <c r="B1148" s="13" t="str">
        <f>$B1144</f>
        <v/>
      </c>
      <c r="C1148" s="2" t="str">
        <f>IF($B1148="","",$S$5)</f>
        <v/>
      </c>
      <c r="D1148" s="23" t="str">
        <f t="shared" ref="D1148:K1148" si="1136">IF($B1148&gt;"",IF(ISERROR(SEARCH($B1148,T$5))," ",MID(T$5,FIND("%курс ",T$5,FIND($B1148,T$5))+6,3)&amp;"
("&amp;MID(T$5,FIND("ауд.",T$5,FIND($B1148,T$5))+4,FIND("№",T$5,FIND("ауд.",T$5,FIND($B1148,T$5)))-(FIND("ауд.",T$5,FIND($B1148,T$5))+4))&amp;")"),"")</f>
        <v/>
      </c>
      <c r="E1148" s="23" t="str">
        <f t="shared" si="1136"/>
        <v/>
      </c>
      <c r="F1148" s="23" t="str">
        <f t="shared" si="1136"/>
        <v/>
      </c>
      <c r="G1148" s="23" t="str">
        <f t="shared" si="1136"/>
        <v/>
      </c>
      <c r="H1148" s="23" t="str">
        <f t="shared" si="1136"/>
        <v/>
      </c>
      <c r="I1148" s="23" t="str">
        <f t="shared" si="1136"/>
        <v/>
      </c>
      <c r="J1148" s="23" t="str">
        <f t="shared" si="1136"/>
        <v/>
      </c>
      <c r="K1148" s="23" t="str">
        <f t="shared" si="1136"/>
        <v/>
      </c>
      <c r="L1148" s="23"/>
      <c r="M1148" s="23"/>
      <c r="P1148" s="16"/>
      <c r="Q1148" s="16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E1148" s="31" t="str">
        <f t="shared" si="1133"/>
        <v/>
      </c>
      <c r="AF1148" s="31" t="str">
        <f t="shared" si="1133"/>
        <v/>
      </c>
      <c r="AG1148" s="31" t="str">
        <f t="shared" si="1133"/>
        <v/>
      </c>
      <c r="AH1148" s="31" t="str">
        <f t="shared" si="1133"/>
        <v/>
      </c>
      <c r="AI1148" s="31" t="str">
        <f t="shared" si="1133"/>
        <v/>
      </c>
      <c r="AJ1148" s="31" t="str">
        <f t="shared" si="1133"/>
        <v/>
      </c>
      <c r="AK1148" s="31" t="str">
        <f t="shared" si="1133"/>
        <v/>
      </c>
      <c r="AL1148" s="31" t="str">
        <f t="shared" si="1133"/>
        <v/>
      </c>
      <c r="AM1148" s="31" t="str">
        <f t="shared" si="1133"/>
        <v/>
      </c>
      <c r="AN1148" s="31" t="str">
        <f t="shared" si="1133"/>
        <v/>
      </c>
      <c r="AO1148" s="32" t="str">
        <f t="shared" si="1131"/>
        <v/>
      </c>
      <c r="AP1148" s="32" t="str">
        <f t="shared" si="1126"/>
        <v/>
      </c>
      <c r="AQ1148" s="32" t="str">
        <f t="shared" si="1126"/>
        <v/>
      </c>
      <c r="AR1148" s="32" t="str">
        <f t="shared" si="1126"/>
        <v/>
      </c>
      <c r="AS1148" s="32" t="str">
        <f t="shared" si="1126"/>
        <v/>
      </c>
      <c r="AT1148" s="32" t="str">
        <f t="shared" si="1126"/>
        <v/>
      </c>
      <c r="AU1148" s="32" t="str">
        <f t="shared" si="1126"/>
        <v/>
      </c>
      <c r="AV1148" s="32" t="str">
        <f t="shared" si="1126"/>
        <v/>
      </c>
      <c r="AW1148" s="32" t="str">
        <f t="shared" si="1126"/>
        <v/>
      </c>
      <c r="AX1148" s="32" t="str">
        <f t="shared" si="1126"/>
        <v/>
      </c>
      <c r="AY1148" s="32" t="str">
        <f t="shared" si="1126"/>
        <v/>
      </c>
      <c r="BA1148" s="17" t="str">
        <f t="shared" si="1127"/>
        <v/>
      </c>
      <c r="BB1148" s="17" t="str">
        <f t="shared" si="1127"/>
        <v/>
      </c>
      <c r="BC1148" s="17" t="str">
        <f t="shared" si="1127"/>
        <v/>
      </c>
      <c r="BD1148" s="17" t="str">
        <f t="shared" si="1127"/>
        <v/>
      </c>
      <c r="BE1148" s="17" t="str">
        <f t="shared" si="1127"/>
        <v/>
      </c>
      <c r="BF1148" s="17" t="str">
        <f t="shared" si="1127"/>
        <v/>
      </c>
      <c r="BG1148" s="17" t="str">
        <f t="shared" si="1127"/>
        <v/>
      </c>
      <c r="BH1148" s="17" t="str">
        <f t="shared" si="1127"/>
        <v/>
      </c>
      <c r="BI1148" s="17" t="str">
        <f t="shared" si="1127"/>
        <v/>
      </c>
      <c r="BJ1148" s="17" t="str">
        <f t="shared" si="1127"/>
        <v/>
      </c>
    </row>
    <row r="1149" spans="1:62" s="13" customFormat="1" ht="23.25" customHeight="1">
      <c r="A1149" s="1">
        <f ca="1">IF(COUNTIF($D1149:$M1149," ")=10,"",IF(VLOOKUP(MAX($A$1:A1148),$A$1:C1148,3,FALSE)=0,"",MAX($A$1:A1148)+1))</f>
        <v>1117</v>
      </c>
      <c r="B1149" s="13" t="str">
        <f>$B1144</f>
        <v/>
      </c>
      <c r="C1149" s="2" t="str">
        <f>IF($B1149="","",$S$6)</f>
        <v/>
      </c>
      <c r="D1149" s="23" t="str">
        <f t="shared" ref="D1149:K1149" si="1137">IF($B1149&gt;"",IF(ISERROR(SEARCH($B1149,T$6))," ",MID(T$6,FIND("%курс ",T$6,FIND($B1149,T$6))+6,3)&amp;"
("&amp;MID(T$6,FIND("ауд.",T$6,FIND($B1149,T$6))+4,FIND("№",T$6,FIND("ауд.",T$6,FIND($B1149,T$6)))-(FIND("ауд.",T$6,FIND($B1149,T$6))+4))&amp;")"),"")</f>
        <v/>
      </c>
      <c r="E1149" s="23" t="str">
        <f t="shared" si="1137"/>
        <v/>
      </c>
      <c r="F1149" s="23" t="str">
        <f t="shared" si="1137"/>
        <v/>
      </c>
      <c r="G1149" s="23" t="str">
        <f t="shared" si="1137"/>
        <v/>
      </c>
      <c r="H1149" s="23" t="str">
        <f t="shared" si="1137"/>
        <v/>
      </c>
      <c r="I1149" s="23" t="str">
        <f t="shared" si="1137"/>
        <v/>
      </c>
      <c r="J1149" s="23" t="str">
        <f t="shared" si="1137"/>
        <v/>
      </c>
      <c r="K1149" s="23" t="str">
        <f t="shared" si="1137"/>
        <v/>
      </c>
      <c r="L1149" s="23"/>
      <c r="M1149" s="23"/>
      <c r="P1149" s="16"/>
      <c r="Q1149" s="16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E1149" s="31" t="str">
        <f t="shared" si="1133"/>
        <v/>
      </c>
      <c r="AF1149" s="31" t="str">
        <f t="shared" si="1133"/>
        <v/>
      </c>
      <c r="AG1149" s="31" t="str">
        <f t="shared" si="1133"/>
        <v/>
      </c>
      <c r="AH1149" s="31" t="str">
        <f t="shared" si="1133"/>
        <v/>
      </c>
      <c r="AI1149" s="31" t="str">
        <f t="shared" si="1133"/>
        <v/>
      </c>
      <c r="AJ1149" s="31" t="str">
        <f t="shared" si="1133"/>
        <v/>
      </c>
      <c r="AK1149" s="31" t="str">
        <f t="shared" si="1133"/>
        <v/>
      </c>
      <c r="AL1149" s="31" t="str">
        <f t="shared" si="1133"/>
        <v/>
      </c>
      <c r="AM1149" s="31" t="str">
        <f t="shared" si="1133"/>
        <v/>
      </c>
      <c r="AN1149" s="31" t="str">
        <f t="shared" si="1133"/>
        <v/>
      </c>
      <c r="AO1149" s="32" t="str">
        <f t="shared" si="1131"/>
        <v/>
      </c>
      <c r="AP1149" s="32" t="str">
        <f t="shared" si="1126"/>
        <v/>
      </c>
      <c r="AQ1149" s="32" t="str">
        <f t="shared" si="1126"/>
        <v/>
      </c>
      <c r="AR1149" s="32" t="str">
        <f t="shared" si="1126"/>
        <v/>
      </c>
      <c r="AS1149" s="32" t="str">
        <f t="shared" si="1126"/>
        <v/>
      </c>
      <c r="AT1149" s="32" t="str">
        <f t="shared" si="1126"/>
        <v/>
      </c>
      <c r="AU1149" s="32" t="str">
        <f t="shared" si="1126"/>
        <v/>
      </c>
      <c r="AV1149" s="32" t="str">
        <f t="shared" si="1126"/>
        <v/>
      </c>
      <c r="AW1149" s="32" t="str">
        <f t="shared" si="1126"/>
        <v/>
      </c>
      <c r="AX1149" s="32" t="str">
        <f t="shared" si="1126"/>
        <v/>
      </c>
      <c r="AY1149" s="32" t="str">
        <f t="shared" si="1126"/>
        <v/>
      </c>
      <c r="BA1149" s="17" t="str">
        <f t="shared" si="1127"/>
        <v/>
      </c>
      <c r="BB1149" s="17" t="str">
        <f t="shared" si="1127"/>
        <v/>
      </c>
      <c r="BC1149" s="17" t="str">
        <f t="shared" si="1127"/>
        <v/>
      </c>
      <c r="BD1149" s="17" t="str">
        <f t="shared" si="1127"/>
        <v/>
      </c>
      <c r="BE1149" s="17" t="str">
        <f t="shared" si="1127"/>
        <v/>
      </c>
      <c r="BF1149" s="17" t="str">
        <f t="shared" si="1127"/>
        <v/>
      </c>
      <c r="BG1149" s="17" t="str">
        <f t="shared" si="1127"/>
        <v/>
      </c>
      <c r="BH1149" s="17" t="str">
        <f t="shared" si="1127"/>
        <v/>
      </c>
      <c r="BI1149" s="17" t="str">
        <f t="shared" si="1127"/>
        <v/>
      </c>
      <c r="BJ1149" s="17" t="str">
        <f t="shared" si="1127"/>
        <v/>
      </c>
    </row>
    <row r="1150" spans="1:62" s="13" customFormat="1" ht="23.25" customHeight="1">
      <c r="A1150" s="1">
        <f ca="1">IF(COUNTIF($D1150:$M1150," ")=10,"",IF(VLOOKUP(MAX($A$1:A1149),$A$1:C1149,3,FALSE)=0,"",MAX($A$1:A1149)+1))</f>
        <v>1118</v>
      </c>
      <c r="B1150" s="13" t="str">
        <f>$B1144</f>
        <v/>
      </c>
      <c r="C1150" s="2" t="str">
        <f>IF($B1150="","",$S$7)</f>
        <v/>
      </c>
      <c r="D1150" s="23" t="str">
        <f t="shared" ref="D1150:K1150" si="1138">IF($B1150&gt;"",IF(ISERROR(SEARCH($B1150,T$7))," ",MID(T$7,FIND("%курс ",T$7,FIND($B1150,T$7))+6,3)&amp;"
("&amp;MID(T$7,FIND("ауд.",T$7,FIND($B1150,T$7))+4,FIND("№",T$7,FIND("ауд.",T$7,FIND($B1150,T$7)))-(FIND("ауд.",T$7,FIND($B1150,T$7))+4))&amp;")"),"")</f>
        <v/>
      </c>
      <c r="E1150" s="23" t="str">
        <f t="shared" si="1138"/>
        <v/>
      </c>
      <c r="F1150" s="23" t="str">
        <f t="shared" si="1138"/>
        <v/>
      </c>
      <c r="G1150" s="23" t="str">
        <f t="shared" si="1138"/>
        <v/>
      </c>
      <c r="H1150" s="23" t="str">
        <f t="shared" si="1138"/>
        <v/>
      </c>
      <c r="I1150" s="23" t="str">
        <f t="shared" si="1138"/>
        <v/>
      </c>
      <c r="J1150" s="23" t="str">
        <f t="shared" si="1138"/>
        <v/>
      </c>
      <c r="K1150" s="23" t="str">
        <f t="shared" si="1138"/>
        <v/>
      </c>
      <c r="L1150" s="23"/>
      <c r="M1150" s="23"/>
      <c r="P1150" s="16"/>
      <c r="Q1150" s="16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E1150" s="31" t="str">
        <f t="shared" si="1133"/>
        <v/>
      </c>
      <c r="AF1150" s="31" t="str">
        <f t="shared" si="1133"/>
        <v/>
      </c>
      <c r="AG1150" s="31" t="str">
        <f t="shared" si="1133"/>
        <v/>
      </c>
      <c r="AH1150" s="31" t="str">
        <f t="shared" si="1133"/>
        <v/>
      </c>
      <c r="AI1150" s="31" t="str">
        <f t="shared" si="1133"/>
        <v/>
      </c>
      <c r="AJ1150" s="31" t="str">
        <f t="shared" si="1133"/>
        <v/>
      </c>
      <c r="AK1150" s="31" t="str">
        <f t="shared" si="1133"/>
        <v/>
      </c>
      <c r="AL1150" s="31" t="str">
        <f t="shared" si="1133"/>
        <v/>
      </c>
      <c r="AM1150" s="31" t="str">
        <f t="shared" si="1133"/>
        <v/>
      </c>
      <c r="AN1150" s="31" t="str">
        <f t="shared" si="1133"/>
        <v/>
      </c>
      <c r="AO1150" s="32" t="str">
        <f t="shared" si="1131"/>
        <v/>
      </c>
      <c r="AP1150" s="32" t="str">
        <f t="shared" si="1126"/>
        <v/>
      </c>
      <c r="AQ1150" s="32" t="str">
        <f t="shared" si="1126"/>
        <v/>
      </c>
      <c r="AR1150" s="32" t="str">
        <f t="shared" si="1126"/>
        <v/>
      </c>
      <c r="AS1150" s="32" t="str">
        <f t="shared" si="1126"/>
        <v/>
      </c>
      <c r="AT1150" s="32" t="str">
        <f t="shared" si="1126"/>
        <v/>
      </c>
      <c r="AU1150" s="32" t="str">
        <f t="shared" si="1126"/>
        <v/>
      </c>
      <c r="AV1150" s="32" t="str">
        <f t="shared" si="1126"/>
        <v/>
      </c>
      <c r="AW1150" s="32" t="str">
        <f t="shared" si="1126"/>
        <v/>
      </c>
      <c r="AX1150" s="32" t="str">
        <f t="shared" si="1126"/>
        <v/>
      </c>
      <c r="AY1150" s="32" t="str">
        <f t="shared" si="1126"/>
        <v/>
      </c>
      <c r="BA1150" s="17" t="str">
        <f t="shared" si="1127"/>
        <v/>
      </c>
      <c r="BB1150" s="17" t="str">
        <f t="shared" si="1127"/>
        <v/>
      </c>
      <c r="BC1150" s="17" t="str">
        <f t="shared" si="1127"/>
        <v/>
      </c>
      <c r="BD1150" s="17" t="str">
        <f t="shared" si="1127"/>
        <v/>
      </c>
      <c r="BE1150" s="17" t="str">
        <f t="shared" si="1127"/>
        <v/>
      </c>
      <c r="BF1150" s="17" t="str">
        <f t="shared" si="1127"/>
        <v/>
      </c>
      <c r="BG1150" s="17" t="str">
        <f t="shared" si="1127"/>
        <v/>
      </c>
      <c r="BH1150" s="17" t="str">
        <f t="shared" si="1127"/>
        <v/>
      </c>
      <c r="BI1150" s="17" t="str">
        <f t="shared" si="1127"/>
        <v/>
      </c>
      <c r="BJ1150" s="17" t="str">
        <f t="shared" si="1127"/>
        <v/>
      </c>
    </row>
    <row r="1151" spans="1:62" s="13" customFormat="1" ht="23.25" customHeight="1">
      <c r="A1151" s="1">
        <f ca="1">IF(COUNTIF($D1151:$M1151," ")=10,"",IF(VLOOKUP(MAX($A$1:A1150),$A$1:C1150,3,FALSE)=0,"",MAX($A$1:A1150)+1))</f>
        <v>1119</v>
      </c>
      <c r="B1151" s="13" t="str">
        <f>$B1144</f>
        <v/>
      </c>
      <c r="C1151" s="2" t="str">
        <f>IF($B1151="","",$S$8)</f>
        <v/>
      </c>
      <c r="D1151" s="23" t="str">
        <f t="shared" ref="D1151:K1151" si="1139">IF($B1151&gt;"",IF(ISERROR(SEARCH($B1151,T$8))," ",MID(T$8,FIND("%курс ",T$8,FIND($B1151,T$8))+6,3)&amp;"
("&amp;MID(T$8,FIND("ауд.",T$8,FIND($B1151,T$8))+4,FIND("№",T$8,FIND("ауд.",T$8,FIND($B1151,T$8)))-(FIND("ауд.",T$8,FIND($B1151,T$8))+4))&amp;")"),"")</f>
        <v/>
      </c>
      <c r="E1151" s="23" t="str">
        <f t="shared" si="1139"/>
        <v/>
      </c>
      <c r="F1151" s="23" t="str">
        <f t="shared" si="1139"/>
        <v/>
      </c>
      <c r="G1151" s="23" t="str">
        <f t="shared" si="1139"/>
        <v/>
      </c>
      <c r="H1151" s="23" t="str">
        <f t="shared" si="1139"/>
        <v/>
      </c>
      <c r="I1151" s="23" t="str">
        <f t="shared" si="1139"/>
        <v/>
      </c>
      <c r="J1151" s="23" t="str">
        <f t="shared" si="1139"/>
        <v/>
      </c>
      <c r="K1151" s="23" t="str">
        <f t="shared" si="1139"/>
        <v/>
      </c>
      <c r="L1151" s="23"/>
      <c r="M1151" s="23"/>
      <c r="P1151" s="16"/>
      <c r="Q1151" s="16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E1151" s="31" t="str">
        <f t="shared" si="1133"/>
        <v/>
      </c>
      <c r="AF1151" s="31" t="str">
        <f t="shared" si="1133"/>
        <v/>
      </c>
      <c r="AG1151" s="31" t="str">
        <f t="shared" si="1133"/>
        <v/>
      </c>
      <c r="AH1151" s="31" t="str">
        <f t="shared" si="1133"/>
        <v/>
      </c>
      <c r="AI1151" s="31" t="str">
        <f t="shared" si="1133"/>
        <v/>
      </c>
      <c r="AJ1151" s="31" t="str">
        <f t="shared" si="1133"/>
        <v/>
      </c>
      <c r="AK1151" s="31" t="str">
        <f t="shared" si="1133"/>
        <v/>
      </c>
      <c r="AL1151" s="31" t="str">
        <f t="shared" si="1133"/>
        <v/>
      </c>
      <c r="AM1151" s="31" t="str">
        <f t="shared" si="1133"/>
        <v/>
      </c>
      <c r="AN1151" s="31" t="str">
        <f t="shared" si="1133"/>
        <v/>
      </c>
      <c r="AO1151" s="32" t="str">
        <f t="shared" si="1131"/>
        <v/>
      </c>
      <c r="AP1151" s="32" t="str">
        <f t="shared" si="1126"/>
        <v/>
      </c>
      <c r="AQ1151" s="32" t="str">
        <f t="shared" si="1126"/>
        <v/>
      </c>
      <c r="AR1151" s="32" t="str">
        <f t="shared" si="1126"/>
        <v/>
      </c>
      <c r="AS1151" s="32" t="str">
        <f t="shared" si="1126"/>
        <v/>
      </c>
      <c r="AT1151" s="32" t="str">
        <f t="shared" si="1126"/>
        <v/>
      </c>
      <c r="AU1151" s="32" t="str">
        <f t="shared" si="1126"/>
        <v/>
      </c>
      <c r="AV1151" s="32" t="str">
        <f t="shared" si="1126"/>
        <v/>
      </c>
      <c r="AW1151" s="32" t="str">
        <f t="shared" si="1126"/>
        <v/>
      </c>
      <c r="AX1151" s="32" t="str">
        <f t="shared" si="1126"/>
        <v/>
      </c>
      <c r="AY1151" s="32" t="str">
        <f t="shared" si="1126"/>
        <v/>
      </c>
      <c r="BA1151" s="17" t="str">
        <f t="shared" si="1127"/>
        <v/>
      </c>
      <c r="BB1151" s="17" t="str">
        <f t="shared" si="1127"/>
        <v/>
      </c>
      <c r="BC1151" s="17" t="str">
        <f t="shared" si="1127"/>
        <v/>
      </c>
      <c r="BD1151" s="17" t="str">
        <f t="shared" si="1127"/>
        <v/>
      </c>
      <c r="BE1151" s="17" t="str">
        <f t="shared" si="1127"/>
        <v/>
      </c>
      <c r="BF1151" s="17" t="str">
        <f t="shared" si="1127"/>
        <v/>
      </c>
      <c r="BG1151" s="17" t="str">
        <f t="shared" si="1127"/>
        <v/>
      </c>
      <c r="BH1151" s="17" t="str">
        <f t="shared" si="1127"/>
        <v/>
      </c>
      <c r="BI1151" s="17" t="str">
        <f t="shared" si="1127"/>
        <v/>
      </c>
      <c r="BJ1151" s="17" t="str">
        <f t="shared" si="1127"/>
        <v/>
      </c>
    </row>
    <row r="1152" spans="1:62" s="13" customFormat="1" ht="23.25" customHeight="1">
      <c r="C1152" s="2" t="str">
        <f>IF($B1152="","",$S$2)</f>
        <v/>
      </c>
      <c r="D1152" s="14" t="str">
        <f t="shared" ref="D1152:K1152" si="1140">IF($B1152&gt;"",IF(ISERROR(SEARCH($B1152,T$2))," ",MID(T$2,FIND("%курс ",T$2,FIND($B1152,T$2))+6,3)&amp;"
("&amp;MID(T$2,FIND("ауд.",T$2,FIND($B1152,T$2))+4,FIND("№",T$2,FIND("ауд.",T$2,FIND($B1152,T$2)))-(FIND("ауд.",T$2,FIND($B1152,T$2))+4))&amp;")"),"")</f>
        <v/>
      </c>
      <c r="E1152" s="14" t="str">
        <f t="shared" si="1140"/>
        <v/>
      </c>
      <c r="F1152" s="14" t="str">
        <f t="shared" si="1140"/>
        <v/>
      </c>
      <c r="G1152" s="14" t="str">
        <f t="shared" si="1140"/>
        <v/>
      </c>
      <c r="H1152" s="14" t="str">
        <f t="shared" si="1140"/>
        <v/>
      </c>
      <c r="I1152" s="14" t="str">
        <f t="shared" si="1140"/>
        <v/>
      </c>
      <c r="J1152" s="14" t="str">
        <f t="shared" si="1140"/>
        <v/>
      </c>
      <c r="K1152" s="14" t="str">
        <f t="shared" si="1140"/>
        <v/>
      </c>
      <c r="L1152" s="14"/>
      <c r="M1152" s="14"/>
      <c r="P1152" s="16"/>
      <c r="Q1152" s="16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E1152" s="35"/>
      <c r="AF1152" s="35"/>
      <c r="AG1152" s="35"/>
      <c r="AH1152" s="35"/>
      <c r="AI1152" s="35"/>
      <c r="AJ1152" s="35"/>
      <c r="AK1152" s="35"/>
      <c r="AL1152" s="35"/>
      <c r="AM1152" s="35"/>
      <c r="AN1152" s="35"/>
      <c r="AO1152" s="35"/>
      <c r="AP1152" s="32" t="str">
        <f t="shared" si="1126"/>
        <v/>
      </c>
      <c r="AQ1152" s="32" t="str">
        <f t="shared" si="1126"/>
        <v/>
      </c>
      <c r="AR1152" s="32" t="str">
        <f t="shared" si="1126"/>
        <v/>
      </c>
      <c r="AS1152" s="32" t="str">
        <f t="shared" si="1126"/>
        <v/>
      </c>
      <c r="AT1152" s="32" t="str">
        <f t="shared" si="1126"/>
        <v/>
      </c>
      <c r="AU1152" s="32" t="str">
        <f t="shared" si="1126"/>
        <v/>
      </c>
      <c r="AV1152" s="32" t="str">
        <f t="shared" si="1126"/>
        <v/>
      </c>
      <c r="AW1152" s="32" t="str">
        <f t="shared" si="1126"/>
        <v/>
      </c>
      <c r="AX1152" s="32" t="str">
        <f t="shared" si="1126"/>
        <v/>
      </c>
      <c r="AY1152" s="32" t="str">
        <f t="shared" si="1126"/>
        <v/>
      </c>
      <c r="BA1152" s="17" t="str">
        <f t="shared" si="1127"/>
        <v/>
      </c>
      <c r="BB1152" s="17" t="str">
        <f t="shared" si="1127"/>
        <v/>
      </c>
      <c r="BC1152" s="17" t="str">
        <f t="shared" si="1127"/>
        <v/>
      </c>
      <c r="BD1152" s="17" t="str">
        <f t="shared" si="1127"/>
        <v/>
      </c>
      <c r="BE1152" s="17" t="str">
        <f t="shared" si="1127"/>
        <v/>
      </c>
      <c r="BF1152" s="17" t="str">
        <f t="shared" si="1127"/>
        <v/>
      </c>
      <c r="BG1152" s="17" t="str">
        <f t="shared" si="1127"/>
        <v/>
      </c>
      <c r="BH1152" s="17" t="str">
        <f t="shared" si="1127"/>
        <v/>
      </c>
      <c r="BI1152" s="17" t="str">
        <f t="shared" si="1127"/>
        <v/>
      </c>
      <c r="BJ1152" s="17" t="str">
        <f t="shared" si="1127"/>
        <v/>
      </c>
    </row>
    <row r="1153" spans="1:62" s="13" customFormat="1" ht="23.25" customHeight="1">
      <c r="A1153" s="1">
        <f ca="1">IF(COUNTIF($D1154:$M1160," ")=70,"",MAX($A$1:A1152)+1)</f>
        <v>1120</v>
      </c>
      <c r="B1153" s="2" t="str">
        <f>IF($C1153="","",$C1153)</f>
        <v/>
      </c>
      <c r="C1153" s="3" t="str">
        <f>IF(ISERROR(VLOOKUP((ROW()-1)/9+1,'[1]Преподавательский состав'!$A$2:$B$180,2,FALSE)),"",VLOOKUP((ROW()-1)/9+1,'[1]Преподавательский состав'!$A$2:$B$180,2,FALSE))</f>
        <v/>
      </c>
      <c r="D1153" s="3" t="str">
        <f>IF($C1153="","",T(" 9.00"))</f>
        <v/>
      </c>
      <c r="E1153" s="3" t="str">
        <f>IF($C1153="","",T("10.40"))</f>
        <v/>
      </c>
      <c r="F1153" s="3" t="str">
        <f>IF($C1153="","",T("12.20"))</f>
        <v/>
      </c>
      <c r="G1153" s="3" t="str">
        <f>IF($C1153="","",T("14.00"))</f>
        <v/>
      </c>
      <c r="H1153" s="3" t="str">
        <f>IF($C1153="","",T("14.30"))</f>
        <v/>
      </c>
      <c r="I1153" s="3" t="str">
        <f>IF($C1153="","",T("16.10"))</f>
        <v/>
      </c>
      <c r="J1153" s="3" t="str">
        <f>IF($C1153="","",T("17.50"))</f>
        <v/>
      </c>
      <c r="K1153" s="3" t="str">
        <f>IF($C1153="","",T("17.50"))</f>
        <v/>
      </c>
      <c r="L1153" s="3"/>
      <c r="M1153" s="3"/>
      <c r="P1153" s="16"/>
      <c r="Q1153" s="16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 t="str">
        <f t="shared" ref="AO1153:AO1160" si="1141">IF(COUNTBLANK(AE1153:AN1153)=10,"",MID($B1153,1,FIND(" ",$B1153)-1))</f>
        <v/>
      </c>
      <c r="AP1153" s="32" t="str">
        <f t="shared" si="1126"/>
        <v/>
      </c>
      <c r="AQ1153" s="32" t="str">
        <f t="shared" si="1126"/>
        <v/>
      </c>
      <c r="AR1153" s="32" t="str">
        <f t="shared" si="1126"/>
        <v/>
      </c>
      <c r="AS1153" s="32" t="str">
        <f t="shared" si="1126"/>
        <v/>
      </c>
      <c r="AT1153" s="32" t="str">
        <f t="shared" si="1126"/>
        <v/>
      </c>
      <c r="AU1153" s="32" t="str">
        <f t="shared" si="1126"/>
        <v/>
      </c>
      <c r="AV1153" s="32" t="str">
        <f t="shared" si="1126"/>
        <v/>
      </c>
      <c r="AW1153" s="32" t="str">
        <f t="shared" si="1126"/>
        <v/>
      </c>
      <c r="AX1153" s="32" t="str">
        <f t="shared" si="1126"/>
        <v/>
      </c>
      <c r="AY1153" s="32" t="str">
        <f t="shared" si="1126"/>
        <v/>
      </c>
      <c r="BA1153" s="17" t="str">
        <f t="shared" si="1127"/>
        <v/>
      </c>
      <c r="BB1153" s="17" t="str">
        <f t="shared" si="1127"/>
        <v/>
      </c>
      <c r="BC1153" s="17" t="str">
        <f t="shared" si="1127"/>
        <v/>
      </c>
      <c r="BD1153" s="17" t="str">
        <f t="shared" si="1127"/>
        <v/>
      </c>
      <c r="BE1153" s="17" t="str">
        <f t="shared" si="1127"/>
        <v/>
      </c>
      <c r="BF1153" s="17" t="str">
        <f t="shared" si="1127"/>
        <v/>
      </c>
      <c r="BG1153" s="17" t="str">
        <f t="shared" si="1127"/>
        <v/>
      </c>
      <c r="BH1153" s="17" t="str">
        <f t="shared" si="1127"/>
        <v/>
      </c>
      <c r="BI1153" s="17" t="str">
        <f t="shared" si="1127"/>
        <v/>
      </c>
      <c r="BJ1153" s="17" t="str">
        <f t="shared" si="1127"/>
        <v/>
      </c>
    </row>
    <row r="1154" spans="1:62" s="13" customFormat="1" ht="23.25" customHeight="1">
      <c r="A1154" s="1">
        <f ca="1">IF(COUNTIF($D1154:$M1154," ")=10,"",IF(VLOOKUP(MAX($A$1:A1153),$A$1:C1153,3,FALSE)=0,"",MAX($A$1:A1153)+1))</f>
        <v>1121</v>
      </c>
      <c r="B1154" s="13" t="str">
        <f>$B1153</f>
        <v/>
      </c>
      <c r="C1154" s="2" t="str">
        <f>IF($B1154="","",$S$2)</f>
        <v/>
      </c>
      <c r="D1154" s="14" t="str">
        <f t="shared" ref="D1154:K1154" si="1142">IF($B1154&gt;"",IF(ISERROR(SEARCH($B1154,T$2))," ",MID(T$2,FIND("%курс ",T$2,FIND($B1154,T$2))+6,3)&amp;"
("&amp;MID(T$2,FIND("ауд.",T$2,FIND($B1154,T$2))+4,FIND("№",T$2,FIND("ауд.",T$2,FIND($B1154,T$2)))-(FIND("ауд.",T$2,FIND($B1154,T$2))+4))&amp;")"),"")</f>
        <v/>
      </c>
      <c r="E1154" s="14" t="str">
        <f t="shared" si="1142"/>
        <v/>
      </c>
      <c r="F1154" s="14" t="str">
        <f t="shared" si="1142"/>
        <v/>
      </c>
      <c r="G1154" s="14" t="str">
        <f t="shared" si="1142"/>
        <v/>
      </c>
      <c r="H1154" s="14" t="str">
        <f t="shared" si="1142"/>
        <v/>
      </c>
      <c r="I1154" s="14" t="str">
        <f t="shared" si="1142"/>
        <v/>
      </c>
      <c r="J1154" s="14" t="str">
        <f t="shared" si="1142"/>
        <v/>
      </c>
      <c r="K1154" s="14" t="str">
        <f t="shared" si="1142"/>
        <v/>
      </c>
      <c r="L1154" s="14"/>
      <c r="M1154" s="14"/>
      <c r="P1154" s="16"/>
      <c r="Q1154" s="16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E1154" s="31" t="str">
        <f t="shared" ref="AE1154:AN1160" si="1143">IF(D1154=" ","",IF(D1154="","",CONCATENATE($C1154," ",D$1," ",MID(D1154,6,3))))</f>
        <v/>
      </c>
      <c r="AF1154" s="31" t="str">
        <f t="shared" si="1143"/>
        <v/>
      </c>
      <c r="AG1154" s="31" t="str">
        <f t="shared" si="1143"/>
        <v/>
      </c>
      <c r="AH1154" s="31" t="str">
        <f t="shared" si="1143"/>
        <v/>
      </c>
      <c r="AI1154" s="31" t="str">
        <f t="shared" si="1143"/>
        <v/>
      </c>
      <c r="AJ1154" s="31" t="str">
        <f t="shared" si="1143"/>
        <v/>
      </c>
      <c r="AK1154" s="31" t="str">
        <f t="shared" si="1143"/>
        <v/>
      </c>
      <c r="AL1154" s="31" t="str">
        <f t="shared" si="1143"/>
        <v/>
      </c>
      <c r="AM1154" s="31" t="str">
        <f t="shared" si="1143"/>
        <v/>
      </c>
      <c r="AN1154" s="31" t="str">
        <f t="shared" si="1143"/>
        <v/>
      </c>
      <c r="AO1154" s="32" t="str">
        <f t="shared" si="1141"/>
        <v/>
      </c>
      <c r="AP1154" s="32" t="str">
        <f t="shared" si="1126"/>
        <v/>
      </c>
      <c r="AQ1154" s="32" t="str">
        <f t="shared" si="1126"/>
        <v/>
      </c>
      <c r="AR1154" s="32" t="str">
        <f t="shared" si="1126"/>
        <v/>
      </c>
      <c r="AS1154" s="32" t="str">
        <f t="shared" si="1126"/>
        <v/>
      </c>
      <c r="AT1154" s="32" t="str">
        <f t="shared" si="1126"/>
        <v/>
      </c>
      <c r="AU1154" s="32" t="str">
        <f t="shared" si="1126"/>
        <v/>
      </c>
      <c r="AV1154" s="32" t="str">
        <f t="shared" si="1126"/>
        <v/>
      </c>
      <c r="AW1154" s="32" t="str">
        <f t="shared" si="1126"/>
        <v/>
      </c>
      <c r="AX1154" s="32" t="str">
        <f t="shared" si="1126"/>
        <v/>
      </c>
      <c r="AY1154" s="32" t="str">
        <f t="shared" si="1126"/>
        <v/>
      </c>
      <c r="BA1154" s="17" t="str">
        <f t="shared" si="1127"/>
        <v/>
      </c>
      <c r="BB1154" s="17" t="str">
        <f t="shared" si="1127"/>
        <v/>
      </c>
      <c r="BC1154" s="17" t="str">
        <f t="shared" si="1127"/>
        <v/>
      </c>
      <c r="BD1154" s="17" t="str">
        <f t="shared" si="1127"/>
        <v/>
      </c>
      <c r="BE1154" s="17" t="str">
        <f t="shared" si="1127"/>
        <v/>
      </c>
      <c r="BF1154" s="17" t="str">
        <f t="shared" si="1127"/>
        <v/>
      </c>
      <c r="BG1154" s="17" t="str">
        <f t="shared" si="1127"/>
        <v/>
      </c>
      <c r="BH1154" s="17" t="str">
        <f t="shared" si="1127"/>
        <v/>
      </c>
      <c r="BI1154" s="17" t="str">
        <f t="shared" si="1127"/>
        <v/>
      </c>
      <c r="BJ1154" s="17" t="str">
        <f t="shared" si="1127"/>
        <v/>
      </c>
    </row>
    <row r="1155" spans="1:62" s="13" customFormat="1" ht="23.25" customHeight="1">
      <c r="A1155" s="1">
        <f ca="1">IF(COUNTIF($D1155:$M1155," ")=10,"",IF(VLOOKUP(MAX($A$1:A1154),$A$1:C1154,3,FALSE)=0,"",MAX($A$1:A1154)+1))</f>
        <v>1122</v>
      </c>
      <c r="B1155" s="13" t="str">
        <f>$B1153</f>
        <v/>
      </c>
      <c r="C1155" s="2" t="str">
        <f>IF($B1155="","",$S$3)</f>
        <v/>
      </c>
      <c r="D1155" s="14" t="str">
        <f t="shared" ref="D1155:K1155" si="1144">IF($B1155&gt;"",IF(ISERROR(SEARCH($B1155,T$3))," ",MID(T$3,FIND("%курс ",T$3,FIND($B1155,T$3))+6,3)&amp;"
("&amp;MID(T$3,FIND("ауд.",T$3,FIND($B1155,T$3))+4,FIND("№",T$3,FIND("ауд.",T$3,FIND($B1155,T$3)))-(FIND("ауд.",T$3,FIND($B1155,T$3))+4))&amp;")"),"")</f>
        <v/>
      </c>
      <c r="E1155" s="14" t="str">
        <f t="shared" si="1144"/>
        <v/>
      </c>
      <c r="F1155" s="14" t="str">
        <f t="shared" si="1144"/>
        <v/>
      </c>
      <c r="G1155" s="14" t="str">
        <f t="shared" si="1144"/>
        <v/>
      </c>
      <c r="H1155" s="14" t="str">
        <f t="shared" si="1144"/>
        <v/>
      </c>
      <c r="I1155" s="14" t="str">
        <f t="shared" si="1144"/>
        <v/>
      </c>
      <c r="J1155" s="14" t="str">
        <f t="shared" si="1144"/>
        <v/>
      </c>
      <c r="K1155" s="14" t="str">
        <f t="shared" si="1144"/>
        <v/>
      </c>
      <c r="L1155" s="14"/>
      <c r="M1155" s="14"/>
      <c r="P1155" s="16"/>
      <c r="Q1155" s="16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E1155" s="31" t="str">
        <f t="shared" si="1143"/>
        <v/>
      </c>
      <c r="AF1155" s="31" t="str">
        <f t="shared" si="1143"/>
        <v/>
      </c>
      <c r="AG1155" s="31" t="str">
        <f t="shared" si="1143"/>
        <v/>
      </c>
      <c r="AH1155" s="31" t="str">
        <f t="shared" si="1143"/>
        <v/>
      </c>
      <c r="AI1155" s="31" t="str">
        <f t="shared" si="1143"/>
        <v/>
      </c>
      <c r="AJ1155" s="31" t="str">
        <f t="shared" si="1143"/>
        <v/>
      </c>
      <c r="AK1155" s="31" t="str">
        <f t="shared" si="1143"/>
        <v/>
      </c>
      <c r="AL1155" s="31" t="str">
        <f t="shared" si="1143"/>
        <v/>
      </c>
      <c r="AM1155" s="31" t="str">
        <f t="shared" si="1143"/>
        <v/>
      </c>
      <c r="AN1155" s="31" t="str">
        <f t="shared" si="1143"/>
        <v/>
      </c>
      <c r="AO1155" s="32" t="str">
        <f t="shared" si="1141"/>
        <v/>
      </c>
      <c r="AP1155" s="32" t="str">
        <f t="shared" si="1126"/>
        <v/>
      </c>
      <c r="AQ1155" s="32" t="str">
        <f t="shared" si="1126"/>
        <v/>
      </c>
      <c r="AR1155" s="32" t="str">
        <f t="shared" si="1126"/>
        <v/>
      </c>
      <c r="AS1155" s="32" t="str">
        <f t="shared" si="1126"/>
        <v/>
      </c>
      <c r="AT1155" s="32" t="str">
        <f t="shared" si="1126"/>
        <v/>
      </c>
      <c r="AU1155" s="32" t="str">
        <f t="shared" si="1126"/>
        <v/>
      </c>
      <c r="AV1155" s="32" t="str">
        <f t="shared" si="1126"/>
        <v/>
      </c>
      <c r="AW1155" s="32" t="str">
        <f t="shared" si="1126"/>
        <v/>
      </c>
      <c r="AX1155" s="32" t="str">
        <f t="shared" si="1126"/>
        <v/>
      </c>
      <c r="AY1155" s="32" t="str">
        <f t="shared" si="1126"/>
        <v/>
      </c>
      <c r="BA1155" s="17" t="str">
        <f t="shared" si="1127"/>
        <v/>
      </c>
      <c r="BB1155" s="17" t="str">
        <f t="shared" si="1127"/>
        <v/>
      </c>
      <c r="BC1155" s="17" t="str">
        <f t="shared" si="1127"/>
        <v/>
      </c>
      <c r="BD1155" s="17" t="str">
        <f t="shared" si="1127"/>
        <v/>
      </c>
      <c r="BE1155" s="17" t="str">
        <f t="shared" si="1127"/>
        <v/>
      </c>
      <c r="BF1155" s="17" t="str">
        <f t="shared" si="1127"/>
        <v/>
      </c>
      <c r="BG1155" s="17" t="str">
        <f t="shared" si="1127"/>
        <v/>
      </c>
      <c r="BH1155" s="17" t="str">
        <f t="shared" si="1127"/>
        <v/>
      </c>
      <c r="BI1155" s="17" t="str">
        <f t="shared" si="1127"/>
        <v/>
      </c>
      <c r="BJ1155" s="17" t="str">
        <f t="shared" si="1127"/>
        <v/>
      </c>
    </row>
    <row r="1156" spans="1:62" s="13" customFormat="1" ht="23.25" customHeight="1">
      <c r="A1156" s="1">
        <f ca="1">IF(COUNTIF($D1156:$M1156," ")=10,"",IF(VLOOKUP(MAX($A$1:A1155),$A$1:C1155,3,FALSE)=0,"",MAX($A$1:A1155)+1))</f>
        <v>1123</v>
      </c>
      <c r="B1156" s="13" t="str">
        <f>$B1153</f>
        <v/>
      </c>
      <c r="C1156" s="2" t="str">
        <f>IF($B1156="","",$S$4)</f>
        <v/>
      </c>
      <c r="D1156" s="14" t="str">
        <f t="shared" ref="D1156:K1156" si="1145">IF($B1156&gt;"",IF(ISERROR(SEARCH($B1156,T$4))," ",MID(T$4,FIND("%курс ",T$4,FIND($B1156,T$4))+6,3)&amp;"
("&amp;MID(T$4,FIND("ауд.",T$4,FIND($B1156,T$4))+4,FIND("№",T$4,FIND("ауд.",T$4,FIND($B1156,T$4)))-(FIND("ауд.",T$4,FIND($B1156,T$4))+4))&amp;")"),"")</f>
        <v/>
      </c>
      <c r="E1156" s="14" t="str">
        <f t="shared" si="1145"/>
        <v/>
      </c>
      <c r="F1156" s="14" t="str">
        <f t="shared" si="1145"/>
        <v/>
      </c>
      <c r="G1156" s="14" t="str">
        <f t="shared" si="1145"/>
        <v/>
      </c>
      <c r="H1156" s="14" t="str">
        <f t="shared" si="1145"/>
        <v/>
      </c>
      <c r="I1156" s="14" t="str">
        <f t="shared" si="1145"/>
        <v/>
      </c>
      <c r="J1156" s="14" t="str">
        <f t="shared" si="1145"/>
        <v/>
      </c>
      <c r="K1156" s="14" t="str">
        <f t="shared" si="1145"/>
        <v/>
      </c>
      <c r="L1156" s="14"/>
      <c r="M1156" s="14"/>
      <c r="P1156" s="16"/>
      <c r="Q1156" s="16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E1156" s="31" t="str">
        <f t="shared" si="1143"/>
        <v/>
      </c>
      <c r="AF1156" s="31" t="str">
        <f t="shared" si="1143"/>
        <v/>
      </c>
      <c r="AG1156" s="31" t="str">
        <f t="shared" si="1143"/>
        <v/>
      </c>
      <c r="AH1156" s="31" t="str">
        <f t="shared" si="1143"/>
        <v/>
      </c>
      <c r="AI1156" s="31" t="str">
        <f t="shared" si="1143"/>
        <v/>
      </c>
      <c r="AJ1156" s="31" t="str">
        <f t="shared" si="1143"/>
        <v/>
      </c>
      <c r="AK1156" s="31" t="str">
        <f t="shared" si="1143"/>
        <v/>
      </c>
      <c r="AL1156" s="31" t="str">
        <f t="shared" si="1143"/>
        <v/>
      </c>
      <c r="AM1156" s="31" t="str">
        <f t="shared" si="1143"/>
        <v/>
      </c>
      <c r="AN1156" s="31" t="str">
        <f t="shared" si="1143"/>
        <v/>
      </c>
      <c r="AO1156" s="32" t="str">
        <f t="shared" si="1141"/>
        <v/>
      </c>
      <c r="AP1156" s="32" t="str">
        <f t="shared" si="1126"/>
        <v/>
      </c>
      <c r="AQ1156" s="32" t="str">
        <f t="shared" si="1126"/>
        <v/>
      </c>
      <c r="AR1156" s="32" t="str">
        <f t="shared" si="1126"/>
        <v/>
      </c>
      <c r="AS1156" s="32" t="str">
        <f t="shared" si="1126"/>
        <v/>
      </c>
      <c r="AT1156" s="32" t="str">
        <f t="shared" si="1126"/>
        <v/>
      </c>
      <c r="AU1156" s="32" t="str">
        <f t="shared" si="1126"/>
        <v/>
      </c>
      <c r="AV1156" s="32" t="str">
        <f t="shared" si="1126"/>
        <v/>
      </c>
      <c r="AW1156" s="32" t="str">
        <f t="shared" si="1126"/>
        <v/>
      </c>
      <c r="AX1156" s="32" t="str">
        <f t="shared" si="1126"/>
        <v/>
      </c>
      <c r="AY1156" s="32" t="str">
        <f t="shared" si="1126"/>
        <v/>
      </c>
      <c r="BA1156" s="17" t="str">
        <f t="shared" si="1127"/>
        <v/>
      </c>
      <c r="BB1156" s="17" t="str">
        <f t="shared" si="1127"/>
        <v/>
      </c>
      <c r="BC1156" s="17" t="str">
        <f t="shared" si="1127"/>
        <v/>
      </c>
      <c r="BD1156" s="17" t="str">
        <f t="shared" si="1127"/>
        <v/>
      </c>
      <c r="BE1156" s="17" t="str">
        <f t="shared" si="1127"/>
        <v/>
      </c>
      <c r="BF1156" s="17" t="str">
        <f t="shared" si="1127"/>
        <v/>
      </c>
      <c r="BG1156" s="17" t="str">
        <f t="shared" si="1127"/>
        <v/>
      </c>
      <c r="BH1156" s="17" t="str">
        <f t="shared" si="1127"/>
        <v/>
      </c>
      <c r="BI1156" s="17" t="str">
        <f t="shared" si="1127"/>
        <v/>
      </c>
      <c r="BJ1156" s="17" t="str">
        <f t="shared" si="1127"/>
        <v/>
      </c>
    </row>
    <row r="1157" spans="1:62" s="13" customFormat="1" ht="23.25" customHeight="1">
      <c r="A1157" s="1">
        <f ca="1">IF(COUNTIF($D1157:$M1157," ")=10,"",IF(VLOOKUP(MAX($A$1:A1156),$A$1:C1156,3,FALSE)=0,"",MAX($A$1:A1156)+1))</f>
        <v>1124</v>
      </c>
      <c r="B1157" s="13" t="str">
        <f>$B1153</f>
        <v/>
      </c>
      <c r="C1157" s="2" t="str">
        <f>IF($B1157="","",$S$5)</f>
        <v/>
      </c>
      <c r="D1157" s="23" t="str">
        <f t="shared" ref="D1157:K1157" si="1146">IF($B1157&gt;"",IF(ISERROR(SEARCH($B1157,T$5))," ",MID(T$5,FIND("%курс ",T$5,FIND($B1157,T$5))+6,3)&amp;"
("&amp;MID(T$5,FIND("ауд.",T$5,FIND($B1157,T$5))+4,FIND("№",T$5,FIND("ауд.",T$5,FIND($B1157,T$5)))-(FIND("ауд.",T$5,FIND($B1157,T$5))+4))&amp;")"),"")</f>
        <v/>
      </c>
      <c r="E1157" s="23" t="str">
        <f t="shared" si="1146"/>
        <v/>
      </c>
      <c r="F1157" s="23" t="str">
        <f t="shared" si="1146"/>
        <v/>
      </c>
      <c r="G1157" s="23" t="str">
        <f t="shared" si="1146"/>
        <v/>
      </c>
      <c r="H1157" s="23" t="str">
        <f t="shared" si="1146"/>
        <v/>
      </c>
      <c r="I1157" s="23" t="str">
        <f t="shared" si="1146"/>
        <v/>
      </c>
      <c r="J1157" s="23" t="str">
        <f t="shared" si="1146"/>
        <v/>
      </c>
      <c r="K1157" s="23" t="str">
        <f t="shared" si="1146"/>
        <v/>
      </c>
      <c r="L1157" s="23"/>
      <c r="M1157" s="23"/>
      <c r="P1157" s="16"/>
      <c r="Q1157" s="16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E1157" s="31" t="str">
        <f t="shared" si="1143"/>
        <v/>
      </c>
      <c r="AF1157" s="31" t="str">
        <f t="shared" si="1143"/>
        <v/>
      </c>
      <c r="AG1157" s="31" t="str">
        <f t="shared" si="1143"/>
        <v/>
      </c>
      <c r="AH1157" s="31" t="str">
        <f t="shared" si="1143"/>
        <v/>
      </c>
      <c r="AI1157" s="31" t="str">
        <f t="shared" si="1143"/>
        <v/>
      </c>
      <c r="AJ1157" s="31" t="str">
        <f t="shared" si="1143"/>
        <v/>
      </c>
      <c r="AK1157" s="31" t="str">
        <f t="shared" si="1143"/>
        <v/>
      </c>
      <c r="AL1157" s="31" t="str">
        <f t="shared" si="1143"/>
        <v/>
      </c>
      <c r="AM1157" s="31" t="str">
        <f t="shared" si="1143"/>
        <v/>
      </c>
      <c r="AN1157" s="31" t="str">
        <f t="shared" si="1143"/>
        <v/>
      </c>
      <c r="AO1157" s="32" t="str">
        <f t="shared" si="1141"/>
        <v/>
      </c>
      <c r="AP1157" s="32" t="str">
        <f t="shared" si="1126"/>
        <v/>
      </c>
      <c r="AQ1157" s="32" t="str">
        <f t="shared" si="1126"/>
        <v/>
      </c>
      <c r="AR1157" s="32" t="str">
        <f t="shared" si="1126"/>
        <v/>
      </c>
      <c r="AS1157" s="32" t="str">
        <f t="shared" si="1126"/>
        <v/>
      </c>
      <c r="AT1157" s="32" t="str">
        <f t="shared" si="1126"/>
        <v/>
      </c>
      <c r="AU1157" s="32" t="str">
        <f t="shared" si="1126"/>
        <v/>
      </c>
      <c r="AV1157" s="32" t="str">
        <f t="shared" si="1126"/>
        <v/>
      </c>
      <c r="AW1157" s="32" t="str">
        <f t="shared" si="1126"/>
        <v/>
      </c>
      <c r="AX1157" s="32" t="str">
        <f t="shared" si="1126"/>
        <v/>
      </c>
      <c r="AY1157" s="32" t="str">
        <f t="shared" si="1126"/>
        <v/>
      </c>
      <c r="BA1157" s="17" t="str">
        <f t="shared" si="1127"/>
        <v/>
      </c>
      <c r="BB1157" s="17" t="str">
        <f t="shared" si="1127"/>
        <v/>
      </c>
      <c r="BC1157" s="17" t="str">
        <f t="shared" si="1127"/>
        <v/>
      </c>
      <c r="BD1157" s="17" t="str">
        <f t="shared" si="1127"/>
        <v/>
      </c>
      <c r="BE1157" s="17" t="str">
        <f t="shared" si="1127"/>
        <v/>
      </c>
      <c r="BF1157" s="17" t="str">
        <f t="shared" si="1127"/>
        <v/>
      </c>
      <c r="BG1157" s="17" t="str">
        <f t="shared" si="1127"/>
        <v/>
      </c>
      <c r="BH1157" s="17" t="str">
        <f t="shared" si="1127"/>
        <v/>
      </c>
      <c r="BI1157" s="17" t="str">
        <f t="shared" si="1127"/>
        <v/>
      </c>
      <c r="BJ1157" s="17" t="str">
        <f t="shared" si="1127"/>
        <v/>
      </c>
    </row>
    <row r="1158" spans="1:62" s="13" customFormat="1" ht="23.25" customHeight="1">
      <c r="A1158" s="1">
        <f ca="1">IF(COUNTIF($D1158:$M1158," ")=10,"",IF(VLOOKUP(MAX($A$1:A1157),$A$1:C1157,3,FALSE)=0,"",MAX($A$1:A1157)+1))</f>
        <v>1125</v>
      </c>
      <c r="B1158" s="13" t="str">
        <f>$B1153</f>
        <v/>
      </c>
      <c r="C1158" s="2" t="str">
        <f>IF($B1158="","",$S$6)</f>
        <v/>
      </c>
      <c r="D1158" s="23" t="str">
        <f t="shared" ref="D1158:K1158" si="1147">IF($B1158&gt;"",IF(ISERROR(SEARCH($B1158,T$6))," ",MID(T$6,FIND("%курс ",T$6,FIND($B1158,T$6))+6,3)&amp;"
("&amp;MID(T$6,FIND("ауд.",T$6,FIND($B1158,T$6))+4,FIND("№",T$6,FIND("ауд.",T$6,FIND($B1158,T$6)))-(FIND("ауд.",T$6,FIND($B1158,T$6))+4))&amp;")"),"")</f>
        <v/>
      </c>
      <c r="E1158" s="23" t="str">
        <f t="shared" si="1147"/>
        <v/>
      </c>
      <c r="F1158" s="23" t="str">
        <f t="shared" si="1147"/>
        <v/>
      </c>
      <c r="G1158" s="23" t="str">
        <f t="shared" si="1147"/>
        <v/>
      </c>
      <c r="H1158" s="23" t="str">
        <f t="shared" si="1147"/>
        <v/>
      </c>
      <c r="I1158" s="23" t="str">
        <f t="shared" si="1147"/>
        <v/>
      </c>
      <c r="J1158" s="23" t="str">
        <f t="shared" si="1147"/>
        <v/>
      </c>
      <c r="K1158" s="23" t="str">
        <f t="shared" si="1147"/>
        <v/>
      </c>
      <c r="L1158" s="23"/>
      <c r="M1158" s="23"/>
      <c r="P1158" s="16"/>
      <c r="Q1158" s="16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E1158" s="31" t="str">
        <f t="shared" si="1143"/>
        <v/>
      </c>
      <c r="AF1158" s="31" t="str">
        <f t="shared" si="1143"/>
        <v/>
      </c>
      <c r="AG1158" s="31" t="str">
        <f t="shared" si="1143"/>
        <v/>
      </c>
      <c r="AH1158" s="31" t="str">
        <f t="shared" si="1143"/>
        <v/>
      </c>
      <c r="AI1158" s="31" t="str">
        <f t="shared" si="1143"/>
        <v/>
      </c>
      <c r="AJ1158" s="31" t="str">
        <f t="shared" si="1143"/>
        <v/>
      </c>
      <c r="AK1158" s="31" t="str">
        <f t="shared" si="1143"/>
        <v/>
      </c>
      <c r="AL1158" s="31" t="str">
        <f t="shared" si="1143"/>
        <v/>
      </c>
      <c r="AM1158" s="31" t="str">
        <f t="shared" si="1143"/>
        <v/>
      </c>
      <c r="AN1158" s="31" t="str">
        <f t="shared" si="1143"/>
        <v/>
      </c>
      <c r="AO1158" s="32" t="str">
        <f t="shared" si="1141"/>
        <v/>
      </c>
      <c r="AP1158" s="32" t="str">
        <f t="shared" si="1126"/>
        <v/>
      </c>
      <c r="AQ1158" s="32" t="str">
        <f t="shared" si="1126"/>
        <v/>
      </c>
      <c r="AR1158" s="32" t="str">
        <f t="shared" si="1126"/>
        <v/>
      </c>
      <c r="AS1158" s="32" t="str">
        <f t="shared" si="1126"/>
        <v/>
      </c>
      <c r="AT1158" s="32" t="str">
        <f t="shared" si="1126"/>
        <v/>
      </c>
      <c r="AU1158" s="32" t="str">
        <f t="shared" si="1126"/>
        <v/>
      </c>
      <c r="AV1158" s="32" t="str">
        <f t="shared" si="1126"/>
        <v/>
      </c>
      <c r="AW1158" s="32" t="str">
        <f t="shared" si="1126"/>
        <v/>
      </c>
      <c r="AX1158" s="32" t="str">
        <f t="shared" si="1126"/>
        <v/>
      </c>
      <c r="AY1158" s="32" t="str">
        <f t="shared" si="1126"/>
        <v/>
      </c>
      <c r="BA1158" s="17" t="str">
        <f t="shared" si="1127"/>
        <v/>
      </c>
      <c r="BB1158" s="17" t="str">
        <f t="shared" si="1127"/>
        <v/>
      </c>
      <c r="BC1158" s="17" t="str">
        <f t="shared" si="1127"/>
        <v/>
      </c>
      <c r="BD1158" s="17" t="str">
        <f t="shared" si="1127"/>
        <v/>
      </c>
      <c r="BE1158" s="17" t="str">
        <f t="shared" si="1127"/>
        <v/>
      </c>
      <c r="BF1158" s="17" t="str">
        <f t="shared" si="1127"/>
        <v/>
      </c>
      <c r="BG1158" s="17" t="str">
        <f t="shared" si="1127"/>
        <v/>
      </c>
      <c r="BH1158" s="17" t="str">
        <f t="shared" si="1127"/>
        <v/>
      </c>
      <c r="BI1158" s="17" t="str">
        <f t="shared" si="1127"/>
        <v/>
      </c>
      <c r="BJ1158" s="17" t="str">
        <f t="shared" si="1127"/>
        <v/>
      </c>
    </row>
    <row r="1159" spans="1:62" s="13" customFormat="1" ht="23.25" customHeight="1">
      <c r="A1159" s="1">
        <f ca="1">IF(COUNTIF($D1159:$M1159," ")=10,"",IF(VLOOKUP(MAX($A$1:A1158),$A$1:C1158,3,FALSE)=0,"",MAX($A$1:A1158)+1))</f>
        <v>1126</v>
      </c>
      <c r="B1159" s="13" t="str">
        <f>$B1153</f>
        <v/>
      </c>
      <c r="C1159" s="2" t="str">
        <f>IF($B1159="","",$S$7)</f>
        <v/>
      </c>
      <c r="D1159" s="23" t="str">
        <f t="shared" ref="D1159:K1159" si="1148">IF($B1159&gt;"",IF(ISERROR(SEARCH($B1159,T$7))," ",MID(T$7,FIND("%курс ",T$7,FIND($B1159,T$7))+6,3)&amp;"
("&amp;MID(T$7,FIND("ауд.",T$7,FIND($B1159,T$7))+4,FIND("№",T$7,FIND("ауд.",T$7,FIND($B1159,T$7)))-(FIND("ауд.",T$7,FIND($B1159,T$7))+4))&amp;")"),"")</f>
        <v/>
      </c>
      <c r="E1159" s="23" t="str">
        <f t="shared" si="1148"/>
        <v/>
      </c>
      <c r="F1159" s="23" t="str">
        <f t="shared" si="1148"/>
        <v/>
      </c>
      <c r="G1159" s="23" t="str">
        <f t="shared" si="1148"/>
        <v/>
      </c>
      <c r="H1159" s="23" t="str">
        <f t="shared" si="1148"/>
        <v/>
      </c>
      <c r="I1159" s="23" t="str">
        <f t="shared" si="1148"/>
        <v/>
      </c>
      <c r="J1159" s="23" t="str">
        <f t="shared" si="1148"/>
        <v/>
      </c>
      <c r="K1159" s="23" t="str">
        <f t="shared" si="1148"/>
        <v/>
      </c>
      <c r="L1159" s="23"/>
      <c r="M1159" s="23"/>
      <c r="P1159" s="16"/>
      <c r="Q1159" s="16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E1159" s="31" t="str">
        <f t="shared" si="1143"/>
        <v/>
      </c>
      <c r="AF1159" s="31" t="str">
        <f t="shared" si="1143"/>
        <v/>
      </c>
      <c r="AG1159" s="31" t="str">
        <f t="shared" si="1143"/>
        <v/>
      </c>
      <c r="AH1159" s="31" t="str">
        <f t="shared" si="1143"/>
        <v/>
      </c>
      <c r="AI1159" s="31" t="str">
        <f t="shared" si="1143"/>
        <v/>
      </c>
      <c r="AJ1159" s="31" t="str">
        <f t="shared" si="1143"/>
        <v/>
      </c>
      <c r="AK1159" s="31" t="str">
        <f t="shared" si="1143"/>
        <v/>
      </c>
      <c r="AL1159" s="31" t="str">
        <f t="shared" si="1143"/>
        <v/>
      </c>
      <c r="AM1159" s="31" t="str">
        <f t="shared" si="1143"/>
        <v/>
      </c>
      <c r="AN1159" s="31" t="str">
        <f t="shared" si="1143"/>
        <v/>
      </c>
      <c r="AO1159" s="32" t="str">
        <f t="shared" si="1141"/>
        <v/>
      </c>
      <c r="AP1159" s="32" t="str">
        <f t="shared" si="1126"/>
        <v/>
      </c>
      <c r="AQ1159" s="32" t="str">
        <f t="shared" si="1126"/>
        <v/>
      </c>
      <c r="AR1159" s="32" t="str">
        <f t="shared" si="1126"/>
        <v/>
      </c>
      <c r="AS1159" s="32" t="str">
        <f t="shared" si="1126"/>
        <v/>
      </c>
      <c r="AT1159" s="32" t="str">
        <f t="shared" si="1126"/>
        <v/>
      </c>
      <c r="AU1159" s="32" t="str">
        <f t="shared" si="1126"/>
        <v/>
      </c>
      <c r="AV1159" s="32" t="str">
        <f t="shared" si="1126"/>
        <v/>
      </c>
      <c r="AW1159" s="32" t="str">
        <f t="shared" si="1126"/>
        <v/>
      </c>
      <c r="AX1159" s="32" t="str">
        <f t="shared" si="1126"/>
        <v/>
      </c>
      <c r="AY1159" s="32" t="str">
        <f t="shared" si="1126"/>
        <v/>
      </c>
      <c r="BA1159" s="17" t="str">
        <f t="shared" si="1127"/>
        <v/>
      </c>
      <c r="BB1159" s="17" t="str">
        <f t="shared" si="1127"/>
        <v/>
      </c>
      <c r="BC1159" s="17" t="str">
        <f t="shared" si="1127"/>
        <v/>
      </c>
      <c r="BD1159" s="17" t="str">
        <f t="shared" si="1127"/>
        <v/>
      </c>
      <c r="BE1159" s="17" t="str">
        <f t="shared" si="1127"/>
        <v/>
      </c>
      <c r="BF1159" s="17" t="str">
        <f t="shared" si="1127"/>
        <v/>
      </c>
      <c r="BG1159" s="17" t="str">
        <f t="shared" si="1127"/>
        <v/>
      </c>
      <c r="BH1159" s="17" t="str">
        <f t="shared" si="1127"/>
        <v/>
      </c>
      <c r="BI1159" s="17" t="str">
        <f t="shared" si="1127"/>
        <v/>
      </c>
      <c r="BJ1159" s="17" t="str">
        <f t="shared" si="1127"/>
        <v/>
      </c>
    </row>
    <row r="1160" spans="1:62" s="13" customFormat="1" ht="23.25" customHeight="1">
      <c r="A1160" s="1">
        <f ca="1">IF(COUNTIF($D1160:$M1160," ")=10,"",IF(VLOOKUP(MAX($A$1:A1159),$A$1:C1159,3,FALSE)=0,"",MAX($A$1:A1159)+1))</f>
        <v>1127</v>
      </c>
      <c r="B1160" s="13" t="str">
        <f>$B1153</f>
        <v/>
      </c>
      <c r="C1160" s="2" t="str">
        <f>IF($B1160="","",$S$8)</f>
        <v/>
      </c>
      <c r="D1160" s="23" t="str">
        <f t="shared" ref="D1160:K1160" si="1149">IF($B1160&gt;"",IF(ISERROR(SEARCH($B1160,T$8))," ",MID(T$8,FIND("%курс ",T$8,FIND($B1160,T$8))+6,3)&amp;"
("&amp;MID(T$8,FIND("ауд.",T$8,FIND($B1160,T$8))+4,FIND("№",T$8,FIND("ауд.",T$8,FIND($B1160,T$8)))-(FIND("ауд.",T$8,FIND($B1160,T$8))+4))&amp;")"),"")</f>
        <v/>
      </c>
      <c r="E1160" s="23" t="str">
        <f t="shared" si="1149"/>
        <v/>
      </c>
      <c r="F1160" s="23" t="str">
        <f t="shared" si="1149"/>
        <v/>
      </c>
      <c r="G1160" s="23" t="str">
        <f t="shared" si="1149"/>
        <v/>
      </c>
      <c r="H1160" s="23" t="str">
        <f t="shared" si="1149"/>
        <v/>
      </c>
      <c r="I1160" s="23" t="str">
        <f t="shared" si="1149"/>
        <v/>
      </c>
      <c r="J1160" s="23" t="str">
        <f t="shared" si="1149"/>
        <v/>
      </c>
      <c r="K1160" s="23" t="str">
        <f t="shared" si="1149"/>
        <v/>
      </c>
      <c r="L1160" s="23"/>
      <c r="M1160" s="23"/>
      <c r="P1160" s="16"/>
      <c r="Q1160" s="16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E1160" s="31" t="str">
        <f t="shared" si="1143"/>
        <v/>
      </c>
      <c r="AF1160" s="31" t="str">
        <f t="shared" si="1143"/>
        <v/>
      </c>
      <c r="AG1160" s="31" t="str">
        <f t="shared" si="1143"/>
        <v/>
      </c>
      <c r="AH1160" s="31" t="str">
        <f t="shared" si="1143"/>
        <v/>
      </c>
      <c r="AI1160" s="31" t="str">
        <f t="shared" si="1143"/>
        <v/>
      </c>
      <c r="AJ1160" s="31" t="str">
        <f t="shared" si="1143"/>
        <v/>
      </c>
      <c r="AK1160" s="31" t="str">
        <f t="shared" si="1143"/>
        <v/>
      </c>
      <c r="AL1160" s="31" t="str">
        <f t="shared" si="1143"/>
        <v/>
      </c>
      <c r="AM1160" s="31" t="str">
        <f t="shared" si="1143"/>
        <v/>
      </c>
      <c r="AN1160" s="31" t="str">
        <f t="shared" si="1143"/>
        <v/>
      </c>
      <c r="AO1160" s="32" t="str">
        <f t="shared" si="1141"/>
        <v/>
      </c>
      <c r="AP1160" s="32" t="str">
        <f t="shared" si="1126"/>
        <v/>
      </c>
      <c r="AQ1160" s="32" t="str">
        <f t="shared" si="1126"/>
        <v/>
      </c>
      <c r="AR1160" s="32" t="str">
        <f t="shared" si="1126"/>
        <v/>
      </c>
      <c r="AS1160" s="32" t="str">
        <f t="shared" si="1126"/>
        <v/>
      </c>
      <c r="AT1160" s="32" t="str">
        <f t="shared" si="1126"/>
        <v/>
      </c>
      <c r="AU1160" s="32" t="str">
        <f t="shared" si="1126"/>
        <v/>
      </c>
      <c r="AV1160" s="32" t="str">
        <f t="shared" si="1126"/>
        <v/>
      </c>
      <c r="AW1160" s="32" t="str">
        <f t="shared" si="1126"/>
        <v/>
      </c>
      <c r="AX1160" s="32" t="str">
        <f t="shared" si="1126"/>
        <v/>
      </c>
      <c r="AY1160" s="32" t="str">
        <f t="shared" si="1126"/>
        <v/>
      </c>
      <c r="BA1160" s="17" t="str">
        <f t="shared" si="1127"/>
        <v/>
      </c>
      <c r="BB1160" s="17" t="str">
        <f t="shared" si="1127"/>
        <v/>
      </c>
      <c r="BC1160" s="17" t="str">
        <f t="shared" si="1127"/>
        <v/>
      </c>
      <c r="BD1160" s="17" t="str">
        <f t="shared" si="1127"/>
        <v/>
      </c>
      <c r="BE1160" s="17" t="str">
        <f t="shared" si="1127"/>
        <v/>
      </c>
      <c r="BF1160" s="17" t="str">
        <f t="shared" si="1127"/>
        <v/>
      </c>
      <c r="BG1160" s="17" t="str">
        <f t="shared" si="1127"/>
        <v/>
      </c>
      <c r="BH1160" s="17" t="str">
        <f t="shared" si="1127"/>
        <v/>
      </c>
      <c r="BI1160" s="17" t="str">
        <f t="shared" si="1127"/>
        <v/>
      </c>
      <c r="BJ1160" s="17" t="str">
        <f t="shared" si="1127"/>
        <v/>
      </c>
    </row>
    <row r="1161" spans="1:62" s="13" customFormat="1" ht="23.25" customHeight="1">
      <c r="C1161" s="2" t="str">
        <f>IF($B1161="","",$S$2)</f>
        <v/>
      </c>
      <c r="D1161" s="14" t="str">
        <f t="shared" ref="D1161:K1161" si="1150">IF($B1161&gt;"",IF(ISERROR(SEARCH($B1161,T$2))," ",MID(T$2,FIND("%курс ",T$2,FIND($B1161,T$2))+6,3)&amp;"
("&amp;MID(T$2,FIND("ауд.",T$2,FIND($B1161,T$2))+4,FIND("№",T$2,FIND("ауд.",T$2,FIND($B1161,T$2)))-(FIND("ауд.",T$2,FIND($B1161,T$2))+4))&amp;")"),"")</f>
        <v/>
      </c>
      <c r="E1161" s="14" t="str">
        <f t="shared" si="1150"/>
        <v/>
      </c>
      <c r="F1161" s="14" t="str">
        <f t="shared" si="1150"/>
        <v/>
      </c>
      <c r="G1161" s="14" t="str">
        <f t="shared" si="1150"/>
        <v/>
      </c>
      <c r="H1161" s="14" t="str">
        <f t="shared" si="1150"/>
        <v/>
      </c>
      <c r="I1161" s="14" t="str">
        <f t="shared" si="1150"/>
        <v/>
      </c>
      <c r="J1161" s="14" t="str">
        <f t="shared" si="1150"/>
        <v/>
      </c>
      <c r="K1161" s="14" t="str">
        <f t="shared" si="1150"/>
        <v/>
      </c>
      <c r="L1161" s="14"/>
      <c r="M1161" s="14"/>
      <c r="P1161" s="16"/>
      <c r="Q1161" s="16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E1161" s="35"/>
      <c r="AF1161" s="35"/>
      <c r="AG1161" s="35"/>
      <c r="AH1161" s="35"/>
      <c r="AI1161" s="35"/>
      <c r="AJ1161" s="35"/>
      <c r="AK1161" s="35"/>
      <c r="AL1161" s="35"/>
      <c r="AM1161" s="35"/>
      <c r="AN1161" s="35"/>
      <c r="AO1161" s="35"/>
      <c r="AP1161" s="32" t="str">
        <f t="shared" si="1126"/>
        <v/>
      </c>
      <c r="AQ1161" s="32" t="str">
        <f t="shared" si="1126"/>
        <v/>
      </c>
      <c r="AR1161" s="32" t="str">
        <f t="shared" si="1126"/>
        <v/>
      </c>
      <c r="AS1161" s="32" t="str">
        <f t="shared" si="1126"/>
        <v/>
      </c>
      <c r="AT1161" s="32" t="str">
        <f t="shared" si="1126"/>
        <v/>
      </c>
      <c r="AU1161" s="32" t="str">
        <f t="shared" si="1126"/>
        <v/>
      </c>
      <c r="AV1161" s="32" t="str">
        <f t="shared" si="1126"/>
        <v/>
      </c>
      <c r="AW1161" s="32" t="str">
        <f t="shared" si="1126"/>
        <v/>
      </c>
      <c r="AX1161" s="32" t="str">
        <f t="shared" si="1126"/>
        <v/>
      </c>
      <c r="AY1161" s="32" t="str">
        <f t="shared" si="1126"/>
        <v/>
      </c>
      <c r="BA1161" s="17" t="str">
        <f t="shared" si="1127"/>
        <v/>
      </c>
      <c r="BB1161" s="17" t="str">
        <f t="shared" si="1127"/>
        <v/>
      </c>
      <c r="BC1161" s="17" t="str">
        <f t="shared" si="1127"/>
        <v/>
      </c>
      <c r="BD1161" s="17" t="str">
        <f t="shared" si="1127"/>
        <v/>
      </c>
      <c r="BE1161" s="17" t="str">
        <f t="shared" si="1127"/>
        <v/>
      </c>
      <c r="BF1161" s="17" t="str">
        <f t="shared" si="1127"/>
        <v/>
      </c>
      <c r="BG1161" s="17" t="str">
        <f t="shared" si="1127"/>
        <v/>
      </c>
      <c r="BH1161" s="17" t="str">
        <f t="shared" si="1127"/>
        <v/>
      </c>
      <c r="BI1161" s="17" t="str">
        <f t="shared" si="1127"/>
        <v/>
      </c>
      <c r="BJ1161" s="17" t="str">
        <f t="shared" si="1127"/>
        <v/>
      </c>
    </row>
    <row r="1162" spans="1:62" s="13" customFormat="1" ht="23.25" customHeight="1">
      <c r="A1162" s="1">
        <f ca="1">IF(COUNTIF($D1163:$M1169," ")=70,"",MAX($A$1:A1161)+1)</f>
        <v>1128</v>
      </c>
      <c r="B1162" s="2" t="str">
        <f>IF($C1162="","",$C1162)</f>
        <v/>
      </c>
      <c r="C1162" s="3" t="str">
        <f>IF(ISERROR(VLOOKUP((ROW()-1)/9+1,'[1]Преподавательский состав'!$A$2:$B$180,2,FALSE)),"",VLOOKUP((ROW()-1)/9+1,'[1]Преподавательский состав'!$A$2:$B$180,2,FALSE))</f>
        <v/>
      </c>
      <c r="D1162" s="3" t="str">
        <f>IF($C1162="","",T(" 9.00"))</f>
        <v/>
      </c>
      <c r="E1162" s="3" t="str">
        <f>IF($C1162="","",T("10.40"))</f>
        <v/>
      </c>
      <c r="F1162" s="3" t="str">
        <f>IF($C1162="","",T("12.20"))</f>
        <v/>
      </c>
      <c r="G1162" s="3" t="str">
        <f>IF($C1162="","",T("14.00"))</f>
        <v/>
      </c>
      <c r="H1162" s="3" t="str">
        <f>IF($C1162="","",T("14.30"))</f>
        <v/>
      </c>
      <c r="I1162" s="3" t="str">
        <f>IF($C1162="","",T("16.10"))</f>
        <v/>
      </c>
      <c r="J1162" s="3" t="str">
        <f>IF($C1162="","",T("17.50"))</f>
        <v/>
      </c>
      <c r="K1162" s="3" t="str">
        <f>IF($C1162="","",T("17.50"))</f>
        <v/>
      </c>
      <c r="L1162" s="3"/>
      <c r="M1162" s="3"/>
      <c r="P1162" s="16"/>
      <c r="Q1162" s="16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 t="str">
        <f t="shared" ref="AO1162:AO1169" si="1151">IF(COUNTBLANK(AE1162:AN1162)=10,"",MID($B1162,1,FIND(" ",$B1162)-1))</f>
        <v/>
      </c>
      <c r="AP1162" s="32" t="str">
        <f t="shared" si="1126"/>
        <v/>
      </c>
      <c r="AQ1162" s="32" t="str">
        <f t="shared" si="1126"/>
        <v/>
      </c>
      <c r="AR1162" s="32" t="str">
        <f t="shared" si="1126"/>
        <v/>
      </c>
      <c r="AS1162" s="32" t="str">
        <f t="shared" si="1126"/>
        <v/>
      </c>
      <c r="AT1162" s="32" t="str">
        <f t="shared" si="1126"/>
        <v/>
      </c>
      <c r="AU1162" s="32" t="str">
        <f t="shared" si="1126"/>
        <v/>
      </c>
      <c r="AV1162" s="32" t="str">
        <f t="shared" si="1126"/>
        <v/>
      </c>
      <c r="AW1162" s="32" t="str">
        <f t="shared" si="1126"/>
        <v/>
      </c>
      <c r="AX1162" s="32" t="str">
        <f t="shared" si="1126"/>
        <v/>
      </c>
      <c r="AY1162" s="32" t="str">
        <f t="shared" si="1126"/>
        <v/>
      </c>
      <c r="BA1162" s="17" t="str">
        <f t="shared" si="1127"/>
        <v/>
      </c>
      <c r="BB1162" s="17" t="str">
        <f t="shared" si="1127"/>
        <v/>
      </c>
      <c r="BC1162" s="17" t="str">
        <f t="shared" si="1127"/>
        <v/>
      </c>
      <c r="BD1162" s="17" t="str">
        <f t="shared" si="1127"/>
        <v/>
      </c>
      <c r="BE1162" s="17" t="str">
        <f t="shared" si="1127"/>
        <v/>
      </c>
      <c r="BF1162" s="17" t="str">
        <f t="shared" si="1127"/>
        <v/>
      </c>
      <c r="BG1162" s="17" t="str">
        <f t="shared" si="1127"/>
        <v/>
      </c>
      <c r="BH1162" s="17" t="str">
        <f t="shared" si="1127"/>
        <v/>
      </c>
      <c r="BI1162" s="17" t="str">
        <f t="shared" si="1127"/>
        <v/>
      </c>
      <c r="BJ1162" s="17" t="str">
        <f t="shared" si="1127"/>
        <v/>
      </c>
    </row>
    <row r="1163" spans="1:62" s="13" customFormat="1" ht="23.25" customHeight="1">
      <c r="A1163" s="1">
        <f ca="1">IF(COUNTIF($D1163:$M1163," ")=10,"",IF(VLOOKUP(MAX($A$1:A1162),$A$1:C1162,3,FALSE)=0,"",MAX($A$1:A1162)+1))</f>
        <v>1129</v>
      </c>
      <c r="B1163" s="13" t="str">
        <f>$B1162</f>
        <v/>
      </c>
      <c r="C1163" s="2" t="str">
        <f>IF($B1163="","",$S$2)</f>
        <v/>
      </c>
      <c r="D1163" s="14" t="str">
        <f t="shared" ref="D1163:K1163" si="1152">IF($B1163&gt;"",IF(ISERROR(SEARCH($B1163,T$2))," ",MID(T$2,FIND("%курс ",T$2,FIND($B1163,T$2))+6,3)&amp;"
("&amp;MID(T$2,FIND("ауд.",T$2,FIND($B1163,T$2))+4,FIND("№",T$2,FIND("ауд.",T$2,FIND($B1163,T$2)))-(FIND("ауд.",T$2,FIND($B1163,T$2))+4))&amp;")"),"")</f>
        <v/>
      </c>
      <c r="E1163" s="14" t="str">
        <f t="shared" si="1152"/>
        <v/>
      </c>
      <c r="F1163" s="14" t="str">
        <f t="shared" si="1152"/>
        <v/>
      </c>
      <c r="G1163" s="14" t="str">
        <f t="shared" si="1152"/>
        <v/>
      </c>
      <c r="H1163" s="14" t="str">
        <f t="shared" si="1152"/>
        <v/>
      </c>
      <c r="I1163" s="14" t="str">
        <f t="shared" si="1152"/>
        <v/>
      </c>
      <c r="J1163" s="14" t="str">
        <f t="shared" si="1152"/>
        <v/>
      </c>
      <c r="K1163" s="14" t="str">
        <f t="shared" si="1152"/>
        <v/>
      </c>
      <c r="L1163" s="14"/>
      <c r="M1163" s="14"/>
      <c r="P1163" s="16"/>
      <c r="Q1163" s="16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E1163" s="31" t="str">
        <f t="shared" ref="AE1163:AN1169" si="1153">IF(D1163=" ","",IF(D1163="","",CONCATENATE($C1163," ",D$1," ",MID(D1163,6,3))))</f>
        <v/>
      </c>
      <c r="AF1163" s="31" t="str">
        <f t="shared" si="1153"/>
        <v/>
      </c>
      <c r="AG1163" s="31" t="str">
        <f t="shared" si="1153"/>
        <v/>
      </c>
      <c r="AH1163" s="31" t="str">
        <f t="shared" si="1153"/>
        <v/>
      </c>
      <c r="AI1163" s="31" t="str">
        <f t="shared" si="1153"/>
        <v/>
      </c>
      <c r="AJ1163" s="31" t="str">
        <f t="shared" si="1153"/>
        <v/>
      </c>
      <c r="AK1163" s="31" t="str">
        <f t="shared" si="1153"/>
        <v/>
      </c>
      <c r="AL1163" s="31" t="str">
        <f t="shared" si="1153"/>
        <v/>
      </c>
      <c r="AM1163" s="31" t="str">
        <f t="shared" si="1153"/>
        <v/>
      </c>
      <c r="AN1163" s="31" t="str">
        <f t="shared" si="1153"/>
        <v/>
      </c>
      <c r="AO1163" s="32" t="str">
        <f t="shared" si="1151"/>
        <v/>
      </c>
      <c r="AP1163" s="32" t="str">
        <f t="shared" si="1126"/>
        <v/>
      </c>
      <c r="AQ1163" s="32" t="str">
        <f t="shared" si="1126"/>
        <v/>
      </c>
      <c r="AR1163" s="32" t="str">
        <f t="shared" si="1126"/>
        <v/>
      </c>
      <c r="AS1163" s="32" t="str">
        <f t="shared" si="1126"/>
        <v/>
      </c>
      <c r="AT1163" s="32" t="str">
        <f t="shared" si="1126"/>
        <v/>
      </c>
      <c r="AU1163" s="32" t="str">
        <f t="shared" si="1126"/>
        <v/>
      </c>
      <c r="AV1163" s="32" t="str">
        <f t="shared" si="1126"/>
        <v/>
      </c>
      <c r="AW1163" s="32" t="str">
        <f t="shared" si="1126"/>
        <v/>
      </c>
      <c r="AX1163" s="32" t="str">
        <f t="shared" si="1126"/>
        <v/>
      </c>
      <c r="AY1163" s="32" t="str">
        <f t="shared" si="1126"/>
        <v/>
      </c>
      <c r="BA1163" s="17" t="str">
        <f t="shared" si="1127"/>
        <v/>
      </c>
      <c r="BB1163" s="17" t="str">
        <f t="shared" si="1127"/>
        <v/>
      </c>
      <c r="BC1163" s="17" t="str">
        <f t="shared" si="1127"/>
        <v/>
      </c>
      <c r="BD1163" s="17" t="str">
        <f t="shared" si="1127"/>
        <v/>
      </c>
      <c r="BE1163" s="17" t="str">
        <f t="shared" si="1127"/>
        <v/>
      </c>
      <c r="BF1163" s="17" t="str">
        <f t="shared" si="1127"/>
        <v/>
      </c>
      <c r="BG1163" s="17" t="str">
        <f t="shared" si="1127"/>
        <v/>
      </c>
      <c r="BH1163" s="17" t="str">
        <f t="shared" si="1127"/>
        <v/>
      </c>
      <c r="BI1163" s="17" t="str">
        <f t="shared" si="1127"/>
        <v/>
      </c>
      <c r="BJ1163" s="17" t="str">
        <f t="shared" si="1127"/>
        <v/>
      </c>
    </row>
    <row r="1164" spans="1:62" s="13" customFormat="1" ht="23.25" customHeight="1">
      <c r="A1164" s="1">
        <f ca="1">IF(COUNTIF($D1164:$M1164," ")=10,"",IF(VLOOKUP(MAX($A$1:A1163),$A$1:C1163,3,FALSE)=0,"",MAX($A$1:A1163)+1))</f>
        <v>1130</v>
      </c>
      <c r="B1164" s="13" t="str">
        <f>$B1162</f>
        <v/>
      </c>
      <c r="C1164" s="2" t="str">
        <f>IF($B1164="","",$S$3)</f>
        <v/>
      </c>
      <c r="D1164" s="14" t="str">
        <f t="shared" ref="D1164:K1164" si="1154">IF($B1164&gt;"",IF(ISERROR(SEARCH($B1164,T$3))," ",MID(T$3,FIND("%курс ",T$3,FIND($B1164,T$3))+6,3)&amp;"
("&amp;MID(T$3,FIND("ауд.",T$3,FIND($B1164,T$3))+4,FIND("№",T$3,FIND("ауд.",T$3,FIND($B1164,T$3)))-(FIND("ауд.",T$3,FIND($B1164,T$3))+4))&amp;")"),"")</f>
        <v/>
      </c>
      <c r="E1164" s="14" t="str">
        <f t="shared" si="1154"/>
        <v/>
      </c>
      <c r="F1164" s="14" t="str">
        <f t="shared" si="1154"/>
        <v/>
      </c>
      <c r="G1164" s="14" t="str">
        <f t="shared" si="1154"/>
        <v/>
      </c>
      <c r="H1164" s="14" t="str">
        <f t="shared" si="1154"/>
        <v/>
      </c>
      <c r="I1164" s="14" t="str">
        <f t="shared" si="1154"/>
        <v/>
      </c>
      <c r="J1164" s="14" t="str">
        <f t="shared" si="1154"/>
        <v/>
      </c>
      <c r="K1164" s="14" t="str">
        <f t="shared" si="1154"/>
        <v/>
      </c>
      <c r="L1164" s="14"/>
      <c r="M1164" s="14"/>
      <c r="P1164" s="16"/>
      <c r="Q1164" s="16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E1164" s="31" t="str">
        <f t="shared" si="1153"/>
        <v/>
      </c>
      <c r="AF1164" s="31" t="str">
        <f t="shared" si="1153"/>
        <v/>
      </c>
      <c r="AG1164" s="31" t="str">
        <f t="shared" si="1153"/>
        <v/>
      </c>
      <c r="AH1164" s="31" t="str">
        <f t="shared" si="1153"/>
        <v/>
      </c>
      <c r="AI1164" s="31" t="str">
        <f t="shared" si="1153"/>
        <v/>
      </c>
      <c r="AJ1164" s="31" t="str">
        <f t="shared" si="1153"/>
        <v/>
      </c>
      <c r="AK1164" s="31" t="str">
        <f t="shared" si="1153"/>
        <v/>
      </c>
      <c r="AL1164" s="31" t="str">
        <f t="shared" si="1153"/>
        <v/>
      </c>
      <c r="AM1164" s="31" t="str">
        <f t="shared" si="1153"/>
        <v/>
      </c>
      <c r="AN1164" s="31" t="str">
        <f t="shared" si="1153"/>
        <v/>
      </c>
      <c r="AO1164" s="32" t="str">
        <f t="shared" si="1151"/>
        <v/>
      </c>
      <c r="AP1164" s="32" t="str">
        <f t="shared" si="1126"/>
        <v/>
      </c>
      <c r="AQ1164" s="32" t="str">
        <f t="shared" si="1126"/>
        <v/>
      </c>
      <c r="AR1164" s="32" t="str">
        <f t="shared" si="1126"/>
        <v/>
      </c>
      <c r="AS1164" s="32" t="str">
        <f t="shared" si="1126"/>
        <v/>
      </c>
      <c r="AT1164" s="32" t="str">
        <f t="shared" si="1126"/>
        <v/>
      </c>
      <c r="AU1164" s="32" t="str">
        <f t="shared" si="1126"/>
        <v/>
      </c>
      <c r="AV1164" s="32" t="str">
        <f t="shared" si="1126"/>
        <v/>
      </c>
      <c r="AW1164" s="32" t="str">
        <f t="shared" si="1126"/>
        <v/>
      </c>
      <c r="AX1164" s="32" t="str">
        <f t="shared" si="1126"/>
        <v/>
      </c>
      <c r="AY1164" s="32" t="str">
        <f t="shared" si="1126"/>
        <v/>
      </c>
      <c r="BA1164" s="17" t="str">
        <f t="shared" si="1127"/>
        <v/>
      </c>
      <c r="BB1164" s="17" t="str">
        <f t="shared" si="1127"/>
        <v/>
      </c>
      <c r="BC1164" s="17" t="str">
        <f t="shared" si="1127"/>
        <v/>
      </c>
      <c r="BD1164" s="17" t="str">
        <f t="shared" si="1127"/>
        <v/>
      </c>
      <c r="BE1164" s="17" t="str">
        <f t="shared" si="1127"/>
        <v/>
      </c>
      <c r="BF1164" s="17" t="str">
        <f t="shared" si="1127"/>
        <v/>
      </c>
      <c r="BG1164" s="17" t="str">
        <f t="shared" si="1127"/>
        <v/>
      </c>
      <c r="BH1164" s="17" t="str">
        <f t="shared" si="1127"/>
        <v/>
      </c>
      <c r="BI1164" s="17" t="str">
        <f t="shared" si="1127"/>
        <v/>
      </c>
      <c r="BJ1164" s="17" t="str">
        <f t="shared" si="1127"/>
        <v/>
      </c>
    </row>
    <row r="1165" spans="1:62" s="13" customFormat="1" ht="23.25" customHeight="1">
      <c r="A1165" s="1">
        <f ca="1">IF(COUNTIF($D1165:$M1165," ")=10,"",IF(VLOOKUP(MAX($A$1:A1164),$A$1:C1164,3,FALSE)=0,"",MAX($A$1:A1164)+1))</f>
        <v>1131</v>
      </c>
      <c r="B1165" s="13" t="str">
        <f>$B1162</f>
        <v/>
      </c>
      <c r="C1165" s="2" t="str">
        <f>IF($B1165="","",$S$4)</f>
        <v/>
      </c>
      <c r="D1165" s="14" t="str">
        <f t="shared" ref="D1165:K1165" si="1155">IF($B1165&gt;"",IF(ISERROR(SEARCH($B1165,T$4))," ",MID(T$4,FIND("%курс ",T$4,FIND($B1165,T$4))+6,3)&amp;"
("&amp;MID(T$4,FIND("ауд.",T$4,FIND($B1165,T$4))+4,FIND("№",T$4,FIND("ауд.",T$4,FIND($B1165,T$4)))-(FIND("ауд.",T$4,FIND($B1165,T$4))+4))&amp;")"),"")</f>
        <v/>
      </c>
      <c r="E1165" s="14" t="str">
        <f t="shared" si="1155"/>
        <v/>
      </c>
      <c r="F1165" s="14" t="str">
        <f t="shared" si="1155"/>
        <v/>
      </c>
      <c r="G1165" s="14" t="str">
        <f t="shared" si="1155"/>
        <v/>
      </c>
      <c r="H1165" s="14" t="str">
        <f t="shared" si="1155"/>
        <v/>
      </c>
      <c r="I1165" s="14" t="str">
        <f t="shared" si="1155"/>
        <v/>
      </c>
      <c r="J1165" s="14" t="str">
        <f t="shared" si="1155"/>
        <v/>
      </c>
      <c r="K1165" s="14" t="str">
        <f t="shared" si="1155"/>
        <v/>
      </c>
      <c r="L1165" s="14"/>
      <c r="M1165" s="14"/>
      <c r="P1165" s="16"/>
      <c r="Q1165" s="16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E1165" s="31" t="str">
        <f t="shared" si="1153"/>
        <v/>
      </c>
      <c r="AF1165" s="31" t="str">
        <f t="shared" si="1153"/>
        <v/>
      </c>
      <c r="AG1165" s="31" t="str">
        <f t="shared" si="1153"/>
        <v/>
      </c>
      <c r="AH1165" s="31" t="str">
        <f t="shared" si="1153"/>
        <v/>
      </c>
      <c r="AI1165" s="31" t="str">
        <f t="shared" si="1153"/>
        <v/>
      </c>
      <c r="AJ1165" s="31" t="str">
        <f t="shared" si="1153"/>
        <v/>
      </c>
      <c r="AK1165" s="31" t="str">
        <f t="shared" si="1153"/>
        <v/>
      </c>
      <c r="AL1165" s="31" t="str">
        <f t="shared" si="1153"/>
        <v/>
      </c>
      <c r="AM1165" s="31" t="str">
        <f t="shared" si="1153"/>
        <v/>
      </c>
      <c r="AN1165" s="31" t="str">
        <f t="shared" si="1153"/>
        <v/>
      </c>
      <c r="AO1165" s="32" t="str">
        <f t="shared" si="1151"/>
        <v/>
      </c>
      <c r="AP1165" s="32" t="str">
        <f t="shared" si="1126"/>
        <v/>
      </c>
      <c r="AQ1165" s="32" t="str">
        <f t="shared" si="1126"/>
        <v/>
      </c>
      <c r="AR1165" s="32" t="str">
        <f t="shared" si="1126"/>
        <v/>
      </c>
      <c r="AS1165" s="32" t="str">
        <f t="shared" si="1126"/>
        <v/>
      </c>
      <c r="AT1165" s="32" t="str">
        <f t="shared" si="1126"/>
        <v/>
      </c>
      <c r="AU1165" s="32" t="str">
        <f t="shared" ref="AU1165:AY1180" si="1156">IF(AJ1165="","",CONCATENATE(AJ1165," ",$AO1165))</f>
        <v/>
      </c>
      <c r="AV1165" s="32" t="str">
        <f t="shared" si="1156"/>
        <v/>
      </c>
      <c r="AW1165" s="32" t="str">
        <f t="shared" si="1156"/>
        <v/>
      </c>
      <c r="AX1165" s="32" t="str">
        <f t="shared" si="1156"/>
        <v/>
      </c>
      <c r="AY1165" s="32" t="str">
        <f t="shared" si="1156"/>
        <v/>
      </c>
      <c r="BA1165" s="17" t="str">
        <f t="shared" si="1127"/>
        <v/>
      </c>
      <c r="BB1165" s="17" t="str">
        <f t="shared" si="1127"/>
        <v/>
      </c>
      <c r="BC1165" s="17" t="str">
        <f t="shared" si="1127"/>
        <v/>
      </c>
      <c r="BD1165" s="17" t="str">
        <f t="shared" si="1127"/>
        <v/>
      </c>
      <c r="BE1165" s="17" t="str">
        <f t="shared" si="1127"/>
        <v/>
      </c>
      <c r="BF1165" s="17" t="str">
        <f t="shared" ref="BF1165:BJ1180" si="1157">IF(AJ1165="","",ROW())</f>
        <v/>
      </c>
      <c r="BG1165" s="17" t="str">
        <f t="shared" si="1157"/>
        <v/>
      </c>
      <c r="BH1165" s="17" t="str">
        <f t="shared" si="1157"/>
        <v/>
      </c>
      <c r="BI1165" s="17" t="str">
        <f t="shared" si="1157"/>
        <v/>
      </c>
      <c r="BJ1165" s="17" t="str">
        <f t="shared" si="1157"/>
        <v/>
      </c>
    </row>
    <row r="1166" spans="1:62" s="13" customFormat="1" ht="23.25" customHeight="1">
      <c r="A1166" s="1">
        <f ca="1">IF(COUNTIF($D1166:$M1166," ")=10,"",IF(VLOOKUP(MAX($A$1:A1165),$A$1:C1165,3,FALSE)=0,"",MAX($A$1:A1165)+1))</f>
        <v>1132</v>
      </c>
      <c r="B1166" s="13" t="str">
        <f>$B1162</f>
        <v/>
      </c>
      <c r="C1166" s="2" t="str">
        <f>IF($B1166="","",$S$5)</f>
        <v/>
      </c>
      <c r="D1166" s="23" t="str">
        <f t="shared" ref="D1166:K1166" si="1158">IF($B1166&gt;"",IF(ISERROR(SEARCH($B1166,T$5))," ",MID(T$5,FIND("%курс ",T$5,FIND($B1166,T$5))+6,3)&amp;"
("&amp;MID(T$5,FIND("ауд.",T$5,FIND($B1166,T$5))+4,FIND("№",T$5,FIND("ауд.",T$5,FIND($B1166,T$5)))-(FIND("ауд.",T$5,FIND($B1166,T$5))+4))&amp;")"),"")</f>
        <v/>
      </c>
      <c r="E1166" s="23" t="str">
        <f t="shared" si="1158"/>
        <v/>
      </c>
      <c r="F1166" s="23" t="str">
        <f t="shared" si="1158"/>
        <v/>
      </c>
      <c r="G1166" s="23" t="str">
        <f t="shared" si="1158"/>
        <v/>
      </c>
      <c r="H1166" s="23" t="str">
        <f t="shared" si="1158"/>
        <v/>
      </c>
      <c r="I1166" s="23" t="str">
        <f t="shared" si="1158"/>
        <v/>
      </c>
      <c r="J1166" s="23" t="str">
        <f t="shared" si="1158"/>
        <v/>
      </c>
      <c r="K1166" s="23" t="str">
        <f t="shared" si="1158"/>
        <v/>
      </c>
      <c r="L1166" s="23"/>
      <c r="M1166" s="23"/>
      <c r="P1166" s="16"/>
      <c r="Q1166" s="16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E1166" s="31" t="str">
        <f t="shared" si="1153"/>
        <v/>
      </c>
      <c r="AF1166" s="31" t="str">
        <f t="shared" si="1153"/>
        <v/>
      </c>
      <c r="AG1166" s="31" t="str">
        <f t="shared" si="1153"/>
        <v/>
      </c>
      <c r="AH1166" s="31" t="str">
        <f t="shared" si="1153"/>
        <v/>
      </c>
      <c r="AI1166" s="31" t="str">
        <f t="shared" si="1153"/>
        <v/>
      </c>
      <c r="AJ1166" s="31" t="str">
        <f t="shared" si="1153"/>
        <v/>
      </c>
      <c r="AK1166" s="31" t="str">
        <f t="shared" si="1153"/>
        <v/>
      </c>
      <c r="AL1166" s="31" t="str">
        <f t="shared" si="1153"/>
        <v/>
      </c>
      <c r="AM1166" s="31" t="str">
        <f t="shared" si="1153"/>
        <v/>
      </c>
      <c r="AN1166" s="31" t="str">
        <f t="shared" si="1153"/>
        <v/>
      </c>
      <c r="AO1166" s="32" t="str">
        <f t="shared" si="1151"/>
        <v/>
      </c>
      <c r="AP1166" s="32" t="str">
        <f t="shared" ref="AP1166:AY1181" si="1159">IF(AE1166="","",CONCATENATE(AE1166," ",$AO1166))</f>
        <v/>
      </c>
      <c r="AQ1166" s="32" t="str">
        <f t="shared" si="1159"/>
        <v/>
      </c>
      <c r="AR1166" s="32" t="str">
        <f t="shared" si="1159"/>
        <v/>
      </c>
      <c r="AS1166" s="32" t="str">
        <f t="shared" si="1159"/>
        <v/>
      </c>
      <c r="AT1166" s="32" t="str">
        <f t="shared" si="1159"/>
        <v/>
      </c>
      <c r="AU1166" s="32" t="str">
        <f t="shared" si="1156"/>
        <v/>
      </c>
      <c r="AV1166" s="32" t="str">
        <f t="shared" si="1156"/>
        <v/>
      </c>
      <c r="AW1166" s="32" t="str">
        <f t="shared" si="1156"/>
        <v/>
      </c>
      <c r="AX1166" s="32" t="str">
        <f t="shared" si="1156"/>
        <v/>
      </c>
      <c r="AY1166" s="32" t="str">
        <f t="shared" si="1156"/>
        <v/>
      </c>
      <c r="BA1166" s="17" t="str">
        <f t="shared" ref="BA1166:BJ1181" si="1160">IF(AE1166="","",ROW())</f>
        <v/>
      </c>
      <c r="BB1166" s="17" t="str">
        <f t="shared" si="1160"/>
        <v/>
      </c>
      <c r="BC1166" s="17" t="str">
        <f t="shared" si="1160"/>
        <v/>
      </c>
      <c r="BD1166" s="17" t="str">
        <f t="shared" si="1160"/>
        <v/>
      </c>
      <c r="BE1166" s="17" t="str">
        <f t="shared" si="1160"/>
        <v/>
      </c>
      <c r="BF1166" s="17" t="str">
        <f t="shared" si="1157"/>
        <v/>
      </c>
      <c r="BG1166" s="17" t="str">
        <f t="shared" si="1157"/>
        <v/>
      </c>
      <c r="BH1166" s="17" t="str">
        <f t="shared" si="1157"/>
        <v/>
      </c>
      <c r="BI1166" s="17" t="str">
        <f t="shared" si="1157"/>
        <v/>
      </c>
      <c r="BJ1166" s="17" t="str">
        <f t="shared" si="1157"/>
        <v/>
      </c>
    </row>
    <row r="1167" spans="1:62" s="13" customFormat="1" ht="23.25" customHeight="1">
      <c r="A1167" s="1">
        <f ca="1">IF(COUNTIF($D1167:$M1167," ")=10,"",IF(VLOOKUP(MAX($A$1:A1166),$A$1:C1166,3,FALSE)=0,"",MAX($A$1:A1166)+1))</f>
        <v>1133</v>
      </c>
      <c r="B1167" s="13" t="str">
        <f>$B1162</f>
        <v/>
      </c>
      <c r="C1167" s="2" t="str">
        <f>IF($B1167="","",$S$6)</f>
        <v/>
      </c>
      <c r="D1167" s="23" t="str">
        <f t="shared" ref="D1167:K1167" si="1161">IF($B1167&gt;"",IF(ISERROR(SEARCH($B1167,T$6))," ",MID(T$6,FIND("%курс ",T$6,FIND($B1167,T$6))+6,3)&amp;"
("&amp;MID(T$6,FIND("ауд.",T$6,FIND($B1167,T$6))+4,FIND("№",T$6,FIND("ауд.",T$6,FIND($B1167,T$6)))-(FIND("ауд.",T$6,FIND($B1167,T$6))+4))&amp;")"),"")</f>
        <v/>
      </c>
      <c r="E1167" s="23" t="str">
        <f t="shared" si="1161"/>
        <v/>
      </c>
      <c r="F1167" s="23" t="str">
        <f t="shared" si="1161"/>
        <v/>
      </c>
      <c r="G1167" s="23" t="str">
        <f t="shared" si="1161"/>
        <v/>
      </c>
      <c r="H1167" s="23" t="str">
        <f t="shared" si="1161"/>
        <v/>
      </c>
      <c r="I1167" s="23" t="str">
        <f t="shared" si="1161"/>
        <v/>
      </c>
      <c r="J1167" s="23" t="str">
        <f t="shared" si="1161"/>
        <v/>
      </c>
      <c r="K1167" s="23" t="str">
        <f t="shared" si="1161"/>
        <v/>
      </c>
      <c r="L1167" s="23"/>
      <c r="M1167" s="23"/>
      <c r="P1167" s="16"/>
      <c r="Q1167" s="16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E1167" s="31" t="str">
        <f t="shared" si="1153"/>
        <v/>
      </c>
      <c r="AF1167" s="31" t="str">
        <f t="shared" si="1153"/>
        <v/>
      </c>
      <c r="AG1167" s="31" t="str">
        <f t="shared" si="1153"/>
        <v/>
      </c>
      <c r="AH1167" s="31" t="str">
        <f t="shared" si="1153"/>
        <v/>
      </c>
      <c r="AI1167" s="31" t="str">
        <f t="shared" si="1153"/>
        <v/>
      </c>
      <c r="AJ1167" s="31" t="str">
        <f t="shared" si="1153"/>
        <v/>
      </c>
      <c r="AK1167" s="31" t="str">
        <f t="shared" si="1153"/>
        <v/>
      </c>
      <c r="AL1167" s="31" t="str">
        <f t="shared" si="1153"/>
        <v/>
      </c>
      <c r="AM1167" s="31" t="str">
        <f t="shared" si="1153"/>
        <v/>
      </c>
      <c r="AN1167" s="31" t="str">
        <f t="shared" si="1153"/>
        <v/>
      </c>
      <c r="AO1167" s="32" t="str">
        <f t="shared" si="1151"/>
        <v/>
      </c>
      <c r="AP1167" s="32" t="str">
        <f t="shared" si="1159"/>
        <v/>
      </c>
      <c r="AQ1167" s="32" t="str">
        <f t="shared" si="1159"/>
        <v/>
      </c>
      <c r="AR1167" s="32" t="str">
        <f t="shared" si="1159"/>
        <v/>
      </c>
      <c r="AS1167" s="32" t="str">
        <f t="shared" si="1159"/>
        <v/>
      </c>
      <c r="AT1167" s="32" t="str">
        <f t="shared" si="1159"/>
        <v/>
      </c>
      <c r="AU1167" s="32" t="str">
        <f t="shared" si="1156"/>
        <v/>
      </c>
      <c r="AV1167" s="32" t="str">
        <f t="shared" si="1156"/>
        <v/>
      </c>
      <c r="AW1167" s="32" t="str">
        <f t="shared" si="1156"/>
        <v/>
      </c>
      <c r="AX1167" s="32" t="str">
        <f t="shared" si="1156"/>
        <v/>
      </c>
      <c r="AY1167" s="32" t="str">
        <f t="shared" si="1156"/>
        <v/>
      </c>
      <c r="BA1167" s="17" t="str">
        <f t="shared" si="1160"/>
        <v/>
      </c>
      <c r="BB1167" s="17" t="str">
        <f t="shared" si="1160"/>
        <v/>
      </c>
      <c r="BC1167" s="17" t="str">
        <f t="shared" si="1160"/>
        <v/>
      </c>
      <c r="BD1167" s="17" t="str">
        <f t="shared" si="1160"/>
        <v/>
      </c>
      <c r="BE1167" s="17" t="str">
        <f t="shared" si="1160"/>
        <v/>
      </c>
      <c r="BF1167" s="17" t="str">
        <f t="shared" si="1157"/>
        <v/>
      </c>
      <c r="BG1167" s="17" t="str">
        <f t="shared" si="1157"/>
        <v/>
      </c>
      <c r="BH1167" s="17" t="str">
        <f t="shared" si="1157"/>
        <v/>
      </c>
      <c r="BI1167" s="17" t="str">
        <f t="shared" si="1157"/>
        <v/>
      </c>
      <c r="BJ1167" s="17" t="str">
        <f t="shared" si="1157"/>
        <v/>
      </c>
    </row>
    <row r="1168" spans="1:62" s="13" customFormat="1" ht="23.25" customHeight="1">
      <c r="A1168" s="1">
        <f ca="1">IF(COUNTIF($D1168:$M1168," ")=10,"",IF(VLOOKUP(MAX($A$1:A1167),$A$1:C1167,3,FALSE)=0,"",MAX($A$1:A1167)+1))</f>
        <v>1134</v>
      </c>
      <c r="B1168" s="13" t="str">
        <f>$B1162</f>
        <v/>
      </c>
      <c r="C1168" s="2" t="str">
        <f>IF($B1168="","",$S$7)</f>
        <v/>
      </c>
      <c r="D1168" s="23" t="str">
        <f t="shared" ref="D1168:K1168" si="1162">IF($B1168&gt;"",IF(ISERROR(SEARCH($B1168,T$7))," ",MID(T$7,FIND("%курс ",T$7,FIND($B1168,T$7))+6,3)&amp;"
("&amp;MID(T$7,FIND("ауд.",T$7,FIND($B1168,T$7))+4,FIND("№",T$7,FIND("ауд.",T$7,FIND($B1168,T$7)))-(FIND("ауд.",T$7,FIND($B1168,T$7))+4))&amp;")"),"")</f>
        <v/>
      </c>
      <c r="E1168" s="23" t="str">
        <f t="shared" si="1162"/>
        <v/>
      </c>
      <c r="F1168" s="23" t="str">
        <f t="shared" si="1162"/>
        <v/>
      </c>
      <c r="G1168" s="23" t="str">
        <f t="shared" si="1162"/>
        <v/>
      </c>
      <c r="H1168" s="23" t="str">
        <f t="shared" si="1162"/>
        <v/>
      </c>
      <c r="I1168" s="23" t="str">
        <f t="shared" si="1162"/>
        <v/>
      </c>
      <c r="J1168" s="23" t="str">
        <f t="shared" si="1162"/>
        <v/>
      </c>
      <c r="K1168" s="23" t="str">
        <f t="shared" si="1162"/>
        <v/>
      </c>
      <c r="L1168" s="23"/>
      <c r="M1168" s="23"/>
      <c r="P1168" s="16"/>
      <c r="Q1168" s="16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E1168" s="31" t="str">
        <f t="shared" si="1153"/>
        <v/>
      </c>
      <c r="AF1168" s="31" t="str">
        <f t="shared" si="1153"/>
        <v/>
      </c>
      <c r="AG1168" s="31" t="str">
        <f t="shared" si="1153"/>
        <v/>
      </c>
      <c r="AH1168" s="31" t="str">
        <f t="shared" si="1153"/>
        <v/>
      </c>
      <c r="AI1168" s="31" t="str">
        <f t="shared" si="1153"/>
        <v/>
      </c>
      <c r="AJ1168" s="31" t="str">
        <f t="shared" si="1153"/>
        <v/>
      </c>
      <c r="AK1168" s="31" t="str">
        <f t="shared" si="1153"/>
        <v/>
      </c>
      <c r="AL1168" s="31" t="str">
        <f t="shared" si="1153"/>
        <v/>
      </c>
      <c r="AM1168" s="31" t="str">
        <f t="shared" si="1153"/>
        <v/>
      </c>
      <c r="AN1168" s="31" t="str">
        <f t="shared" si="1153"/>
        <v/>
      </c>
      <c r="AO1168" s="32" t="str">
        <f t="shared" si="1151"/>
        <v/>
      </c>
      <c r="AP1168" s="32" t="str">
        <f t="shared" si="1159"/>
        <v/>
      </c>
      <c r="AQ1168" s="32" t="str">
        <f t="shared" si="1159"/>
        <v/>
      </c>
      <c r="AR1168" s="32" t="str">
        <f t="shared" si="1159"/>
        <v/>
      </c>
      <c r="AS1168" s="32" t="str">
        <f t="shared" si="1159"/>
        <v/>
      </c>
      <c r="AT1168" s="32" t="str">
        <f t="shared" si="1159"/>
        <v/>
      </c>
      <c r="AU1168" s="32" t="str">
        <f t="shared" si="1156"/>
        <v/>
      </c>
      <c r="AV1168" s="32" t="str">
        <f t="shared" si="1156"/>
        <v/>
      </c>
      <c r="AW1168" s="32" t="str">
        <f t="shared" si="1156"/>
        <v/>
      </c>
      <c r="AX1168" s="32" t="str">
        <f t="shared" si="1156"/>
        <v/>
      </c>
      <c r="AY1168" s="32" t="str">
        <f t="shared" si="1156"/>
        <v/>
      </c>
      <c r="BA1168" s="17" t="str">
        <f t="shared" si="1160"/>
        <v/>
      </c>
      <c r="BB1168" s="17" t="str">
        <f t="shared" si="1160"/>
        <v/>
      </c>
      <c r="BC1168" s="17" t="str">
        <f t="shared" si="1160"/>
        <v/>
      </c>
      <c r="BD1168" s="17" t="str">
        <f t="shared" si="1160"/>
        <v/>
      </c>
      <c r="BE1168" s="17" t="str">
        <f t="shared" si="1160"/>
        <v/>
      </c>
      <c r="BF1168" s="17" t="str">
        <f t="shared" si="1157"/>
        <v/>
      </c>
      <c r="BG1168" s="17" t="str">
        <f t="shared" si="1157"/>
        <v/>
      </c>
      <c r="BH1168" s="17" t="str">
        <f t="shared" si="1157"/>
        <v/>
      </c>
      <c r="BI1168" s="17" t="str">
        <f t="shared" si="1157"/>
        <v/>
      </c>
      <c r="BJ1168" s="17" t="str">
        <f t="shared" si="1157"/>
        <v/>
      </c>
    </row>
    <row r="1169" spans="1:62" s="13" customFormat="1" ht="23.25" customHeight="1">
      <c r="A1169" s="1">
        <f ca="1">IF(COUNTIF($D1169:$M1169," ")=10,"",IF(VLOOKUP(MAX($A$1:A1168),$A$1:C1168,3,FALSE)=0,"",MAX($A$1:A1168)+1))</f>
        <v>1135</v>
      </c>
      <c r="B1169" s="13" t="str">
        <f>$B1162</f>
        <v/>
      </c>
      <c r="C1169" s="2" t="str">
        <f>IF($B1169="","",$S$8)</f>
        <v/>
      </c>
      <c r="D1169" s="23" t="str">
        <f t="shared" ref="D1169:K1169" si="1163">IF($B1169&gt;"",IF(ISERROR(SEARCH($B1169,T$8))," ",MID(T$8,FIND("%курс ",T$8,FIND($B1169,T$8))+6,3)&amp;"
("&amp;MID(T$8,FIND("ауд.",T$8,FIND($B1169,T$8))+4,FIND("№",T$8,FIND("ауд.",T$8,FIND($B1169,T$8)))-(FIND("ауд.",T$8,FIND($B1169,T$8))+4))&amp;")"),"")</f>
        <v/>
      </c>
      <c r="E1169" s="23" t="str">
        <f t="shared" si="1163"/>
        <v/>
      </c>
      <c r="F1169" s="23" t="str">
        <f t="shared" si="1163"/>
        <v/>
      </c>
      <c r="G1169" s="23" t="str">
        <f t="shared" si="1163"/>
        <v/>
      </c>
      <c r="H1169" s="23" t="str">
        <f t="shared" si="1163"/>
        <v/>
      </c>
      <c r="I1169" s="23" t="str">
        <f t="shared" si="1163"/>
        <v/>
      </c>
      <c r="J1169" s="23" t="str">
        <f t="shared" si="1163"/>
        <v/>
      </c>
      <c r="K1169" s="23" t="str">
        <f t="shared" si="1163"/>
        <v/>
      </c>
      <c r="L1169" s="23"/>
      <c r="M1169" s="23"/>
      <c r="P1169" s="16"/>
      <c r="Q1169" s="16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E1169" s="31" t="str">
        <f t="shared" si="1153"/>
        <v/>
      </c>
      <c r="AF1169" s="31" t="str">
        <f t="shared" si="1153"/>
        <v/>
      </c>
      <c r="AG1169" s="31" t="str">
        <f t="shared" si="1153"/>
        <v/>
      </c>
      <c r="AH1169" s="31" t="str">
        <f t="shared" si="1153"/>
        <v/>
      </c>
      <c r="AI1169" s="31" t="str">
        <f t="shared" si="1153"/>
        <v/>
      </c>
      <c r="AJ1169" s="31" t="str">
        <f t="shared" si="1153"/>
        <v/>
      </c>
      <c r="AK1169" s="31" t="str">
        <f t="shared" si="1153"/>
        <v/>
      </c>
      <c r="AL1169" s="31" t="str">
        <f t="shared" si="1153"/>
        <v/>
      </c>
      <c r="AM1169" s="31" t="str">
        <f t="shared" si="1153"/>
        <v/>
      </c>
      <c r="AN1169" s="31" t="str">
        <f t="shared" si="1153"/>
        <v/>
      </c>
      <c r="AO1169" s="32" t="str">
        <f t="shared" si="1151"/>
        <v/>
      </c>
      <c r="AP1169" s="32" t="str">
        <f t="shared" si="1159"/>
        <v/>
      </c>
      <c r="AQ1169" s="32" t="str">
        <f t="shared" si="1159"/>
        <v/>
      </c>
      <c r="AR1169" s="32" t="str">
        <f t="shared" si="1159"/>
        <v/>
      </c>
      <c r="AS1169" s="32" t="str">
        <f t="shared" si="1159"/>
        <v/>
      </c>
      <c r="AT1169" s="32" t="str">
        <f t="shared" si="1159"/>
        <v/>
      </c>
      <c r="AU1169" s="32" t="str">
        <f t="shared" si="1156"/>
        <v/>
      </c>
      <c r="AV1169" s="32" t="str">
        <f t="shared" si="1156"/>
        <v/>
      </c>
      <c r="AW1169" s="32" t="str">
        <f t="shared" si="1156"/>
        <v/>
      </c>
      <c r="AX1169" s="32" t="str">
        <f t="shared" si="1156"/>
        <v/>
      </c>
      <c r="AY1169" s="32" t="str">
        <f t="shared" si="1156"/>
        <v/>
      </c>
      <c r="BA1169" s="17" t="str">
        <f t="shared" si="1160"/>
        <v/>
      </c>
      <c r="BB1169" s="17" t="str">
        <f t="shared" si="1160"/>
        <v/>
      </c>
      <c r="BC1169" s="17" t="str">
        <f t="shared" si="1160"/>
        <v/>
      </c>
      <c r="BD1169" s="17" t="str">
        <f t="shared" si="1160"/>
        <v/>
      </c>
      <c r="BE1169" s="17" t="str">
        <f t="shared" si="1160"/>
        <v/>
      </c>
      <c r="BF1169" s="17" t="str">
        <f t="shared" si="1157"/>
        <v/>
      </c>
      <c r="BG1169" s="17" t="str">
        <f t="shared" si="1157"/>
        <v/>
      </c>
      <c r="BH1169" s="17" t="str">
        <f t="shared" si="1157"/>
        <v/>
      </c>
      <c r="BI1169" s="17" t="str">
        <f t="shared" si="1157"/>
        <v/>
      </c>
      <c r="BJ1169" s="17" t="str">
        <f t="shared" si="1157"/>
        <v/>
      </c>
    </row>
    <row r="1170" spans="1:62" s="13" customFormat="1" ht="23.25" customHeight="1">
      <c r="C1170" s="2" t="str">
        <f>IF($B1170="","",$S$2)</f>
        <v/>
      </c>
      <c r="D1170" s="14" t="str">
        <f t="shared" ref="D1170:K1170" si="1164">IF($B1170&gt;"",IF(ISERROR(SEARCH($B1170,T$2))," ",MID(T$2,FIND("%курс ",T$2,FIND($B1170,T$2))+6,3)&amp;"
("&amp;MID(T$2,FIND("ауд.",T$2,FIND($B1170,T$2))+4,FIND("№",T$2,FIND("ауд.",T$2,FIND($B1170,T$2)))-(FIND("ауд.",T$2,FIND($B1170,T$2))+4))&amp;")"),"")</f>
        <v/>
      </c>
      <c r="E1170" s="14" t="str">
        <f t="shared" si="1164"/>
        <v/>
      </c>
      <c r="F1170" s="14" t="str">
        <f t="shared" si="1164"/>
        <v/>
      </c>
      <c r="G1170" s="14" t="str">
        <f t="shared" si="1164"/>
        <v/>
      </c>
      <c r="H1170" s="14" t="str">
        <f t="shared" si="1164"/>
        <v/>
      </c>
      <c r="I1170" s="14" t="str">
        <f t="shared" si="1164"/>
        <v/>
      </c>
      <c r="J1170" s="14" t="str">
        <f t="shared" si="1164"/>
        <v/>
      </c>
      <c r="K1170" s="14" t="str">
        <f t="shared" si="1164"/>
        <v/>
      </c>
      <c r="L1170" s="14"/>
      <c r="M1170" s="14"/>
      <c r="P1170" s="16"/>
      <c r="Q1170" s="16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E1170" s="35"/>
      <c r="AF1170" s="35"/>
      <c r="AG1170" s="35"/>
      <c r="AH1170" s="35"/>
      <c r="AI1170" s="35"/>
      <c r="AJ1170" s="35"/>
      <c r="AK1170" s="35"/>
      <c r="AL1170" s="35"/>
      <c r="AM1170" s="35"/>
      <c r="AN1170" s="35"/>
      <c r="AO1170" s="35"/>
      <c r="AP1170" s="32" t="str">
        <f t="shared" si="1159"/>
        <v/>
      </c>
      <c r="AQ1170" s="32" t="str">
        <f t="shared" si="1159"/>
        <v/>
      </c>
      <c r="AR1170" s="32" t="str">
        <f t="shared" si="1159"/>
        <v/>
      </c>
      <c r="AS1170" s="32" t="str">
        <f t="shared" si="1159"/>
        <v/>
      </c>
      <c r="AT1170" s="32" t="str">
        <f t="shared" si="1159"/>
        <v/>
      </c>
      <c r="AU1170" s="32" t="str">
        <f t="shared" si="1156"/>
        <v/>
      </c>
      <c r="AV1170" s="32" t="str">
        <f t="shared" si="1156"/>
        <v/>
      </c>
      <c r="AW1170" s="32" t="str">
        <f t="shared" si="1156"/>
        <v/>
      </c>
      <c r="AX1170" s="32" t="str">
        <f t="shared" si="1156"/>
        <v/>
      </c>
      <c r="AY1170" s="32" t="str">
        <f t="shared" si="1156"/>
        <v/>
      </c>
      <c r="BA1170" s="17" t="str">
        <f t="shared" si="1160"/>
        <v/>
      </c>
      <c r="BB1170" s="17" t="str">
        <f t="shared" si="1160"/>
        <v/>
      </c>
      <c r="BC1170" s="17" t="str">
        <f t="shared" si="1160"/>
        <v/>
      </c>
      <c r="BD1170" s="17" t="str">
        <f t="shared" si="1160"/>
        <v/>
      </c>
      <c r="BE1170" s="17" t="str">
        <f t="shared" si="1160"/>
        <v/>
      </c>
      <c r="BF1170" s="17" t="str">
        <f t="shared" si="1157"/>
        <v/>
      </c>
      <c r="BG1170" s="17" t="str">
        <f t="shared" si="1157"/>
        <v/>
      </c>
      <c r="BH1170" s="17" t="str">
        <f t="shared" si="1157"/>
        <v/>
      </c>
      <c r="BI1170" s="17" t="str">
        <f t="shared" si="1157"/>
        <v/>
      </c>
      <c r="BJ1170" s="17" t="str">
        <f t="shared" si="1157"/>
        <v/>
      </c>
    </row>
    <row r="1171" spans="1:62" s="13" customFormat="1" ht="23.25" customHeight="1">
      <c r="A1171" s="1">
        <f ca="1">IF(COUNTIF($D1172:$M1178," ")=70,"",MAX($A$1:A1170)+1)</f>
        <v>1136</v>
      </c>
      <c r="B1171" s="2" t="str">
        <f>IF($C1171="","",$C1171)</f>
        <v/>
      </c>
      <c r="C1171" s="3" t="str">
        <f>IF(ISERROR(VLOOKUP((ROW()-1)/9+1,'[1]Преподавательский состав'!$A$2:$B$180,2,FALSE)),"",VLOOKUP((ROW()-1)/9+1,'[1]Преподавательский состав'!$A$2:$B$180,2,FALSE))</f>
        <v/>
      </c>
      <c r="D1171" s="3" t="str">
        <f>IF($C1171="","",T(" 9.00"))</f>
        <v/>
      </c>
      <c r="E1171" s="3" t="str">
        <f>IF($C1171="","",T("10.40"))</f>
        <v/>
      </c>
      <c r="F1171" s="3" t="str">
        <f>IF($C1171="","",T("12.20"))</f>
        <v/>
      </c>
      <c r="G1171" s="3" t="str">
        <f>IF($C1171="","",T("14.00"))</f>
        <v/>
      </c>
      <c r="H1171" s="3" t="str">
        <f>IF($C1171="","",T("14.30"))</f>
        <v/>
      </c>
      <c r="I1171" s="3" t="str">
        <f>IF($C1171="","",T("16.10"))</f>
        <v/>
      </c>
      <c r="J1171" s="3" t="str">
        <f>IF($C1171="","",T("17.50"))</f>
        <v/>
      </c>
      <c r="K1171" s="3" t="str">
        <f>IF($C1171="","",T("17.50"))</f>
        <v/>
      </c>
      <c r="L1171" s="3"/>
      <c r="M1171" s="3"/>
      <c r="P1171" s="16"/>
      <c r="Q1171" s="16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 t="str">
        <f t="shared" ref="AO1171:AO1178" si="1165">IF(COUNTBLANK(AE1171:AN1171)=10,"",MID($B1171,1,FIND(" ",$B1171)-1))</f>
        <v/>
      </c>
      <c r="AP1171" s="32" t="str">
        <f t="shared" si="1159"/>
        <v/>
      </c>
      <c r="AQ1171" s="32" t="str">
        <f t="shared" si="1159"/>
        <v/>
      </c>
      <c r="AR1171" s="32" t="str">
        <f t="shared" si="1159"/>
        <v/>
      </c>
      <c r="AS1171" s="32" t="str">
        <f t="shared" si="1159"/>
        <v/>
      </c>
      <c r="AT1171" s="32" t="str">
        <f t="shared" si="1159"/>
        <v/>
      </c>
      <c r="AU1171" s="32" t="str">
        <f t="shared" si="1156"/>
        <v/>
      </c>
      <c r="AV1171" s="32" t="str">
        <f t="shared" si="1156"/>
        <v/>
      </c>
      <c r="AW1171" s="32" t="str">
        <f t="shared" si="1156"/>
        <v/>
      </c>
      <c r="AX1171" s="32" t="str">
        <f t="shared" si="1156"/>
        <v/>
      </c>
      <c r="AY1171" s="32" t="str">
        <f t="shared" si="1156"/>
        <v/>
      </c>
      <c r="BA1171" s="17" t="str">
        <f t="shared" si="1160"/>
        <v/>
      </c>
      <c r="BB1171" s="17" t="str">
        <f t="shared" si="1160"/>
        <v/>
      </c>
      <c r="BC1171" s="17" t="str">
        <f t="shared" si="1160"/>
        <v/>
      </c>
      <c r="BD1171" s="17" t="str">
        <f t="shared" si="1160"/>
        <v/>
      </c>
      <c r="BE1171" s="17" t="str">
        <f t="shared" si="1160"/>
        <v/>
      </c>
      <c r="BF1171" s="17" t="str">
        <f t="shared" si="1157"/>
        <v/>
      </c>
      <c r="BG1171" s="17" t="str">
        <f t="shared" si="1157"/>
        <v/>
      </c>
      <c r="BH1171" s="17" t="str">
        <f t="shared" si="1157"/>
        <v/>
      </c>
      <c r="BI1171" s="17" t="str">
        <f t="shared" si="1157"/>
        <v/>
      </c>
      <c r="BJ1171" s="17" t="str">
        <f t="shared" si="1157"/>
        <v/>
      </c>
    </row>
    <row r="1172" spans="1:62" s="13" customFormat="1" ht="23.25" customHeight="1">
      <c r="A1172" s="1">
        <f ca="1">IF(COUNTIF($D1172:$M1172," ")=10,"",IF(VLOOKUP(MAX($A$1:A1171),$A$1:C1171,3,FALSE)=0,"",MAX($A$1:A1171)+1))</f>
        <v>1137</v>
      </c>
      <c r="B1172" s="13" t="str">
        <f>$B1171</f>
        <v/>
      </c>
      <c r="C1172" s="2" t="str">
        <f>IF($B1172="","",$S$2)</f>
        <v/>
      </c>
      <c r="D1172" s="14" t="str">
        <f t="shared" ref="D1172:K1172" si="1166">IF($B1172&gt;"",IF(ISERROR(SEARCH($B1172,T$2))," ",MID(T$2,FIND("%курс ",T$2,FIND($B1172,T$2))+6,3)&amp;"
("&amp;MID(T$2,FIND("ауд.",T$2,FIND($B1172,T$2))+4,FIND("№",T$2,FIND("ауд.",T$2,FIND($B1172,T$2)))-(FIND("ауд.",T$2,FIND($B1172,T$2))+4))&amp;")"),"")</f>
        <v/>
      </c>
      <c r="E1172" s="14" t="str">
        <f t="shared" si="1166"/>
        <v/>
      </c>
      <c r="F1172" s="14" t="str">
        <f t="shared" si="1166"/>
        <v/>
      </c>
      <c r="G1172" s="14" t="str">
        <f t="shared" si="1166"/>
        <v/>
      </c>
      <c r="H1172" s="14" t="str">
        <f t="shared" si="1166"/>
        <v/>
      </c>
      <c r="I1172" s="14" t="str">
        <f t="shared" si="1166"/>
        <v/>
      </c>
      <c r="J1172" s="14" t="str">
        <f t="shared" si="1166"/>
        <v/>
      </c>
      <c r="K1172" s="14" t="str">
        <f t="shared" si="1166"/>
        <v/>
      </c>
      <c r="L1172" s="14"/>
      <c r="M1172" s="14"/>
      <c r="P1172" s="16"/>
      <c r="Q1172" s="16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E1172" s="31" t="str">
        <f t="shared" ref="AE1172:AN1178" si="1167">IF(D1172=" ","",IF(D1172="","",CONCATENATE($C1172," ",D$1," ",MID(D1172,6,3))))</f>
        <v/>
      </c>
      <c r="AF1172" s="31" t="str">
        <f t="shared" si="1167"/>
        <v/>
      </c>
      <c r="AG1172" s="31" t="str">
        <f t="shared" si="1167"/>
        <v/>
      </c>
      <c r="AH1172" s="31" t="str">
        <f t="shared" si="1167"/>
        <v/>
      </c>
      <c r="AI1172" s="31" t="str">
        <f t="shared" si="1167"/>
        <v/>
      </c>
      <c r="AJ1172" s="31" t="str">
        <f t="shared" si="1167"/>
        <v/>
      </c>
      <c r="AK1172" s="31" t="str">
        <f t="shared" si="1167"/>
        <v/>
      </c>
      <c r="AL1172" s="31" t="str">
        <f t="shared" si="1167"/>
        <v/>
      </c>
      <c r="AM1172" s="31" t="str">
        <f t="shared" si="1167"/>
        <v/>
      </c>
      <c r="AN1172" s="31" t="str">
        <f t="shared" si="1167"/>
        <v/>
      </c>
      <c r="AO1172" s="32" t="str">
        <f t="shared" si="1165"/>
        <v/>
      </c>
      <c r="AP1172" s="32" t="str">
        <f t="shared" si="1159"/>
        <v/>
      </c>
      <c r="AQ1172" s="32" t="str">
        <f t="shared" si="1159"/>
        <v/>
      </c>
      <c r="AR1172" s="32" t="str">
        <f t="shared" si="1159"/>
        <v/>
      </c>
      <c r="AS1172" s="32" t="str">
        <f t="shared" si="1159"/>
        <v/>
      </c>
      <c r="AT1172" s="32" t="str">
        <f t="shared" si="1159"/>
        <v/>
      </c>
      <c r="AU1172" s="32" t="str">
        <f t="shared" si="1156"/>
        <v/>
      </c>
      <c r="AV1172" s="32" t="str">
        <f t="shared" si="1156"/>
        <v/>
      </c>
      <c r="AW1172" s="32" t="str">
        <f t="shared" si="1156"/>
        <v/>
      </c>
      <c r="AX1172" s="32" t="str">
        <f t="shared" si="1156"/>
        <v/>
      </c>
      <c r="AY1172" s="32" t="str">
        <f t="shared" si="1156"/>
        <v/>
      </c>
      <c r="BA1172" s="17" t="str">
        <f t="shared" si="1160"/>
        <v/>
      </c>
      <c r="BB1172" s="17" t="str">
        <f t="shared" si="1160"/>
        <v/>
      </c>
      <c r="BC1172" s="17" t="str">
        <f t="shared" si="1160"/>
        <v/>
      </c>
      <c r="BD1172" s="17" t="str">
        <f t="shared" si="1160"/>
        <v/>
      </c>
      <c r="BE1172" s="17" t="str">
        <f t="shared" si="1160"/>
        <v/>
      </c>
      <c r="BF1172" s="17" t="str">
        <f t="shared" si="1157"/>
        <v/>
      </c>
      <c r="BG1172" s="17" t="str">
        <f t="shared" si="1157"/>
        <v/>
      </c>
      <c r="BH1172" s="17" t="str">
        <f t="shared" si="1157"/>
        <v/>
      </c>
      <c r="BI1172" s="17" t="str">
        <f t="shared" si="1157"/>
        <v/>
      </c>
      <c r="BJ1172" s="17" t="str">
        <f t="shared" si="1157"/>
        <v/>
      </c>
    </row>
    <row r="1173" spans="1:62" s="13" customFormat="1" ht="23.25" customHeight="1">
      <c r="A1173" s="1">
        <f ca="1">IF(COUNTIF($D1173:$M1173," ")=10,"",IF(VLOOKUP(MAX($A$1:A1172),$A$1:C1172,3,FALSE)=0,"",MAX($A$1:A1172)+1))</f>
        <v>1138</v>
      </c>
      <c r="B1173" s="13" t="str">
        <f>$B1171</f>
        <v/>
      </c>
      <c r="C1173" s="2" t="str">
        <f>IF($B1173="","",$S$3)</f>
        <v/>
      </c>
      <c r="D1173" s="14" t="str">
        <f t="shared" ref="D1173:K1173" si="1168">IF($B1173&gt;"",IF(ISERROR(SEARCH($B1173,T$3))," ",MID(T$3,FIND("%курс ",T$3,FIND($B1173,T$3))+6,3)&amp;"
("&amp;MID(T$3,FIND("ауд.",T$3,FIND($B1173,T$3))+4,FIND("№",T$3,FIND("ауд.",T$3,FIND($B1173,T$3)))-(FIND("ауд.",T$3,FIND($B1173,T$3))+4))&amp;")"),"")</f>
        <v/>
      </c>
      <c r="E1173" s="14" t="str">
        <f t="shared" si="1168"/>
        <v/>
      </c>
      <c r="F1173" s="14" t="str">
        <f t="shared" si="1168"/>
        <v/>
      </c>
      <c r="G1173" s="14" t="str">
        <f t="shared" si="1168"/>
        <v/>
      </c>
      <c r="H1173" s="14" t="str">
        <f t="shared" si="1168"/>
        <v/>
      </c>
      <c r="I1173" s="14" t="str">
        <f t="shared" si="1168"/>
        <v/>
      </c>
      <c r="J1173" s="14" t="str">
        <f t="shared" si="1168"/>
        <v/>
      </c>
      <c r="K1173" s="14" t="str">
        <f t="shared" si="1168"/>
        <v/>
      </c>
      <c r="L1173" s="14"/>
      <c r="M1173" s="14"/>
      <c r="P1173" s="16"/>
      <c r="Q1173" s="16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E1173" s="31" t="str">
        <f t="shared" si="1167"/>
        <v/>
      </c>
      <c r="AF1173" s="31" t="str">
        <f t="shared" si="1167"/>
        <v/>
      </c>
      <c r="AG1173" s="31" t="str">
        <f t="shared" si="1167"/>
        <v/>
      </c>
      <c r="AH1173" s="31" t="str">
        <f t="shared" si="1167"/>
        <v/>
      </c>
      <c r="AI1173" s="31" t="str">
        <f t="shared" si="1167"/>
        <v/>
      </c>
      <c r="AJ1173" s="31" t="str">
        <f t="shared" si="1167"/>
        <v/>
      </c>
      <c r="AK1173" s="31" t="str">
        <f t="shared" si="1167"/>
        <v/>
      </c>
      <c r="AL1173" s="31" t="str">
        <f t="shared" si="1167"/>
        <v/>
      </c>
      <c r="AM1173" s="31" t="str">
        <f t="shared" si="1167"/>
        <v/>
      </c>
      <c r="AN1173" s="31" t="str">
        <f t="shared" si="1167"/>
        <v/>
      </c>
      <c r="AO1173" s="32" t="str">
        <f t="shared" si="1165"/>
        <v/>
      </c>
      <c r="AP1173" s="32" t="str">
        <f t="shared" si="1159"/>
        <v/>
      </c>
      <c r="AQ1173" s="32" t="str">
        <f t="shared" si="1159"/>
        <v/>
      </c>
      <c r="AR1173" s="32" t="str">
        <f t="shared" si="1159"/>
        <v/>
      </c>
      <c r="AS1173" s="32" t="str">
        <f t="shared" si="1159"/>
        <v/>
      </c>
      <c r="AT1173" s="32" t="str">
        <f t="shared" si="1159"/>
        <v/>
      </c>
      <c r="AU1173" s="32" t="str">
        <f t="shared" si="1156"/>
        <v/>
      </c>
      <c r="AV1173" s="32" t="str">
        <f t="shared" si="1156"/>
        <v/>
      </c>
      <c r="AW1173" s="32" t="str">
        <f t="shared" si="1156"/>
        <v/>
      </c>
      <c r="AX1173" s="32" t="str">
        <f t="shared" si="1156"/>
        <v/>
      </c>
      <c r="AY1173" s="32" t="str">
        <f t="shared" si="1156"/>
        <v/>
      </c>
      <c r="BA1173" s="17" t="str">
        <f t="shared" si="1160"/>
        <v/>
      </c>
      <c r="BB1173" s="17" t="str">
        <f t="shared" si="1160"/>
        <v/>
      </c>
      <c r="BC1173" s="17" t="str">
        <f t="shared" si="1160"/>
        <v/>
      </c>
      <c r="BD1173" s="17" t="str">
        <f t="shared" si="1160"/>
        <v/>
      </c>
      <c r="BE1173" s="17" t="str">
        <f t="shared" si="1160"/>
        <v/>
      </c>
      <c r="BF1173" s="17" t="str">
        <f t="shared" si="1157"/>
        <v/>
      </c>
      <c r="BG1173" s="17" t="str">
        <f t="shared" si="1157"/>
        <v/>
      </c>
      <c r="BH1173" s="17" t="str">
        <f t="shared" si="1157"/>
        <v/>
      </c>
      <c r="BI1173" s="17" t="str">
        <f t="shared" si="1157"/>
        <v/>
      </c>
      <c r="BJ1173" s="17" t="str">
        <f t="shared" si="1157"/>
        <v/>
      </c>
    </row>
    <row r="1174" spans="1:62" s="13" customFormat="1" ht="23.25" customHeight="1">
      <c r="A1174" s="1">
        <f ca="1">IF(COUNTIF($D1174:$M1174," ")=10,"",IF(VLOOKUP(MAX($A$1:A1173),$A$1:C1173,3,FALSE)=0,"",MAX($A$1:A1173)+1))</f>
        <v>1139</v>
      </c>
      <c r="B1174" s="13" t="str">
        <f>$B1171</f>
        <v/>
      </c>
      <c r="C1174" s="2" t="str">
        <f>IF($B1174="","",$S$4)</f>
        <v/>
      </c>
      <c r="D1174" s="14" t="str">
        <f t="shared" ref="D1174:K1174" si="1169">IF($B1174&gt;"",IF(ISERROR(SEARCH($B1174,T$4))," ",MID(T$4,FIND("%курс ",T$4,FIND($B1174,T$4))+6,3)&amp;"
("&amp;MID(T$4,FIND("ауд.",T$4,FIND($B1174,T$4))+4,FIND("№",T$4,FIND("ауд.",T$4,FIND($B1174,T$4)))-(FIND("ауд.",T$4,FIND($B1174,T$4))+4))&amp;")"),"")</f>
        <v/>
      </c>
      <c r="E1174" s="14" t="str">
        <f t="shared" si="1169"/>
        <v/>
      </c>
      <c r="F1174" s="14" t="str">
        <f t="shared" si="1169"/>
        <v/>
      </c>
      <c r="G1174" s="14" t="str">
        <f t="shared" si="1169"/>
        <v/>
      </c>
      <c r="H1174" s="14" t="str">
        <f t="shared" si="1169"/>
        <v/>
      </c>
      <c r="I1174" s="14" t="str">
        <f t="shared" si="1169"/>
        <v/>
      </c>
      <c r="J1174" s="14" t="str">
        <f t="shared" si="1169"/>
        <v/>
      </c>
      <c r="K1174" s="14" t="str">
        <f t="shared" si="1169"/>
        <v/>
      </c>
      <c r="L1174" s="14"/>
      <c r="M1174" s="14"/>
      <c r="P1174" s="16"/>
      <c r="Q1174" s="16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E1174" s="31" t="str">
        <f t="shared" si="1167"/>
        <v/>
      </c>
      <c r="AF1174" s="31" t="str">
        <f t="shared" si="1167"/>
        <v/>
      </c>
      <c r="AG1174" s="31" t="str">
        <f t="shared" si="1167"/>
        <v/>
      </c>
      <c r="AH1174" s="31" t="str">
        <f t="shared" si="1167"/>
        <v/>
      </c>
      <c r="AI1174" s="31" t="str">
        <f t="shared" si="1167"/>
        <v/>
      </c>
      <c r="AJ1174" s="31" t="str">
        <f t="shared" si="1167"/>
        <v/>
      </c>
      <c r="AK1174" s="31" t="str">
        <f t="shared" si="1167"/>
        <v/>
      </c>
      <c r="AL1174" s="31" t="str">
        <f t="shared" si="1167"/>
        <v/>
      </c>
      <c r="AM1174" s="31" t="str">
        <f t="shared" si="1167"/>
        <v/>
      </c>
      <c r="AN1174" s="31" t="str">
        <f t="shared" si="1167"/>
        <v/>
      </c>
      <c r="AO1174" s="32" t="str">
        <f t="shared" si="1165"/>
        <v/>
      </c>
      <c r="AP1174" s="32" t="str">
        <f t="shared" si="1159"/>
        <v/>
      </c>
      <c r="AQ1174" s="32" t="str">
        <f t="shared" si="1159"/>
        <v/>
      </c>
      <c r="AR1174" s="32" t="str">
        <f t="shared" si="1159"/>
        <v/>
      </c>
      <c r="AS1174" s="32" t="str">
        <f t="shared" si="1159"/>
        <v/>
      </c>
      <c r="AT1174" s="32" t="str">
        <f t="shared" si="1159"/>
        <v/>
      </c>
      <c r="AU1174" s="32" t="str">
        <f t="shared" si="1156"/>
        <v/>
      </c>
      <c r="AV1174" s="32" t="str">
        <f t="shared" si="1156"/>
        <v/>
      </c>
      <c r="AW1174" s="32" t="str">
        <f t="shared" si="1156"/>
        <v/>
      </c>
      <c r="AX1174" s="32" t="str">
        <f t="shared" si="1156"/>
        <v/>
      </c>
      <c r="AY1174" s="32" t="str">
        <f t="shared" si="1156"/>
        <v/>
      </c>
      <c r="BA1174" s="17" t="str">
        <f t="shared" si="1160"/>
        <v/>
      </c>
      <c r="BB1174" s="17" t="str">
        <f t="shared" si="1160"/>
        <v/>
      </c>
      <c r="BC1174" s="17" t="str">
        <f t="shared" si="1160"/>
        <v/>
      </c>
      <c r="BD1174" s="17" t="str">
        <f t="shared" si="1160"/>
        <v/>
      </c>
      <c r="BE1174" s="17" t="str">
        <f t="shared" si="1160"/>
        <v/>
      </c>
      <c r="BF1174" s="17" t="str">
        <f t="shared" si="1157"/>
        <v/>
      </c>
      <c r="BG1174" s="17" t="str">
        <f t="shared" si="1157"/>
        <v/>
      </c>
      <c r="BH1174" s="17" t="str">
        <f t="shared" si="1157"/>
        <v/>
      </c>
      <c r="BI1174" s="17" t="str">
        <f t="shared" si="1157"/>
        <v/>
      </c>
      <c r="BJ1174" s="17" t="str">
        <f t="shared" si="1157"/>
        <v/>
      </c>
    </row>
    <row r="1175" spans="1:62" s="13" customFormat="1" ht="23.25" customHeight="1">
      <c r="A1175" s="1">
        <f ca="1">IF(COUNTIF($D1175:$M1175," ")=10,"",IF(VLOOKUP(MAX($A$1:A1174),$A$1:C1174,3,FALSE)=0,"",MAX($A$1:A1174)+1))</f>
        <v>1140</v>
      </c>
      <c r="B1175" s="13" t="str">
        <f>$B1171</f>
        <v/>
      </c>
      <c r="C1175" s="2" t="str">
        <f>IF($B1175="","",$S$5)</f>
        <v/>
      </c>
      <c r="D1175" s="23" t="str">
        <f t="shared" ref="D1175:K1175" si="1170">IF($B1175&gt;"",IF(ISERROR(SEARCH($B1175,T$5))," ",MID(T$5,FIND("%курс ",T$5,FIND($B1175,T$5))+6,3)&amp;"
("&amp;MID(T$5,FIND("ауд.",T$5,FIND($B1175,T$5))+4,FIND("№",T$5,FIND("ауд.",T$5,FIND($B1175,T$5)))-(FIND("ауд.",T$5,FIND($B1175,T$5))+4))&amp;")"),"")</f>
        <v/>
      </c>
      <c r="E1175" s="23" t="str">
        <f t="shared" si="1170"/>
        <v/>
      </c>
      <c r="F1175" s="23" t="str">
        <f t="shared" si="1170"/>
        <v/>
      </c>
      <c r="G1175" s="23" t="str">
        <f t="shared" si="1170"/>
        <v/>
      </c>
      <c r="H1175" s="23" t="str">
        <f t="shared" si="1170"/>
        <v/>
      </c>
      <c r="I1175" s="23" t="str">
        <f t="shared" si="1170"/>
        <v/>
      </c>
      <c r="J1175" s="23" t="str">
        <f t="shared" si="1170"/>
        <v/>
      </c>
      <c r="K1175" s="23" t="str">
        <f t="shared" si="1170"/>
        <v/>
      </c>
      <c r="L1175" s="23"/>
      <c r="M1175" s="23"/>
      <c r="P1175" s="16"/>
      <c r="Q1175" s="16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E1175" s="31" t="str">
        <f t="shared" si="1167"/>
        <v/>
      </c>
      <c r="AF1175" s="31" t="str">
        <f t="shared" si="1167"/>
        <v/>
      </c>
      <c r="AG1175" s="31" t="str">
        <f t="shared" si="1167"/>
        <v/>
      </c>
      <c r="AH1175" s="31" t="str">
        <f t="shared" si="1167"/>
        <v/>
      </c>
      <c r="AI1175" s="31" t="str">
        <f t="shared" si="1167"/>
        <v/>
      </c>
      <c r="AJ1175" s="31" t="str">
        <f t="shared" si="1167"/>
        <v/>
      </c>
      <c r="AK1175" s="31" t="str">
        <f t="shared" si="1167"/>
        <v/>
      </c>
      <c r="AL1175" s="31" t="str">
        <f t="shared" si="1167"/>
        <v/>
      </c>
      <c r="AM1175" s="31" t="str">
        <f t="shared" si="1167"/>
        <v/>
      </c>
      <c r="AN1175" s="31" t="str">
        <f t="shared" si="1167"/>
        <v/>
      </c>
      <c r="AO1175" s="32" t="str">
        <f t="shared" si="1165"/>
        <v/>
      </c>
      <c r="AP1175" s="32" t="str">
        <f t="shared" si="1159"/>
        <v/>
      </c>
      <c r="AQ1175" s="32" t="str">
        <f t="shared" si="1159"/>
        <v/>
      </c>
      <c r="AR1175" s="32" t="str">
        <f t="shared" si="1159"/>
        <v/>
      </c>
      <c r="AS1175" s="32" t="str">
        <f t="shared" si="1159"/>
        <v/>
      </c>
      <c r="AT1175" s="32" t="str">
        <f t="shared" si="1159"/>
        <v/>
      </c>
      <c r="AU1175" s="32" t="str">
        <f t="shared" si="1156"/>
        <v/>
      </c>
      <c r="AV1175" s="32" t="str">
        <f t="shared" si="1156"/>
        <v/>
      </c>
      <c r="AW1175" s="32" t="str">
        <f t="shared" si="1156"/>
        <v/>
      </c>
      <c r="AX1175" s="32" t="str">
        <f t="shared" si="1156"/>
        <v/>
      </c>
      <c r="AY1175" s="32" t="str">
        <f t="shared" si="1156"/>
        <v/>
      </c>
      <c r="BA1175" s="17" t="str">
        <f t="shared" si="1160"/>
        <v/>
      </c>
      <c r="BB1175" s="17" t="str">
        <f t="shared" si="1160"/>
        <v/>
      </c>
      <c r="BC1175" s="17" t="str">
        <f t="shared" si="1160"/>
        <v/>
      </c>
      <c r="BD1175" s="17" t="str">
        <f t="shared" si="1160"/>
        <v/>
      </c>
      <c r="BE1175" s="17" t="str">
        <f t="shared" si="1160"/>
        <v/>
      </c>
      <c r="BF1175" s="17" t="str">
        <f t="shared" si="1157"/>
        <v/>
      </c>
      <c r="BG1175" s="17" t="str">
        <f t="shared" si="1157"/>
        <v/>
      </c>
      <c r="BH1175" s="17" t="str">
        <f t="shared" si="1157"/>
        <v/>
      </c>
      <c r="BI1175" s="17" t="str">
        <f t="shared" si="1157"/>
        <v/>
      </c>
      <c r="BJ1175" s="17" t="str">
        <f t="shared" si="1157"/>
        <v/>
      </c>
    </row>
    <row r="1176" spans="1:62" s="13" customFormat="1" ht="23.25" customHeight="1">
      <c r="A1176" s="1">
        <f ca="1">IF(COUNTIF($D1176:$M1176," ")=10,"",IF(VLOOKUP(MAX($A$1:A1175),$A$1:C1175,3,FALSE)=0,"",MAX($A$1:A1175)+1))</f>
        <v>1141</v>
      </c>
      <c r="B1176" s="13" t="str">
        <f>$B1171</f>
        <v/>
      </c>
      <c r="C1176" s="2" t="str">
        <f>IF($B1176="","",$S$6)</f>
        <v/>
      </c>
      <c r="D1176" s="23" t="str">
        <f t="shared" ref="D1176:K1176" si="1171">IF($B1176&gt;"",IF(ISERROR(SEARCH($B1176,T$6))," ",MID(T$6,FIND("%курс ",T$6,FIND($B1176,T$6))+6,3)&amp;"
("&amp;MID(T$6,FIND("ауд.",T$6,FIND($B1176,T$6))+4,FIND("№",T$6,FIND("ауд.",T$6,FIND($B1176,T$6)))-(FIND("ауд.",T$6,FIND($B1176,T$6))+4))&amp;")"),"")</f>
        <v/>
      </c>
      <c r="E1176" s="23" t="str">
        <f t="shared" si="1171"/>
        <v/>
      </c>
      <c r="F1176" s="23" t="str">
        <f t="shared" si="1171"/>
        <v/>
      </c>
      <c r="G1176" s="23" t="str">
        <f t="shared" si="1171"/>
        <v/>
      </c>
      <c r="H1176" s="23" t="str">
        <f t="shared" si="1171"/>
        <v/>
      </c>
      <c r="I1176" s="23" t="str">
        <f t="shared" si="1171"/>
        <v/>
      </c>
      <c r="J1176" s="23" t="str">
        <f t="shared" si="1171"/>
        <v/>
      </c>
      <c r="K1176" s="23" t="str">
        <f t="shared" si="1171"/>
        <v/>
      </c>
      <c r="L1176" s="23"/>
      <c r="M1176" s="23"/>
      <c r="P1176" s="16"/>
      <c r="Q1176" s="16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E1176" s="31" t="str">
        <f t="shared" si="1167"/>
        <v/>
      </c>
      <c r="AF1176" s="31" t="str">
        <f t="shared" si="1167"/>
        <v/>
      </c>
      <c r="AG1176" s="31" t="str">
        <f t="shared" si="1167"/>
        <v/>
      </c>
      <c r="AH1176" s="31" t="str">
        <f t="shared" si="1167"/>
        <v/>
      </c>
      <c r="AI1176" s="31" t="str">
        <f t="shared" si="1167"/>
        <v/>
      </c>
      <c r="AJ1176" s="31" t="str">
        <f t="shared" si="1167"/>
        <v/>
      </c>
      <c r="AK1176" s="31" t="str">
        <f t="shared" si="1167"/>
        <v/>
      </c>
      <c r="AL1176" s="31" t="str">
        <f t="shared" si="1167"/>
        <v/>
      </c>
      <c r="AM1176" s="31" t="str">
        <f t="shared" si="1167"/>
        <v/>
      </c>
      <c r="AN1176" s="31" t="str">
        <f t="shared" si="1167"/>
        <v/>
      </c>
      <c r="AO1176" s="32" t="str">
        <f t="shared" si="1165"/>
        <v/>
      </c>
      <c r="AP1176" s="32" t="str">
        <f t="shared" si="1159"/>
        <v/>
      </c>
      <c r="AQ1176" s="32" t="str">
        <f t="shared" si="1159"/>
        <v/>
      </c>
      <c r="AR1176" s="32" t="str">
        <f t="shared" si="1159"/>
        <v/>
      </c>
      <c r="AS1176" s="32" t="str">
        <f t="shared" si="1159"/>
        <v/>
      </c>
      <c r="AT1176" s="32" t="str">
        <f t="shared" si="1159"/>
        <v/>
      </c>
      <c r="AU1176" s="32" t="str">
        <f t="shared" si="1156"/>
        <v/>
      </c>
      <c r="AV1176" s="32" t="str">
        <f t="shared" si="1156"/>
        <v/>
      </c>
      <c r="AW1176" s="32" t="str">
        <f t="shared" si="1156"/>
        <v/>
      </c>
      <c r="AX1176" s="32" t="str">
        <f t="shared" si="1156"/>
        <v/>
      </c>
      <c r="AY1176" s="32" t="str">
        <f t="shared" si="1156"/>
        <v/>
      </c>
      <c r="BA1176" s="17" t="str">
        <f t="shared" si="1160"/>
        <v/>
      </c>
      <c r="BB1176" s="17" t="str">
        <f t="shared" si="1160"/>
        <v/>
      </c>
      <c r="BC1176" s="17" t="str">
        <f t="shared" si="1160"/>
        <v/>
      </c>
      <c r="BD1176" s="17" t="str">
        <f t="shared" si="1160"/>
        <v/>
      </c>
      <c r="BE1176" s="17" t="str">
        <f t="shared" si="1160"/>
        <v/>
      </c>
      <c r="BF1176" s="17" t="str">
        <f t="shared" si="1157"/>
        <v/>
      </c>
      <c r="BG1176" s="17" t="str">
        <f t="shared" si="1157"/>
        <v/>
      </c>
      <c r="BH1176" s="17" t="str">
        <f t="shared" si="1157"/>
        <v/>
      </c>
      <c r="BI1176" s="17" t="str">
        <f t="shared" si="1157"/>
        <v/>
      </c>
      <c r="BJ1176" s="17" t="str">
        <f t="shared" si="1157"/>
        <v/>
      </c>
    </row>
    <row r="1177" spans="1:62" s="13" customFormat="1" ht="23.25" customHeight="1">
      <c r="A1177" s="1">
        <f ca="1">IF(COUNTIF($D1177:$M1177," ")=10,"",IF(VLOOKUP(MAX($A$1:A1176),$A$1:C1176,3,FALSE)=0,"",MAX($A$1:A1176)+1))</f>
        <v>1142</v>
      </c>
      <c r="B1177" s="13" t="str">
        <f>$B1171</f>
        <v/>
      </c>
      <c r="C1177" s="2" t="str">
        <f>IF($B1177="","",$S$7)</f>
        <v/>
      </c>
      <c r="D1177" s="23" t="str">
        <f t="shared" ref="D1177:K1177" si="1172">IF($B1177&gt;"",IF(ISERROR(SEARCH($B1177,T$7))," ",MID(T$7,FIND("%курс ",T$7,FIND($B1177,T$7))+6,3)&amp;"
("&amp;MID(T$7,FIND("ауд.",T$7,FIND($B1177,T$7))+4,FIND("№",T$7,FIND("ауд.",T$7,FIND($B1177,T$7)))-(FIND("ауд.",T$7,FIND($B1177,T$7))+4))&amp;")"),"")</f>
        <v/>
      </c>
      <c r="E1177" s="23" t="str">
        <f t="shared" si="1172"/>
        <v/>
      </c>
      <c r="F1177" s="23" t="str">
        <f t="shared" si="1172"/>
        <v/>
      </c>
      <c r="G1177" s="23" t="str">
        <f t="shared" si="1172"/>
        <v/>
      </c>
      <c r="H1177" s="23" t="str">
        <f t="shared" si="1172"/>
        <v/>
      </c>
      <c r="I1177" s="23" t="str">
        <f t="shared" si="1172"/>
        <v/>
      </c>
      <c r="J1177" s="23" t="str">
        <f t="shared" si="1172"/>
        <v/>
      </c>
      <c r="K1177" s="23" t="str">
        <f t="shared" si="1172"/>
        <v/>
      </c>
      <c r="L1177" s="23"/>
      <c r="M1177" s="23"/>
      <c r="P1177" s="16"/>
      <c r="Q1177" s="16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E1177" s="31" t="str">
        <f t="shared" si="1167"/>
        <v/>
      </c>
      <c r="AF1177" s="31" t="str">
        <f t="shared" si="1167"/>
        <v/>
      </c>
      <c r="AG1177" s="31" t="str">
        <f t="shared" si="1167"/>
        <v/>
      </c>
      <c r="AH1177" s="31" t="str">
        <f t="shared" si="1167"/>
        <v/>
      </c>
      <c r="AI1177" s="31" t="str">
        <f t="shared" si="1167"/>
        <v/>
      </c>
      <c r="AJ1177" s="31" t="str">
        <f t="shared" si="1167"/>
        <v/>
      </c>
      <c r="AK1177" s="31" t="str">
        <f t="shared" si="1167"/>
        <v/>
      </c>
      <c r="AL1177" s="31" t="str">
        <f t="shared" si="1167"/>
        <v/>
      </c>
      <c r="AM1177" s="31" t="str">
        <f t="shared" si="1167"/>
        <v/>
      </c>
      <c r="AN1177" s="31" t="str">
        <f t="shared" si="1167"/>
        <v/>
      </c>
      <c r="AO1177" s="32" t="str">
        <f t="shared" si="1165"/>
        <v/>
      </c>
      <c r="AP1177" s="32" t="str">
        <f t="shared" si="1159"/>
        <v/>
      </c>
      <c r="AQ1177" s="32" t="str">
        <f t="shared" si="1159"/>
        <v/>
      </c>
      <c r="AR1177" s="32" t="str">
        <f t="shared" si="1159"/>
        <v/>
      </c>
      <c r="AS1177" s="32" t="str">
        <f t="shared" si="1159"/>
        <v/>
      </c>
      <c r="AT1177" s="32" t="str">
        <f t="shared" si="1159"/>
        <v/>
      </c>
      <c r="AU1177" s="32" t="str">
        <f t="shared" si="1156"/>
        <v/>
      </c>
      <c r="AV1177" s="32" t="str">
        <f t="shared" si="1156"/>
        <v/>
      </c>
      <c r="AW1177" s="32" t="str">
        <f t="shared" si="1156"/>
        <v/>
      </c>
      <c r="AX1177" s="32" t="str">
        <f t="shared" si="1156"/>
        <v/>
      </c>
      <c r="AY1177" s="32" t="str">
        <f t="shared" si="1156"/>
        <v/>
      </c>
      <c r="BA1177" s="17" t="str">
        <f t="shared" si="1160"/>
        <v/>
      </c>
      <c r="BB1177" s="17" t="str">
        <f t="shared" si="1160"/>
        <v/>
      </c>
      <c r="BC1177" s="17" t="str">
        <f t="shared" si="1160"/>
        <v/>
      </c>
      <c r="BD1177" s="17" t="str">
        <f t="shared" si="1160"/>
        <v/>
      </c>
      <c r="BE1177" s="17" t="str">
        <f t="shared" si="1160"/>
        <v/>
      </c>
      <c r="BF1177" s="17" t="str">
        <f t="shared" si="1157"/>
        <v/>
      </c>
      <c r="BG1177" s="17" t="str">
        <f t="shared" si="1157"/>
        <v/>
      </c>
      <c r="BH1177" s="17" t="str">
        <f t="shared" si="1157"/>
        <v/>
      </c>
      <c r="BI1177" s="17" t="str">
        <f t="shared" si="1157"/>
        <v/>
      </c>
      <c r="BJ1177" s="17" t="str">
        <f t="shared" si="1157"/>
        <v/>
      </c>
    </row>
    <row r="1178" spans="1:62" s="13" customFormat="1" ht="23.25" customHeight="1">
      <c r="A1178" s="1">
        <f ca="1">IF(COUNTIF($D1178:$M1178," ")=10,"",IF(VLOOKUP(MAX($A$1:A1177),$A$1:C1177,3,FALSE)=0,"",MAX($A$1:A1177)+1))</f>
        <v>1143</v>
      </c>
      <c r="B1178" s="13" t="str">
        <f>$B1171</f>
        <v/>
      </c>
      <c r="C1178" s="2" t="str">
        <f>IF($B1178="","",$S$8)</f>
        <v/>
      </c>
      <c r="D1178" s="23" t="str">
        <f t="shared" ref="D1178:K1178" si="1173">IF($B1178&gt;"",IF(ISERROR(SEARCH($B1178,T$8))," ",MID(T$8,FIND("%курс ",T$8,FIND($B1178,T$8))+6,3)&amp;"
("&amp;MID(T$8,FIND("ауд.",T$8,FIND($B1178,T$8))+4,FIND("№",T$8,FIND("ауд.",T$8,FIND($B1178,T$8)))-(FIND("ауд.",T$8,FIND($B1178,T$8))+4))&amp;")"),"")</f>
        <v/>
      </c>
      <c r="E1178" s="23" t="str">
        <f t="shared" si="1173"/>
        <v/>
      </c>
      <c r="F1178" s="23" t="str">
        <f t="shared" si="1173"/>
        <v/>
      </c>
      <c r="G1178" s="23" t="str">
        <f t="shared" si="1173"/>
        <v/>
      </c>
      <c r="H1178" s="23" t="str">
        <f t="shared" si="1173"/>
        <v/>
      </c>
      <c r="I1178" s="23" t="str">
        <f t="shared" si="1173"/>
        <v/>
      </c>
      <c r="J1178" s="23" t="str">
        <f t="shared" si="1173"/>
        <v/>
      </c>
      <c r="K1178" s="23" t="str">
        <f t="shared" si="1173"/>
        <v/>
      </c>
      <c r="L1178" s="23"/>
      <c r="M1178" s="23"/>
      <c r="P1178" s="16"/>
      <c r="Q1178" s="16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E1178" s="31" t="str">
        <f t="shared" si="1167"/>
        <v/>
      </c>
      <c r="AF1178" s="31" t="str">
        <f t="shared" si="1167"/>
        <v/>
      </c>
      <c r="AG1178" s="31" t="str">
        <f t="shared" si="1167"/>
        <v/>
      </c>
      <c r="AH1178" s="31" t="str">
        <f t="shared" si="1167"/>
        <v/>
      </c>
      <c r="AI1178" s="31" t="str">
        <f t="shared" si="1167"/>
        <v/>
      </c>
      <c r="AJ1178" s="31" t="str">
        <f t="shared" si="1167"/>
        <v/>
      </c>
      <c r="AK1178" s="31" t="str">
        <f t="shared" si="1167"/>
        <v/>
      </c>
      <c r="AL1178" s="31" t="str">
        <f t="shared" si="1167"/>
        <v/>
      </c>
      <c r="AM1178" s="31" t="str">
        <f t="shared" si="1167"/>
        <v/>
      </c>
      <c r="AN1178" s="31" t="str">
        <f t="shared" si="1167"/>
        <v/>
      </c>
      <c r="AO1178" s="32" t="str">
        <f t="shared" si="1165"/>
        <v/>
      </c>
      <c r="AP1178" s="32" t="str">
        <f t="shared" si="1159"/>
        <v/>
      </c>
      <c r="AQ1178" s="32" t="str">
        <f t="shared" si="1159"/>
        <v/>
      </c>
      <c r="AR1178" s="32" t="str">
        <f t="shared" si="1159"/>
        <v/>
      </c>
      <c r="AS1178" s="32" t="str">
        <f t="shared" si="1159"/>
        <v/>
      </c>
      <c r="AT1178" s="32" t="str">
        <f t="shared" si="1159"/>
        <v/>
      </c>
      <c r="AU1178" s="32" t="str">
        <f t="shared" si="1156"/>
        <v/>
      </c>
      <c r="AV1178" s="32" t="str">
        <f t="shared" si="1156"/>
        <v/>
      </c>
      <c r="AW1178" s="32" t="str">
        <f t="shared" si="1156"/>
        <v/>
      </c>
      <c r="AX1178" s="32" t="str">
        <f t="shared" si="1156"/>
        <v/>
      </c>
      <c r="AY1178" s="32" t="str">
        <f t="shared" si="1156"/>
        <v/>
      </c>
      <c r="BA1178" s="17" t="str">
        <f t="shared" si="1160"/>
        <v/>
      </c>
      <c r="BB1178" s="17" t="str">
        <f t="shared" si="1160"/>
        <v/>
      </c>
      <c r="BC1178" s="17" t="str">
        <f t="shared" si="1160"/>
        <v/>
      </c>
      <c r="BD1178" s="17" t="str">
        <f t="shared" si="1160"/>
        <v/>
      </c>
      <c r="BE1178" s="17" t="str">
        <f t="shared" si="1160"/>
        <v/>
      </c>
      <c r="BF1178" s="17" t="str">
        <f t="shared" si="1157"/>
        <v/>
      </c>
      <c r="BG1178" s="17" t="str">
        <f t="shared" si="1157"/>
        <v/>
      </c>
      <c r="BH1178" s="17" t="str">
        <f t="shared" si="1157"/>
        <v/>
      </c>
      <c r="BI1178" s="17" t="str">
        <f t="shared" si="1157"/>
        <v/>
      </c>
      <c r="BJ1178" s="17" t="str">
        <f t="shared" si="1157"/>
        <v/>
      </c>
    </row>
    <row r="1179" spans="1:62" s="13" customFormat="1" ht="23.25" customHeight="1">
      <c r="C1179" s="2" t="str">
        <f>IF($B1179="","",$S$2)</f>
        <v/>
      </c>
      <c r="D1179" s="14" t="str">
        <f t="shared" ref="D1179:K1179" si="1174">IF($B1179&gt;"",IF(ISERROR(SEARCH($B1179,T$2))," ",MID(T$2,FIND("%курс ",T$2,FIND($B1179,T$2))+6,3)&amp;"
("&amp;MID(T$2,FIND("ауд.",T$2,FIND($B1179,T$2))+4,FIND("№",T$2,FIND("ауд.",T$2,FIND($B1179,T$2)))-(FIND("ауд.",T$2,FIND($B1179,T$2))+4))&amp;")"),"")</f>
        <v/>
      </c>
      <c r="E1179" s="14" t="str">
        <f t="shared" si="1174"/>
        <v/>
      </c>
      <c r="F1179" s="14" t="str">
        <f t="shared" si="1174"/>
        <v/>
      </c>
      <c r="G1179" s="14" t="str">
        <f t="shared" si="1174"/>
        <v/>
      </c>
      <c r="H1179" s="14" t="str">
        <f t="shared" si="1174"/>
        <v/>
      </c>
      <c r="I1179" s="14" t="str">
        <f t="shared" si="1174"/>
        <v/>
      </c>
      <c r="J1179" s="14" t="str">
        <f t="shared" si="1174"/>
        <v/>
      </c>
      <c r="K1179" s="14" t="str">
        <f t="shared" si="1174"/>
        <v/>
      </c>
      <c r="L1179" s="14"/>
      <c r="M1179" s="14"/>
      <c r="P1179" s="16"/>
      <c r="Q1179" s="16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E1179" s="35"/>
      <c r="AF1179" s="35"/>
      <c r="AG1179" s="35"/>
      <c r="AH1179" s="35"/>
      <c r="AI1179" s="35"/>
      <c r="AJ1179" s="35"/>
      <c r="AK1179" s="35"/>
      <c r="AL1179" s="35"/>
      <c r="AM1179" s="35"/>
      <c r="AN1179" s="35"/>
      <c r="AO1179" s="35"/>
      <c r="AP1179" s="32" t="str">
        <f t="shared" si="1159"/>
        <v/>
      </c>
      <c r="AQ1179" s="32" t="str">
        <f t="shared" si="1159"/>
        <v/>
      </c>
      <c r="AR1179" s="32" t="str">
        <f t="shared" si="1159"/>
        <v/>
      </c>
      <c r="AS1179" s="32" t="str">
        <f t="shared" si="1159"/>
        <v/>
      </c>
      <c r="AT1179" s="32" t="str">
        <f t="shared" si="1159"/>
        <v/>
      </c>
      <c r="AU1179" s="32" t="str">
        <f t="shared" si="1156"/>
        <v/>
      </c>
      <c r="AV1179" s="32" t="str">
        <f t="shared" si="1156"/>
        <v/>
      </c>
      <c r="AW1179" s="32" t="str">
        <f t="shared" si="1156"/>
        <v/>
      </c>
      <c r="AX1179" s="32" t="str">
        <f t="shared" si="1156"/>
        <v/>
      </c>
      <c r="AY1179" s="32" t="str">
        <f t="shared" si="1156"/>
        <v/>
      </c>
      <c r="BA1179" s="17" t="str">
        <f t="shared" si="1160"/>
        <v/>
      </c>
      <c r="BB1179" s="17" t="str">
        <f t="shared" si="1160"/>
        <v/>
      </c>
      <c r="BC1179" s="17" t="str">
        <f t="shared" si="1160"/>
        <v/>
      </c>
      <c r="BD1179" s="17" t="str">
        <f t="shared" si="1160"/>
        <v/>
      </c>
      <c r="BE1179" s="17" t="str">
        <f t="shared" si="1160"/>
        <v/>
      </c>
      <c r="BF1179" s="17" t="str">
        <f t="shared" si="1157"/>
        <v/>
      </c>
      <c r="BG1179" s="17" t="str">
        <f t="shared" si="1157"/>
        <v/>
      </c>
      <c r="BH1179" s="17" t="str">
        <f t="shared" si="1157"/>
        <v/>
      </c>
      <c r="BI1179" s="17" t="str">
        <f t="shared" si="1157"/>
        <v/>
      </c>
      <c r="BJ1179" s="17" t="str">
        <f t="shared" si="1157"/>
        <v/>
      </c>
    </row>
    <row r="1180" spans="1:62" s="13" customFormat="1" ht="23.25" customHeight="1">
      <c r="A1180" s="1">
        <f ca="1">IF(COUNTIF($D1181:$M1187," ")=70,"",MAX($A$1:A1179)+1)</f>
        <v>1144</v>
      </c>
      <c r="B1180" s="2" t="str">
        <f>IF($C1180="","",$C1180)</f>
        <v/>
      </c>
      <c r="C1180" s="3" t="str">
        <f>IF(ISERROR(VLOOKUP((ROW()-1)/9+1,'[1]Преподавательский состав'!$A$2:$B$180,2,FALSE)),"",VLOOKUP((ROW()-1)/9+1,'[1]Преподавательский состав'!$A$2:$B$180,2,FALSE))</f>
        <v/>
      </c>
      <c r="D1180" s="3" t="str">
        <f>IF($C1180="","",T(" 9.00"))</f>
        <v/>
      </c>
      <c r="E1180" s="3" t="str">
        <f>IF($C1180="","",T("10.40"))</f>
        <v/>
      </c>
      <c r="F1180" s="3" t="str">
        <f>IF($C1180="","",T("12.20"))</f>
        <v/>
      </c>
      <c r="G1180" s="3" t="str">
        <f>IF($C1180="","",T("14.00"))</f>
        <v/>
      </c>
      <c r="H1180" s="3" t="str">
        <f>IF($C1180="","",T("14.30"))</f>
        <v/>
      </c>
      <c r="I1180" s="3" t="str">
        <f>IF($C1180="","",T("16.10"))</f>
        <v/>
      </c>
      <c r="J1180" s="3" t="str">
        <f>IF($C1180="","",T("17.50"))</f>
        <v/>
      </c>
      <c r="K1180" s="3" t="str">
        <f>IF($C1180="","",T("17.50"))</f>
        <v/>
      </c>
      <c r="L1180" s="3"/>
      <c r="M1180" s="3"/>
      <c r="P1180" s="16"/>
      <c r="Q1180" s="16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E1180" s="32"/>
      <c r="AF1180" s="32"/>
      <c r="AG1180" s="32"/>
      <c r="AH1180" s="32"/>
      <c r="AI1180" s="32"/>
      <c r="AJ1180" s="32"/>
      <c r="AK1180" s="32"/>
      <c r="AL1180" s="32"/>
      <c r="AM1180" s="32"/>
      <c r="AN1180" s="32"/>
      <c r="AO1180" s="32" t="str">
        <f t="shared" ref="AO1180:AO1187" si="1175">IF(COUNTBLANK(AE1180:AN1180)=10,"",MID($B1180,1,FIND(" ",$B1180)-1))</f>
        <v/>
      </c>
      <c r="AP1180" s="32" t="str">
        <f t="shared" si="1159"/>
        <v/>
      </c>
      <c r="AQ1180" s="32" t="str">
        <f t="shared" si="1159"/>
        <v/>
      </c>
      <c r="AR1180" s="32" t="str">
        <f t="shared" si="1159"/>
        <v/>
      </c>
      <c r="AS1180" s="32" t="str">
        <f t="shared" si="1159"/>
        <v/>
      </c>
      <c r="AT1180" s="32" t="str">
        <f t="shared" si="1159"/>
        <v/>
      </c>
      <c r="AU1180" s="32" t="str">
        <f t="shared" si="1156"/>
        <v/>
      </c>
      <c r="AV1180" s="32" t="str">
        <f t="shared" si="1156"/>
        <v/>
      </c>
      <c r="AW1180" s="32" t="str">
        <f t="shared" si="1156"/>
        <v/>
      </c>
      <c r="AX1180" s="32" t="str">
        <f t="shared" si="1156"/>
        <v/>
      </c>
      <c r="AY1180" s="32" t="str">
        <f t="shared" si="1156"/>
        <v/>
      </c>
      <c r="BA1180" s="17" t="str">
        <f t="shared" si="1160"/>
        <v/>
      </c>
      <c r="BB1180" s="17" t="str">
        <f t="shared" si="1160"/>
        <v/>
      </c>
      <c r="BC1180" s="17" t="str">
        <f t="shared" si="1160"/>
        <v/>
      </c>
      <c r="BD1180" s="17" t="str">
        <f t="shared" si="1160"/>
        <v/>
      </c>
      <c r="BE1180" s="17" t="str">
        <f t="shared" si="1160"/>
        <v/>
      </c>
      <c r="BF1180" s="17" t="str">
        <f t="shared" si="1157"/>
        <v/>
      </c>
      <c r="BG1180" s="17" t="str">
        <f t="shared" si="1157"/>
        <v/>
      </c>
      <c r="BH1180" s="17" t="str">
        <f t="shared" si="1157"/>
        <v/>
      </c>
      <c r="BI1180" s="17" t="str">
        <f t="shared" si="1157"/>
        <v/>
      </c>
      <c r="BJ1180" s="17" t="str">
        <f t="shared" si="1157"/>
        <v/>
      </c>
    </row>
    <row r="1181" spans="1:62" s="13" customFormat="1" ht="23.25" customHeight="1">
      <c r="A1181" s="1">
        <f ca="1">IF(COUNTIF($D1181:$M1181," ")=10,"",IF(VLOOKUP(MAX($A$1:A1180),$A$1:C1180,3,FALSE)=0,"",MAX($A$1:A1180)+1))</f>
        <v>1145</v>
      </c>
      <c r="B1181" s="13" t="str">
        <f>$B1180</f>
        <v/>
      </c>
      <c r="C1181" s="2" t="str">
        <f>IF($B1181="","",$S$2)</f>
        <v/>
      </c>
      <c r="D1181" s="14" t="str">
        <f t="shared" ref="D1181:K1181" si="1176">IF($B1181&gt;"",IF(ISERROR(SEARCH($B1181,T$2))," ",MID(T$2,FIND("%курс ",T$2,FIND($B1181,T$2))+6,3)&amp;"
("&amp;MID(T$2,FIND("ауд.",T$2,FIND($B1181,T$2))+4,FIND("№",T$2,FIND("ауд.",T$2,FIND($B1181,T$2)))-(FIND("ауд.",T$2,FIND($B1181,T$2))+4))&amp;")"),"")</f>
        <v/>
      </c>
      <c r="E1181" s="14" t="str">
        <f t="shared" si="1176"/>
        <v/>
      </c>
      <c r="F1181" s="14" t="str">
        <f t="shared" si="1176"/>
        <v/>
      </c>
      <c r="G1181" s="14" t="str">
        <f t="shared" si="1176"/>
        <v/>
      </c>
      <c r="H1181" s="14" t="str">
        <f t="shared" si="1176"/>
        <v/>
      </c>
      <c r="I1181" s="14" t="str">
        <f t="shared" si="1176"/>
        <v/>
      </c>
      <c r="J1181" s="14" t="str">
        <f t="shared" si="1176"/>
        <v/>
      </c>
      <c r="K1181" s="14" t="str">
        <f t="shared" si="1176"/>
        <v/>
      </c>
      <c r="L1181" s="14"/>
      <c r="M1181" s="14"/>
      <c r="P1181" s="16"/>
      <c r="Q1181" s="16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E1181" s="31" t="str">
        <f t="shared" ref="AE1181:AN1187" si="1177">IF(D1181=" ","",IF(D1181="","",CONCATENATE($C1181," ",D$1," ",MID(D1181,6,3))))</f>
        <v/>
      </c>
      <c r="AF1181" s="31" t="str">
        <f t="shared" si="1177"/>
        <v/>
      </c>
      <c r="AG1181" s="31" t="str">
        <f t="shared" si="1177"/>
        <v/>
      </c>
      <c r="AH1181" s="31" t="str">
        <f t="shared" si="1177"/>
        <v/>
      </c>
      <c r="AI1181" s="31" t="str">
        <f t="shared" si="1177"/>
        <v/>
      </c>
      <c r="AJ1181" s="31" t="str">
        <f t="shared" si="1177"/>
        <v/>
      </c>
      <c r="AK1181" s="31" t="str">
        <f t="shared" si="1177"/>
        <v/>
      </c>
      <c r="AL1181" s="31" t="str">
        <f t="shared" si="1177"/>
        <v/>
      </c>
      <c r="AM1181" s="31" t="str">
        <f t="shared" si="1177"/>
        <v/>
      </c>
      <c r="AN1181" s="31" t="str">
        <f t="shared" si="1177"/>
        <v/>
      </c>
      <c r="AO1181" s="32" t="str">
        <f t="shared" si="1175"/>
        <v/>
      </c>
      <c r="AP1181" s="32" t="str">
        <f t="shared" si="1159"/>
        <v/>
      </c>
      <c r="AQ1181" s="32" t="str">
        <f t="shared" si="1159"/>
        <v/>
      </c>
      <c r="AR1181" s="32" t="str">
        <f t="shared" si="1159"/>
        <v/>
      </c>
      <c r="AS1181" s="32" t="str">
        <f t="shared" si="1159"/>
        <v/>
      </c>
      <c r="AT1181" s="32" t="str">
        <f t="shared" si="1159"/>
        <v/>
      </c>
      <c r="AU1181" s="32" t="str">
        <f t="shared" si="1159"/>
        <v/>
      </c>
      <c r="AV1181" s="32" t="str">
        <f t="shared" si="1159"/>
        <v/>
      </c>
      <c r="AW1181" s="32" t="str">
        <f t="shared" si="1159"/>
        <v/>
      </c>
      <c r="AX1181" s="32" t="str">
        <f t="shared" si="1159"/>
        <v/>
      </c>
      <c r="AY1181" s="32" t="str">
        <f t="shared" si="1159"/>
        <v/>
      </c>
      <c r="BA1181" s="17" t="str">
        <f t="shared" si="1160"/>
        <v/>
      </c>
      <c r="BB1181" s="17" t="str">
        <f t="shared" si="1160"/>
        <v/>
      </c>
      <c r="BC1181" s="17" t="str">
        <f t="shared" si="1160"/>
        <v/>
      </c>
      <c r="BD1181" s="17" t="str">
        <f t="shared" si="1160"/>
        <v/>
      </c>
      <c r="BE1181" s="17" t="str">
        <f t="shared" si="1160"/>
        <v/>
      </c>
      <c r="BF1181" s="17" t="str">
        <f t="shared" si="1160"/>
        <v/>
      </c>
      <c r="BG1181" s="17" t="str">
        <f t="shared" si="1160"/>
        <v/>
      </c>
      <c r="BH1181" s="17" t="str">
        <f t="shared" si="1160"/>
        <v/>
      </c>
      <c r="BI1181" s="17" t="str">
        <f t="shared" si="1160"/>
        <v/>
      </c>
      <c r="BJ1181" s="17" t="str">
        <f t="shared" si="1160"/>
        <v/>
      </c>
    </row>
    <row r="1182" spans="1:62" s="13" customFormat="1" ht="23.25" customHeight="1">
      <c r="A1182" s="1">
        <f ca="1">IF(COUNTIF($D1182:$M1182," ")=10,"",IF(VLOOKUP(MAX($A$1:A1181),$A$1:C1181,3,FALSE)=0,"",MAX($A$1:A1181)+1))</f>
        <v>1146</v>
      </c>
      <c r="B1182" s="13" t="str">
        <f>$B1180</f>
        <v/>
      </c>
      <c r="C1182" s="2" t="str">
        <f>IF($B1182="","",$S$3)</f>
        <v/>
      </c>
      <c r="D1182" s="14" t="str">
        <f t="shared" ref="D1182:K1182" si="1178">IF($B1182&gt;"",IF(ISERROR(SEARCH($B1182,T$3))," ",MID(T$3,FIND("%курс ",T$3,FIND($B1182,T$3))+6,3)&amp;"
("&amp;MID(T$3,FIND("ауд.",T$3,FIND($B1182,T$3))+4,FIND("№",T$3,FIND("ауд.",T$3,FIND($B1182,T$3)))-(FIND("ауд.",T$3,FIND($B1182,T$3))+4))&amp;")"),"")</f>
        <v/>
      </c>
      <c r="E1182" s="14" t="str">
        <f t="shared" si="1178"/>
        <v/>
      </c>
      <c r="F1182" s="14" t="str">
        <f t="shared" si="1178"/>
        <v/>
      </c>
      <c r="G1182" s="14" t="str">
        <f t="shared" si="1178"/>
        <v/>
      </c>
      <c r="H1182" s="14" t="str">
        <f t="shared" si="1178"/>
        <v/>
      </c>
      <c r="I1182" s="14" t="str">
        <f t="shared" si="1178"/>
        <v/>
      </c>
      <c r="J1182" s="14" t="str">
        <f t="shared" si="1178"/>
        <v/>
      </c>
      <c r="K1182" s="14" t="str">
        <f t="shared" si="1178"/>
        <v/>
      </c>
      <c r="L1182" s="14"/>
      <c r="M1182" s="14"/>
      <c r="P1182" s="16"/>
      <c r="Q1182" s="16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E1182" s="31" t="str">
        <f t="shared" si="1177"/>
        <v/>
      </c>
      <c r="AF1182" s="31" t="str">
        <f t="shared" si="1177"/>
        <v/>
      </c>
      <c r="AG1182" s="31" t="str">
        <f t="shared" si="1177"/>
        <v/>
      </c>
      <c r="AH1182" s="31" t="str">
        <f t="shared" si="1177"/>
        <v/>
      </c>
      <c r="AI1182" s="31" t="str">
        <f t="shared" si="1177"/>
        <v/>
      </c>
      <c r="AJ1182" s="31" t="str">
        <f t="shared" si="1177"/>
        <v/>
      </c>
      <c r="AK1182" s="31" t="str">
        <f t="shared" si="1177"/>
        <v/>
      </c>
      <c r="AL1182" s="31" t="str">
        <f t="shared" si="1177"/>
        <v/>
      </c>
      <c r="AM1182" s="31" t="str">
        <f t="shared" si="1177"/>
        <v/>
      </c>
      <c r="AN1182" s="31" t="str">
        <f t="shared" si="1177"/>
        <v/>
      </c>
      <c r="AO1182" s="32" t="str">
        <f t="shared" si="1175"/>
        <v/>
      </c>
      <c r="AP1182" s="32" t="str">
        <f t="shared" ref="AP1182:AY1235" si="1179">IF(AE1182="","",CONCATENATE(AE1182," ",$AO1182))</f>
        <v/>
      </c>
      <c r="AQ1182" s="32" t="str">
        <f t="shared" si="1179"/>
        <v/>
      </c>
      <c r="AR1182" s="32" t="str">
        <f t="shared" si="1179"/>
        <v/>
      </c>
      <c r="AS1182" s="32" t="str">
        <f t="shared" si="1179"/>
        <v/>
      </c>
      <c r="AT1182" s="32" t="str">
        <f t="shared" si="1179"/>
        <v/>
      </c>
      <c r="AU1182" s="32" t="str">
        <f t="shared" si="1179"/>
        <v/>
      </c>
      <c r="AV1182" s="32" t="str">
        <f t="shared" si="1179"/>
        <v/>
      </c>
      <c r="AW1182" s="32" t="str">
        <f t="shared" si="1179"/>
        <v/>
      </c>
      <c r="AX1182" s="32" t="str">
        <f t="shared" si="1179"/>
        <v/>
      </c>
      <c r="AY1182" s="32" t="str">
        <f t="shared" si="1179"/>
        <v/>
      </c>
      <c r="BA1182" s="17" t="str">
        <f t="shared" ref="BA1182:BJ1235" si="1180">IF(AE1182="","",ROW())</f>
        <v/>
      </c>
      <c r="BB1182" s="17" t="str">
        <f t="shared" si="1180"/>
        <v/>
      </c>
      <c r="BC1182" s="17" t="str">
        <f t="shared" si="1180"/>
        <v/>
      </c>
      <c r="BD1182" s="17" t="str">
        <f t="shared" si="1180"/>
        <v/>
      </c>
      <c r="BE1182" s="17" t="str">
        <f t="shared" si="1180"/>
        <v/>
      </c>
      <c r="BF1182" s="17" t="str">
        <f t="shared" si="1180"/>
        <v/>
      </c>
      <c r="BG1182" s="17" t="str">
        <f t="shared" si="1180"/>
        <v/>
      </c>
      <c r="BH1182" s="17" t="str">
        <f t="shared" si="1180"/>
        <v/>
      </c>
      <c r="BI1182" s="17" t="str">
        <f t="shared" si="1180"/>
        <v/>
      </c>
      <c r="BJ1182" s="17" t="str">
        <f t="shared" si="1180"/>
        <v/>
      </c>
    </row>
    <row r="1183" spans="1:62" s="13" customFormat="1" ht="23.25" customHeight="1">
      <c r="A1183" s="1">
        <f ca="1">IF(COUNTIF($D1183:$M1183," ")=10,"",IF(VLOOKUP(MAX($A$1:A1182),$A$1:C1182,3,FALSE)=0,"",MAX($A$1:A1182)+1))</f>
        <v>1147</v>
      </c>
      <c r="B1183" s="13" t="str">
        <f>$B1180</f>
        <v/>
      </c>
      <c r="C1183" s="2" t="str">
        <f>IF($B1183="","",$S$4)</f>
        <v/>
      </c>
      <c r="D1183" s="14" t="str">
        <f t="shared" ref="D1183:K1183" si="1181">IF($B1183&gt;"",IF(ISERROR(SEARCH($B1183,T$4))," ",MID(T$4,FIND("%курс ",T$4,FIND($B1183,T$4))+6,3)&amp;"
("&amp;MID(T$4,FIND("ауд.",T$4,FIND($B1183,T$4))+4,FIND("№",T$4,FIND("ауд.",T$4,FIND($B1183,T$4)))-(FIND("ауд.",T$4,FIND($B1183,T$4))+4))&amp;")"),"")</f>
        <v/>
      </c>
      <c r="E1183" s="14" t="str">
        <f t="shared" si="1181"/>
        <v/>
      </c>
      <c r="F1183" s="14" t="str">
        <f t="shared" si="1181"/>
        <v/>
      </c>
      <c r="G1183" s="14" t="str">
        <f t="shared" si="1181"/>
        <v/>
      </c>
      <c r="H1183" s="14" t="str">
        <f t="shared" si="1181"/>
        <v/>
      </c>
      <c r="I1183" s="14" t="str">
        <f t="shared" si="1181"/>
        <v/>
      </c>
      <c r="J1183" s="14" t="str">
        <f t="shared" si="1181"/>
        <v/>
      </c>
      <c r="K1183" s="14" t="str">
        <f t="shared" si="1181"/>
        <v/>
      </c>
      <c r="L1183" s="14"/>
      <c r="M1183" s="14"/>
      <c r="P1183" s="16"/>
      <c r="Q1183" s="16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E1183" s="31" t="str">
        <f t="shared" si="1177"/>
        <v/>
      </c>
      <c r="AF1183" s="31" t="str">
        <f t="shared" si="1177"/>
        <v/>
      </c>
      <c r="AG1183" s="31" t="str">
        <f t="shared" si="1177"/>
        <v/>
      </c>
      <c r="AH1183" s="31" t="str">
        <f t="shared" si="1177"/>
        <v/>
      </c>
      <c r="AI1183" s="31" t="str">
        <f t="shared" si="1177"/>
        <v/>
      </c>
      <c r="AJ1183" s="31" t="str">
        <f t="shared" si="1177"/>
        <v/>
      </c>
      <c r="AK1183" s="31" t="str">
        <f t="shared" si="1177"/>
        <v/>
      </c>
      <c r="AL1183" s="31" t="str">
        <f t="shared" si="1177"/>
        <v/>
      </c>
      <c r="AM1183" s="31" t="str">
        <f t="shared" si="1177"/>
        <v/>
      </c>
      <c r="AN1183" s="31" t="str">
        <f t="shared" si="1177"/>
        <v/>
      </c>
      <c r="AO1183" s="32" t="str">
        <f t="shared" si="1175"/>
        <v/>
      </c>
      <c r="AP1183" s="32" t="str">
        <f t="shared" si="1179"/>
        <v/>
      </c>
      <c r="AQ1183" s="32" t="str">
        <f t="shared" si="1179"/>
        <v/>
      </c>
      <c r="AR1183" s="32" t="str">
        <f t="shared" si="1179"/>
        <v/>
      </c>
      <c r="AS1183" s="32" t="str">
        <f t="shared" si="1179"/>
        <v/>
      </c>
      <c r="AT1183" s="32" t="str">
        <f t="shared" si="1179"/>
        <v/>
      </c>
      <c r="AU1183" s="32" t="str">
        <f t="shared" si="1179"/>
        <v/>
      </c>
      <c r="AV1183" s="32" t="str">
        <f t="shared" si="1179"/>
        <v/>
      </c>
      <c r="AW1183" s="32" t="str">
        <f t="shared" si="1179"/>
        <v/>
      </c>
      <c r="AX1183" s="32" t="str">
        <f t="shared" si="1179"/>
        <v/>
      </c>
      <c r="AY1183" s="32" t="str">
        <f t="shared" si="1179"/>
        <v/>
      </c>
      <c r="BA1183" s="17" t="str">
        <f t="shared" si="1180"/>
        <v/>
      </c>
      <c r="BB1183" s="17" t="str">
        <f t="shared" si="1180"/>
        <v/>
      </c>
      <c r="BC1183" s="17" t="str">
        <f t="shared" si="1180"/>
        <v/>
      </c>
      <c r="BD1183" s="17" t="str">
        <f t="shared" si="1180"/>
        <v/>
      </c>
      <c r="BE1183" s="17" t="str">
        <f t="shared" si="1180"/>
        <v/>
      </c>
      <c r="BF1183" s="17" t="str">
        <f t="shared" si="1180"/>
        <v/>
      </c>
      <c r="BG1183" s="17" t="str">
        <f t="shared" si="1180"/>
        <v/>
      </c>
      <c r="BH1183" s="17" t="str">
        <f t="shared" si="1180"/>
        <v/>
      </c>
      <c r="BI1183" s="17" t="str">
        <f t="shared" si="1180"/>
        <v/>
      </c>
      <c r="BJ1183" s="17" t="str">
        <f t="shared" si="1180"/>
        <v/>
      </c>
    </row>
    <row r="1184" spans="1:62" s="13" customFormat="1" ht="23.25" customHeight="1">
      <c r="A1184" s="1">
        <f ca="1">IF(COUNTIF($D1184:$M1184," ")=10,"",IF(VLOOKUP(MAX($A$1:A1183),$A$1:C1183,3,FALSE)=0,"",MAX($A$1:A1183)+1))</f>
        <v>1148</v>
      </c>
      <c r="B1184" s="13" t="str">
        <f>$B1180</f>
        <v/>
      </c>
      <c r="C1184" s="2" t="str">
        <f>IF($B1184="","",$S$5)</f>
        <v/>
      </c>
      <c r="D1184" s="23" t="str">
        <f t="shared" ref="D1184:K1184" si="1182">IF($B1184&gt;"",IF(ISERROR(SEARCH($B1184,T$5))," ",MID(T$5,FIND("%курс ",T$5,FIND($B1184,T$5))+6,3)&amp;"
("&amp;MID(T$5,FIND("ауд.",T$5,FIND($B1184,T$5))+4,FIND("№",T$5,FIND("ауд.",T$5,FIND($B1184,T$5)))-(FIND("ауд.",T$5,FIND($B1184,T$5))+4))&amp;")"),"")</f>
        <v/>
      </c>
      <c r="E1184" s="23" t="str">
        <f t="shared" si="1182"/>
        <v/>
      </c>
      <c r="F1184" s="23" t="str">
        <f t="shared" si="1182"/>
        <v/>
      </c>
      <c r="G1184" s="23" t="str">
        <f t="shared" si="1182"/>
        <v/>
      </c>
      <c r="H1184" s="23" t="str">
        <f t="shared" si="1182"/>
        <v/>
      </c>
      <c r="I1184" s="23" t="str">
        <f t="shared" si="1182"/>
        <v/>
      </c>
      <c r="J1184" s="23" t="str">
        <f t="shared" si="1182"/>
        <v/>
      </c>
      <c r="K1184" s="23" t="str">
        <f t="shared" si="1182"/>
        <v/>
      </c>
      <c r="L1184" s="23"/>
      <c r="M1184" s="23"/>
      <c r="P1184" s="16"/>
      <c r="Q1184" s="16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E1184" s="31" t="str">
        <f t="shared" si="1177"/>
        <v/>
      </c>
      <c r="AF1184" s="31" t="str">
        <f t="shared" si="1177"/>
        <v/>
      </c>
      <c r="AG1184" s="31" t="str">
        <f t="shared" si="1177"/>
        <v/>
      </c>
      <c r="AH1184" s="31" t="str">
        <f t="shared" si="1177"/>
        <v/>
      </c>
      <c r="AI1184" s="31" t="str">
        <f t="shared" si="1177"/>
        <v/>
      </c>
      <c r="AJ1184" s="31" t="str">
        <f t="shared" si="1177"/>
        <v/>
      </c>
      <c r="AK1184" s="31" t="str">
        <f t="shared" si="1177"/>
        <v/>
      </c>
      <c r="AL1184" s="31" t="str">
        <f t="shared" si="1177"/>
        <v/>
      </c>
      <c r="AM1184" s="31" t="str">
        <f t="shared" si="1177"/>
        <v/>
      </c>
      <c r="AN1184" s="31" t="str">
        <f t="shared" si="1177"/>
        <v/>
      </c>
      <c r="AO1184" s="32" t="str">
        <f t="shared" si="1175"/>
        <v/>
      </c>
      <c r="AP1184" s="32" t="str">
        <f t="shared" si="1179"/>
        <v/>
      </c>
      <c r="AQ1184" s="32" t="str">
        <f t="shared" si="1179"/>
        <v/>
      </c>
      <c r="AR1184" s="32" t="str">
        <f t="shared" si="1179"/>
        <v/>
      </c>
      <c r="AS1184" s="32" t="str">
        <f t="shared" si="1179"/>
        <v/>
      </c>
      <c r="AT1184" s="32" t="str">
        <f t="shared" si="1179"/>
        <v/>
      </c>
      <c r="AU1184" s="32" t="str">
        <f t="shared" si="1179"/>
        <v/>
      </c>
      <c r="AV1184" s="32" t="str">
        <f t="shared" si="1179"/>
        <v/>
      </c>
      <c r="AW1184" s="32" t="str">
        <f t="shared" si="1179"/>
        <v/>
      </c>
      <c r="AX1184" s="32" t="str">
        <f t="shared" si="1179"/>
        <v/>
      </c>
      <c r="AY1184" s="32" t="str">
        <f t="shared" si="1179"/>
        <v/>
      </c>
      <c r="BA1184" s="17" t="str">
        <f t="shared" si="1180"/>
        <v/>
      </c>
      <c r="BB1184" s="17" t="str">
        <f t="shared" si="1180"/>
        <v/>
      </c>
      <c r="BC1184" s="17" t="str">
        <f t="shared" si="1180"/>
        <v/>
      </c>
      <c r="BD1184" s="17" t="str">
        <f t="shared" si="1180"/>
        <v/>
      </c>
      <c r="BE1184" s="17" t="str">
        <f t="shared" si="1180"/>
        <v/>
      </c>
      <c r="BF1184" s="17" t="str">
        <f t="shared" si="1180"/>
        <v/>
      </c>
      <c r="BG1184" s="17" t="str">
        <f t="shared" si="1180"/>
        <v/>
      </c>
      <c r="BH1184" s="17" t="str">
        <f t="shared" si="1180"/>
        <v/>
      </c>
      <c r="BI1184" s="17" t="str">
        <f t="shared" si="1180"/>
        <v/>
      </c>
      <c r="BJ1184" s="17" t="str">
        <f t="shared" si="1180"/>
        <v/>
      </c>
    </row>
    <row r="1185" spans="1:62" s="13" customFormat="1" ht="23.25" customHeight="1">
      <c r="A1185" s="1">
        <f ca="1">IF(COUNTIF($D1185:$M1185," ")=10,"",IF(VLOOKUP(MAX($A$1:A1184),$A$1:C1184,3,FALSE)=0,"",MAX($A$1:A1184)+1))</f>
        <v>1149</v>
      </c>
      <c r="B1185" s="13" t="str">
        <f>$B1180</f>
        <v/>
      </c>
      <c r="C1185" s="2" t="str">
        <f>IF($B1185="","",$S$6)</f>
        <v/>
      </c>
      <c r="D1185" s="23" t="str">
        <f t="shared" ref="D1185:K1185" si="1183">IF($B1185&gt;"",IF(ISERROR(SEARCH($B1185,T$6))," ",MID(T$6,FIND("%курс ",T$6,FIND($B1185,T$6))+6,3)&amp;"
("&amp;MID(T$6,FIND("ауд.",T$6,FIND($B1185,T$6))+4,FIND("№",T$6,FIND("ауд.",T$6,FIND($B1185,T$6)))-(FIND("ауд.",T$6,FIND($B1185,T$6))+4))&amp;")"),"")</f>
        <v/>
      </c>
      <c r="E1185" s="23" t="str">
        <f t="shared" si="1183"/>
        <v/>
      </c>
      <c r="F1185" s="23" t="str">
        <f t="shared" si="1183"/>
        <v/>
      </c>
      <c r="G1185" s="23" t="str">
        <f t="shared" si="1183"/>
        <v/>
      </c>
      <c r="H1185" s="23" t="str">
        <f t="shared" si="1183"/>
        <v/>
      </c>
      <c r="I1185" s="23" t="str">
        <f t="shared" si="1183"/>
        <v/>
      </c>
      <c r="J1185" s="23" t="str">
        <f t="shared" si="1183"/>
        <v/>
      </c>
      <c r="K1185" s="23" t="str">
        <f t="shared" si="1183"/>
        <v/>
      </c>
      <c r="L1185" s="23"/>
      <c r="M1185" s="23"/>
      <c r="P1185" s="16"/>
      <c r="Q1185" s="16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E1185" s="31" t="str">
        <f t="shared" si="1177"/>
        <v/>
      </c>
      <c r="AF1185" s="31" t="str">
        <f t="shared" si="1177"/>
        <v/>
      </c>
      <c r="AG1185" s="31" t="str">
        <f t="shared" si="1177"/>
        <v/>
      </c>
      <c r="AH1185" s="31" t="str">
        <f t="shared" si="1177"/>
        <v/>
      </c>
      <c r="AI1185" s="31" t="str">
        <f t="shared" si="1177"/>
        <v/>
      </c>
      <c r="AJ1185" s="31" t="str">
        <f t="shared" si="1177"/>
        <v/>
      </c>
      <c r="AK1185" s="31" t="str">
        <f t="shared" si="1177"/>
        <v/>
      </c>
      <c r="AL1185" s="31" t="str">
        <f t="shared" si="1177"/>
        <v/>
      </c>
      <c r="AM1185" s="31" t="str">
        <f t="shared" si="1177"/>
        <v/>
      </c>
      <c r="AN1185" s="31" t="str">
        <f t="shared" si="1177"/>
        <v/>
      </c>
      <c r="AO1185" s="32" t="str">
        <f t="shared" si="1175"/>
        <v/>
      </c>
      <c r="AP1185" s="32" t="str">
        <f t="shared" si="1179"/>
        <v/>
      </c>
      <c r="AQ1185" s="32" t="str">
        <f t="shared" si="1179"/>
        <v/>
      </c>
      <c r="AR1185" s="32" t="str">
        <f t="shared" si="1179"/>
        <v/>
      </c>
      <c r="AS1185" s="32" t="str">
        <f t="shared" si="1179"/>
        <v/>
      </c>
      <c r="AT1185" s="32" t="str">
        <f t="shared" si="1179"/>
        <v/>
      </c>
      <c r="AU1185" s="32" t="str">
        <f t="shared" si="1179"/>
        <v/>
      </c>
      <c r="AV1185" s="32" t="str">
        <f t="shared" si="1179"/>
        <v/>
      </c>
      <c r="AW1185" s="32" t="str">
        <f t="shared" si="1179"/>
        <v/>
      </c>
      <c r="AX1185" s="32" t="str">
        <f t="shared" si="1179"/>
        <v/>
      </c>
      <c r="AY1185" s="32" t="str">
        <f t="shared" si="1179"/>
        <v/>
      </c>
      <c r="BA1185" s="17" t="str">
        <f t="shared" si="1180"/>
        <v/>
      </c>
      <c r="BB1185" s="17" t="str">
        <f t="shared" si="1180"/>
        <v/>
      </c>
      <c r="BC1185" s="17" t="str">
        <f t="shared" si="1180"/>
        <v/>
      </c>
      <c r="BD1185" s="17" t="str">
        <f t="shared" si="1180"/>
        <v/>
      </c>
      <c r="BE1185" s="17" t="str">
        <f t="shared" si="1180"/>
        <v/>
      </c>
      <c r="BF1185" s="17" t="str">
        <f t="shared" si="1180"/>
        <v/>
      </c>
      <c r="BG1185" s="17" t="str">
        <f t="shared" si="1180"/>
        <v/>
      </c>
      <c r="BH1185" s="17" t="str">
        <f t="shared" si="1180"/>
        <v/>
      </c>
      <c r="BI1185" s="17" t="str">
        <f t="shared" si="1180"/>
        <v/>
      </c>
      <c r="BJ1185" s="17" t="str">
        <f t="shared" si="1180"/>
        <v/>
      </c>
    </row>
    <row r="1186" spans="1:62" s="13" customFormat="1" ht="23.25" customHeight="1">
      <c r="A1186" s="1">
        <f ca="1">IF(COUNTIF($D1186:$M1186," ")=10,"",IF(VLOOKUP(MAX($A$1:A1185),$A$1:C1185,3,FALSE)=0,"",MAX($A$1:A1185)+1))</f>
        <v>1150</v>
      </c>
      <c r="B1186" s="13" t="str">
        <f>$B1180</f>
        <v/>
      </c>
      <c r="C1186" s="2" t="str">
        <f>IF($B1186="","",$S$7)</f>
        <v/>
      </c>
      <c r="D1186" s="23" t="str">
        <f t="shared" ref="D1186:K1186" si="1184">IF($B1186&gt;"",IF(ISERROR(SEARCH($B1186,T$7))," ",MID(T$7,FIND("%курс ",T$7,FIND($B1186,T$7))+6,3)&amp;"
("&amp;MID(T$7,FIND("ауд.",T$7,FIND($B1186,T$7))+4,FIND("№",T$7,FIND("ауд.",T$7,FIND($B1186,T$7)))-(FIND("ауд.",T$7,FIND($B1186,T$7))+4))&amp;")"),"")</f>
        <v/>
      </c>
      <c r="E1186" s="23" t="str">
        <f t="shared" si="1184"/>
        <v/>
      </c>
      <c r="F1186" s="23" t="str">
        <f t="shared" si="1184"/>
        <v/>
      </c>
      <c r="G1186" s="23" t="str">
        <f t="shared" si="1184"/>
        <v/>
      </c>
      <c r="H1186" s="23" t="str">
        <f t="shared" si="1184"/>
        <v/>
      </c>
      <c r="I1186" s="23" t="str">
        <f t="shared" si="1184"/>
        <v/>
      </c>
      <c r="J1186" s="23" t="str">
        <f t="shared" si="1184"/>
        <v/>
      </c>
      <c r="K1186" s="23" t="str">
        <f t="shared" si="1184"/>
        <v/>
      </c>
      <c r="L1186" s="23"/>
      <c r="M1186" s="23"/>
      <c r="P1186" s="16"/>
      <c r="Q1186" s="16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E1186" s="31" t="str">
        <f t="shared" si="1177"/>
        <v/>
      </c>
      <c r="AF1186" s="31" t="str">
        <f t="shared" si="1177"/>
        <v/>
      </c>
      <c r="AG1186" s="31" t="str">
        <f t="shared" si="1177"/>
        <v/>
      </c>
      <c r="AH1186" s="31" t="str">
        <f t="shared" si="1177"/>
        <v/>
      </c>
      <c r="AI1186" s="31" t="str">
        <f t="shared" si="1177"/>
        <v/>
      </c>
      <c r="AJ1186" s="31" t="str">
        <f t="shared" si="1177"/>
        <v/>
      </c>
      <c r="AK1186" s="31" t="str">
        <f t="shared" si="1177"/>
        <v/>
      </c>
      <c r="AL1186" s="31" t="str">
        <f t="shared" si="1177"/>
        <v/>
      </c>
      <c r="AM1186" s="31" t="str">
        <f t="shared" si="1177"/>
        <v/>
      </c>
      <c r="AN1186" s="31" t="str">
        <f t="shared" si="1177"/>
        <v/>
      </c>
      <c r="AO1186" s="32" t="str">
        <f t="shared" si="1175"/>
        <v/>
      </c>
      <c r="AP1186" s="32" t="str">
        <f t="shared" si="1179"/>
        <v/>
      </c>
      <c r="AQ1186" s="32" t="str">
        <f t="shared" si="1179"/>
        <v/>
      </c>
      <c r="AR1186" s="32" t="str">
        <f t="shared" si="1179"/>
        <v/>
      </c>
      <c r="AS1186" s="32" t="str">
        <f t="shared" si="1179"/>
        <v/>
      </c>
      <c r="AT1186" s="32" t="str">
        <f t="shared" si="1179"/>
        <v/>
      </c>
      <c r="AU1186" s="32" t="str">
        <f t="shared" si="1179"/>
        <v/>
      </c>
      <c r="AV1186" s="32" t="str">
        <f t="shared" si="1179"/>
        <v/>
      </c>
      <c r="AW1186" s="32" t="str">
        <f t="shared" si="1179"/>
        <v/>
      </c>
      <c r="AX1186" s="32" t="str">
        <f t="shared" si="1179"/>
        <v/>
      </c>
      <c r="AY1186" s="32" t="str">
        <f t="shared" si="1179"/>
        <v/>
      </c>
      <c r="BA1186" s="17" t="str">
        <f t="shared" si="1180"/>
        <v/>
      </c>
      <c r="BB1186" s="17" t="str">
        <f t="shared" si="1180"/>
        <v/>
      </c>
      <c r="BC1186" s="17" t="str">
        <f t="shared" si="1180"/>
        <v/>
      </c>
      <c r="BD1186" s="17" t="str">
        <f t="shared" si="1180"/>
        <v/>
      </c>
      <c r="BE1186" s="17" t="str">
        <f t="shared" si="1180"/>
        <v/>
      </c>
      <c r="BF1186" s="17" t="str">
        <f t="shared" si="1180"/>
        <v/>
      </c>
      <c r="BG1186" s="17" t="str">
        <f t="shared" si="1180"/>
        <v/>
      </c>
      <c r="BH1186" s="17" t="str">
        <f t="shared" si="1180"/>
        <v/>
      </c>
      <c r="BI1186" s="17" t="str">
        <f t="shared" si="1180"/>
        <v/>
      </c>
      <c r="BJ1186" s="17" t="str">
        <f t="shared" si="1180"/>
        <v/>
      </c>
    </row>
    <row r="1187" spans="1:62" s="13" customFormat="1" ht="23.25" customHeight="1">
      <c r="A1187" s="1">
        <f ca="1">IF(COUNTIF($D1187:$M1187," ")=10,"",IF(VLOOKUP(MAX($A$1:A1186),$A$1:C1186,3,FALSE)=0,"",MAX($A$1:A1186)+1))</f>
        <v>1151</v>
      </c>
      <c r="B1187" s="13" t="str">
        <f>$B1180</f>
        <v/>
      </c>
      <c r="C1187" s="2" t="str">
        <f>IF($B1187="","",$S$8)</f>
        <v/>
      </c>
      <c r="D1187" s="23" t="str">
        <f t="shared" ref="D1187:K1187" si="1185">IF($B1187&gt;"",IF(ISERROR(SEARCH($B1187,T$8))," ",MID(T$8,FIND("%курс ",T$8,FIND($B1187,T$8))+6,3)&amp;"
("&amp;MID(T$8,FIND("ауд.",T$8,FIND($B1187,T$8))+4,FIND("№",T$8,FIND("ауд.",T$8,FIND($B1187,T$8)))-(FIND("ауд.",T$8,FIND($B1187,T$8))+4))&amp;")"),"")</f>
        <v/>
      </c>
      <c r="E1187" s="23" t="str">
        <f t="shared" si="1185"/>
        <v/>
      </c>
      <c r="F1187" s="23" t="str">
        <f t="shared" si="1185"/>
        <v/>
      </c>
      <c r="G1187" s="23" t="str">
        <f t="shared" si="1185"/>
        <v/>
      </c>
      <c r="H1187" s="23" t="str">
        <f t="shared" si="1185"/>
        <v/>
      </c>
      <c r="I1187" s="23" t="str">
        <f t="shared" si="1185"/>
        <v/>
      </c>
      <c r="J1187" s="23" t="str">
        <f t="shared" si="1185"/>
        <v/>
      </c>
      <c r="K1187" s="23" t="str">
        <f t="shared" si="1185"/>
        <v/>
      </c>
      <c r="L1187" s="23"/>
      <c r="M1187" s="23"/>
      <c r="P1187" s="16"/>
      <c r="Q1187" s="16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E1187" s="31" t="str">
        <f t="shared" si="1177"/>
        <v/>
      </c>
      <c r="AF1187" s="31" t="str">
        <f t="shared" si="1177"/>
        <v/>
      </c>
      <c r="AG1187" s="31" t="str">
        <f t="shared" si="1177"/>
        <v/>
      </c>
      <c r="AH1187" s="31" t="str">
        <f t="shared" si="1177"/>
        <v/>
      </c>
      <c r="AI1187" s="31" t="str">
        <f t="shared" si="1177"/>
        <v/>
      </c>
      <c r="AJ1187" s="31" t="str">
        <f t="shared" si="1177"/>
        <v/>
      </c>
      <c r="AK1187" s="31" t="str">
        <f t="shared" si="1177"/>
        <v/>
      </c>
      <c r="AL1187" s="31" t="str">
        <f t="shared" si="1177"/>
        <v/>
      </c>
      <c r="AM1187" s="31" t="str">
        <f t="shared" si="1177"/>
        <v/>
      </c>
      <c r="AN1187" s="31" t="str">
        <f t="shared" si="1177"/>
        <v/>
      </c>
      <c r="AO1187" s="32" t="str">
        <f t="shared" si="1175"/>
        <v/>
      </c>
      <c r="AP1187" s="32" t="str">
        <f t="shared" si="1179"/>
        <v/>
      </c>
      <c r="AQ1187" s="32" t="str">
        <f t="shared" si="1179"/>
        <v/>
      </c>
      <c r="AR1187" s="32" t="str">
        <f t="shared" si="1179"/>
        <v/>
      </c>
      <c r="AS1187" s="32" t="str">
        <f t="shared" si="1179"/>
        <v/>
      </c>
      <c r="AT1187" s="32" t="str">
        <f t="shared" si="1179"/>
        <v/>
      </c>
      <c r="AU1187" s="32" t="str">
        <f t="shared" si="1179"/>
        <v/>
      </c>
      <c r="AV1187" s="32" t="str">
        <f t="shared" si="1179"/>
        <v/>
      </c>
      <c r="AW1187" s="32" t="str">
        <f t="shared" si="1179"/>
        <v/>
      </c>
      <c r="AX1187" s="32" t="str">
        <f t="shared" si="1179"/>
        <v/>
      </c>
      <c r="AY1187" s="32" t="str">
        <f t="shared" si="1179"/>
        <v/>
      </c>
      <c r="BA1187" s="17" t="str">
        <f t="shared" si="1180"/>
        <v/>
      </c>
      <c r="BB1187" s="17" t="str">
        <f t="shared" si="1180"/>
        <v/>
      </c>
      <c r="BC1187" s="17" t="str">
        <f t="shared" si="1180"/>
        <v/>
      </c>
      <c r="BD1187" s="17" t="str">
        <f t="shared" si="1180"/>
        <v/>
      </c>
      <c r="BE1187" s="17" t="str">
        <f t="shared" si="1180"/>
        <v/>
      </c>
      <c r="BF1187" s="17" t="str">
        <f t="shared" si="1180"/>
        <v/>
      </c>
      <c r="BG1187" s="17" t="str">
        <f t="shared" si="1180"/>
        <v/>
      </c>
      <c r="BH1187" s="17" t="str">
        <f t="shared" si="1180"/>
        <v/>
      </c>
      <c r="BI1187" s="17" t="str">
        <f t="shared" si="1180"/>
        <v/>
      </c>
      <c r="BJ1187" s="17" t="str">
        <f t="shared" si="1180"/>
        <v/>
      </c>
    </row>
    <row r="1188" spans="1:62" s="13" customFormat="1" ht="23.25" customHeight="1">
      <c r="C1188" s="2" t="str">
        <f>IF($B1188="","",$S$2)</f>
        <v/>
      </c>
      <c r="D1188" s="14" t="str">
        <f t="shared" ref="D1188:K1188" si="1186">IF($B1188&gt;"",IF(ISERROR(SEARCH($B1188,T$2))," ",MID(T$2,FIND("%курс ",T$2,FIND($B1188,T$2))+6,3)&amp;"
("&amp;MID(T$2,FIND("ауд.",T$2,FIND($B1188,T$2))+4,FIND("№",T$2,FIND("ауд.",T$2,FIND($B1188,T$2)))-(FIND("ауд.",T$2,FIND($B1188,T$2))+4))&amp;")"),"")</f>
        <v/>
      </c>
      <c r="E1188" s="14" t="str">
        <f t="shared" si="1186"/>
        <v/>
      </c>
      <c r="F1188" s="14" t="str">
        <f t="shared" si="1186"/>
        <v/>
      </c>
      <c r="G1188" s="14" t="str">
        <f t="shared" si="1186"/>
        <v/>
      </c>
      <c r="H1188" s="14" t="str">
        <f t="shared" si="1186"/>
        <v/>
      </c>
      <c r="I1188" s="14" t="str">
        <f t="shared" si="1186"/>
        <v/>
      </c>
      <c r="J1188" s="14" t="str">
        <f t="shared" si="1186"/>
        <v/>
      </c>
      <c r="K1188" s="14" t="str">
        <f t="shared" si="1186"/>
        <v/>
      </c>
      <c r="L1188" s="14"/>
      <c r="M1188" s="14"/>
      <c r="P1188" s="16"/>
      <c r="Q1188" s="16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E1188" s="35"/>
      <c r="AF1188" s="35"/>
      <c r="AG1188" s="35"/>
      <c r="AH1188" s="35"/>
      <c r="AI1188" s="35"/>
      <c r="AJ1188" s="35"/>
      <c r="AK1188" s="35"/>
      <c r="AL1188" s="35"/>
      <c r="AM1188" s="35"/>
      <c r="AN1188" s="35"/>
      <c r="AO1188" s="35"/>
      <c r="AP1188" s="32" t="str">
        <f t="shared" si="1179"/>
        <v/>
      </c>
      <c r="AQ1188" s="32" t="str">
        <f t="shared" si="1179"/>
        <v/>
      </c>
      <c r="AR1188" s="32" t="str">
        <f t="shared" si="1179"/>
        <v/>
      </c>
      <c r="AS1188" s="32" t="str">
        <f t="shared" si="1179"/>
        <v/>
      </c>
      <c r="AT1188" s="32" t="str">
        <f t="shared" si="1179"/>
        <v/>
      </c>
      <c r="AU1188" s="32" t="str">
        <f t="shared" si="1179"/>
        <v/>
      </c>
      <c r="AV1188" s="32" t="str">
        <f t="shared" si="1179"/>
        <v/>
      </c>
      <c r="AW1188" s="32" t="str">
        <f t="shared" si="1179"/>
        <v/>
      </c>
      <c r="AX1188" s="32" t="str">
        <f t="shared" si="1179"/>
        <v/>
      </c>
      <c r="AY1188" s="32" t="str">
        <f t="shared" si="1179"/>
        <v/>
      </c>
      <c r="BA1188" s="17" t="str">
        <f t="shared" si="1180"/>
        <v/>
      </c>
      <c r="BB1188" s="17" t="str">
        <f t="shared" si="1180"/>
        <v/>
      </c>
      <c r="BC1188" s="17" t="str">
        <f t="shared" si="1180"/>
        <v/>
      </c>
      <c r="BD1188" s="17" t="str">
        <f t="shared" si="1180"/>
        <v/>
      </c>
      <c r="BE1188" s="17" t="str">
        <f t="shared" si="1180"/>
        <v/>
      </c>
      <c r="BF1188" s="17" t="str">
        <f t="shared" si="1180"/>
        <v/>
      </c>
      <c r="BG1188" s="17" t="str">
        <f t="shared" si="1180"/>
        <v/>
      </c>
      <c r="BH1188" s="17" t="str">
        <f t="shared" si="1180"/>
        <v/>
      </c>
      <c r="BI1188" s="17" t="str">
        <f t="shared" si="1180"/>
        <v/>
      </c>
      <c r="BJ1188" s="17" t="str">
        <f t="shared" si="1180"/>
        <v/>
      </c>
    </row>
    <row r="1189" spans="1:62" s="13" customFormat="1" ht="23.25" customHeight="1">
      <c r="A1189" s="1">
        <f ca="1">IF(COUNTIF($D1190:$M1196," ")=70,"",MAX($A$1:A1188)+1)</f>
        <v>1152</v>
      </c>
      <c r="B1189" s="2" t="str">
        <f>IF($C1189="","",$C1189)</f>
        <v/>
      </c>
      <c r="C1189" s="3" t="str">
        <f>IF(ISERROR(VLOOKUP((ROW()-1)/9+1,'[1]Преподавательский состав'!$A$2:$B$180,2,FALSE)),"",VLOOKUP((ROW()-1)/9+1,'[1]Преподавательский состав'!$A$2:$B$180,2,FALSE))</f>
        <v/>
      </c>
      <c r="D1189" s="3" t="str">
        <f>IF($C1189="","",T(" 9.00"))</f>
        <v/>
      </c>
      <c r="E1189" s="3" t="str">
        <f>IF($C1189="","",T("10.40"))</f>
        <v/>
      </c>
      <c r="F1189" s="3" t="str">
        <f>IF($C1189="","",T("12.20"))</f>
        <v/>
      </c>
      <c r="G1189" s="3" t="str">
        <f>IF($C1189="","",T("14.00"))</f>
        <v/>
      </c>
      <c r="H1189" s="3" t="str">
        <f>IF($C1189="","",T("14.30"))</f>
        <v/>
      </c>
      <c r="I1189" s="3" t="str">
        <f>IF($C1189="","",T("16.10"))</f>
        <v/>
      </c>
      <c r="J1189" s="3" t="str">
        <f>IF($C1189="","",T("17.50"))</f>
        <v/>
      </c>
      <c r="K1189" s="3" t="str">
        <f>IF($C1189="","",T("17.50"))</f>
        <v/>
      </c>
      <c r="L1189" s="3"/>
      <c r="M1189" s="3"/>
      <c r="P1189" s="16"/>
      <c r="Q1189" s="16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 t="str">
        <f t="shared" ref="AO1189:AO1196" si="1187">IF(COUNTBLANK(AE1189:AN1189)=10,"",MID($B1189,1,FIND(" ",$B1189)-1))</f>
        <v/>
      </c>
      <c r="AP1189" s="32" t="str">
        <f t="shared" si="1179"/>
        <v/>
      </c>
      <c r="AQ1189" s="32" t="str">
        <f t="shared" si="1179"/>
        <v/>
      </c>
      <c r="AR1189" s="32" t="str">
        <f t="shared" si="1179"/>
        <v/>
      </c>
      <c r="AS1189" s="32" t="str">
        <f t="shared" si="1179"/>
        <v/>
      </c>
      <c r="AT1189" s="32" t="str">
        <f t="shared" si="1179"/>
        <v/>
      </c>
      <c r="AU1189" s="32" t="str">
        <f t="shared" si="1179"/>
        <v/>
      </c>
      <c r="AV1189" s="32" t="str">
        <f t="shared" si="1179"/>
        <v/>
      </c>
      <c r="AW1189" s="32" t="str">
        <f t="shared" si="1179"/>
        <v/>
      </c>
      <c r="AX1189" s="32" t="str">
        <f t="shared" si="1179"/>
        <v/>
      </c>
      <c r="AY1189" s="32" t="str">
        <f t="shared" si="1179"/>
        <v/>
      </c>
      <c r="BA1189" s="17" t="str">
        <f t="shared" si="1180"/>
        <v/>
      </c>
      <c r="BB1189" s="17" t="str">
        <f t="shared" si="1180"/>
        <v/>
      </c>
      <c r="BC1189" s="17" t="str">
        <f t="shared" si="1180"/>
        <v/>
      </c>
      <c r="BD1189" s="17" t="str">
        <f t="shared" si="1180"/>
        <v/>
      </c>
      <c r="BE1189" s="17" t="str">
        <f t="shared" si="1180"/>
        <v/>
      </c>
      <c r="BF1189" s="17" t="str">
        <f t="shared" si="1180"/>
        <v/>
      </c>
      <c r="BG1189" s="17" t="str">
        <f t="shared" si="1180"/>
        <v/>
      </c>
      <c r="BH1189" s="17" t="str">
        <f t="shared" si="1180"/>
        <v/>
      </c>
      <c r="BI1189" s="17" t="str">
        <f t="shared" si="1180"/>
        <v/>
      </c>
      <c r="BJ1189" s="17" t="str">
        <f t="shared" si="1180"/>
        <v/>
      </c>
    </row>
    <row r="1190" spans="1:62" s="13" customFormat="1" ht="23.25" customHeight="1">
      <c r="A1190" s="1">
        <f ca="1">IF(COUNTIF($D1190:$M1190," ")=10,"",IF(VLOOKUP(MAX($A$1:A1189),$A$1:C1189,3,FALSE)=0,"",MAX($A$1:A1189)+1))</f>
        <v>1153</v>
      </c>
      <c r="B1190" s="13" t="str">
        <f>$B1189</f>
        <v/>
      </c>
      <c r="C1190" s="2" t="str">
        <f>IF($B1190="","",$S$2)</f>
        <v/>
      </c>
      <c r="D1190" s="14" t="str">
        <f t="shared" ref="D1190:K1190" si="1188">IF($B1190&gt;"",IF(ISERROR(SEARCH($B1190,T$2))," ",MID(T$2,FIND("%курс ",T$2,FIND($B1190,T$2))+6,3)&amp;"
("&amp;MID(T$2,FIND("ауд.",T$2,FIND($B1190,T$2))+4,FIND("№",T$2,FIND("ауд.",T$2,FIND($B1190,T$2)))-(FIND("ауд.",T$2,FIND($B1190,T$2))+4))&amp;")"),"")</f>
        <v/>
      </c>
      <c r="E1190" s="14" t="str">
        <f t="shared" si="1188"/>
        <v/>
      </c>
      <c r="F1190" s="14" t="str">
        <f t="shared" si="1188"/>
        <v/>
      </c>
      <c r="G1190" s="14" t="str">
        <f t="shared" si="1188"/>
        <v/>
      </c>
      <c r="H1190" s="14" t="str">
        <f t="shared" si="1188"/>
        <v/>
      </c>
      <c r="I1190" s="14" t="str">
        <f t="shared" si="1188"/>
        <v/>
      </c>
      <c r="J1190" s="14" t="str">
        <f t="shared" si="1188"/>
        <v/>
      </c>
      <c r="K1190" s="14" t="str">
        <f t="shared" si="1188"/>
        <v/>
      </c>
      <c r="L1190" s="14"/>
      <c r="M1190" s="14"/>
      <c r="P1190" s="16"/>
      <c r="Q1190" s="16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E1190" s="31" t="str">
        <f t="shared" ref="AE1190:AN1196" si="1189">IF(D1190=" ","",IF(D1190="","",CONCATENATE($C1190," ",D$1," ",MID(D1190,6,3))))</f>
        <v/>
      </c>
      <c r="AF1190" s="31" t="str">
        <f t="shared" si="1189"/>
        <v/>
      </c>
      <c r="AG1190" s="31" t="str">
        <f t="shared" si="1189"/>
        <v/>
      </c>
      <c r="AH1190" s="31" t="str">
        <f t="shared" si="1189"/>
        <v/>
      </c>
      <c r="AI1190" s="31" t="str">
        <f t="shared" si="1189"/>
        <v/>
      </c>
      <c r="AJ1190" s="31" t="str">
        <f t="shared" si="1189"/>
        <v/>
      </c>
      <c r="AK1190" s="31" t="str">
        <f t="shared" si="1189"/>
        <v/>
      </c>
      <c r="AL1190" s="31" t="str">
        <f t="shared" si="1189"/>
        <v/>
      </c>
      <c r="AM1190" s="31" t="str">
        <f t="shared" si="1189"/>
        <v/>
      </c>
      <c r="AN1190" s="31" t="str">
        <f t="shared" si="1189"/>
        <v/>
      </c>
      <c r="AO1190" s="32" t="str">
        <f t="shared" si="1187"/>
        <v/>
      </c>
      <c r="AP1190" s="32" t="str">
        <f t="shared" si="1179"/>
        <v/>
      </c>
      <c r="AQ1190" s="32" t="str">
        <f t="shared" si="1179"/>
        <v/>
      </c>
      <c r="AR1190" s="32" t="str">
        <f t="shared" si="1179"/>
        <v/>
      </c>
      <c r="AS1190" s="32" t="str">
        <f t="shared" si="1179"/>
        <v/>
      </c>
      <c r="AT1190" s="32" t="str">
        <f t="shared" si="1179"/>
        <v/>
      </c>
      <c r="AU1190" s="32" t="str">
        <f t="shared" si="1179"/>
        <v/>
      </c>
      <c r="AV1190" s="32" t="str">
        <f t="shared" si="1179"/>
        <v/>
      </c>
      <c r="AW1190" s="32" t="str">
        <f t="shared" si="1179"/>
        <v/>
      </c>
      <c r="AX1190" s="32" t="str">
        <f t="shared" si="1179"/>
        <v/>
      </c>
      <c r="AY1190" s="32" t="str">
        <f t="shared" si="1179"/>
        <v/>
      </c>
      <c r="BA1190" s="17" t="str">
        <f t="shared" si="1180"/>
        <v/>
      </c>
      <c r="BB1190" s="17" t="str">
        <f t="shared" si="1180"/>
        <v/>
      </c>
      <c r="BC1190" s="17" t="str">
        <f t="shared" si="1180"/>
        <v/>
      </c>
      <c r="BD1190" s="17" t="str">
        <f t="shared" si="1180"/>
        <v/>
      </c>
      <c r="BE1190" s="17" t="str">
        <f t="shared" si="1180"/>
        <v/>
      </c>
      <c r="BF1190" s="17" t="str">
        <f t="shared" si="1180"/>
        <v/>
      </c>
      <c r="BG1190" s="17" t="str">
        <f t="shared" si="1180"/>
        <v/>
      </c>
      <c r="BH1190" s="17" t="str">
        <f t="shared" si="1180"/>
        <v/>
      </c>
      <c r="BI1190" s="17" t="str">
        <f t="shared" si="1180"/>
        <v/>
      </c>
      <c r="BJ1190" s="17" t="str">
        <f t="shared" si="1180"/>
        <v/>
      </c>
    </row>
    <row r="1191" spans="1:62" s="13" customFormat="1" ht="23.25" customHeight="1">
      <c r="A1191" s="1">
        <f ca="1">IF(COUNTIF($D1191:$M1191," ")=10,"",IF(VLOOKUP(MAX($A$1:A1190),$A$1:C1190,3,FALSE)=0,"",MAX($A$1:A1190)+1))</f>
        <v>1154</v>
      </c>
      <c r="B1191" s="13" t="str">
        <f>$B1189</f>
        <v/>
      </c>
      <c r="C1191" s="2" t="str">
        <f>IF($B1191="","",$S$3)</f>
        <v/>
      </c>
      <c r="D1191" s="14" t="str">
        <f t="shared" ref="D1191:K1191" si="1190">IF($B1191&gt;"",IF(ISERROR(SEARCH($B1191,T$3))," ",MID(T$3,FIND("%курс ",T$3,FIND($B1191,T$3))+6,3)&amp;"
("&amp;MID(T$3,FIND("ауд.",T$3,FIND($B1191,T$3))+4,FIND("№",T$3,FIND("ауд.",T$3,FIND($B1191,T$3)))-(FIND("ауд.",T$3,FIND($B1191,T$3))+4))&amp;")"),"")</f>
        <v/>
      </c>
      <c r="E1191" s="14" t="str">
        <f t="shared" si="1190"/>
        <v/>
      </c>
      <c r="F1191" s="14" t="str">
        <f t="shared" si="1190"/>
        <v/>
      </c>
      <c r="G1191" s="14" t="str">
        <f t="shared" si="1190"/>
        <v/>
      </c>
      <c r="H1191" s="14" t="str">
        <f t="shared" si="1190"/>
        <v/>
      </c>
      <c r="I1191" s="14" t="str">
        <f t="shared" si="1190"/>
        <v/>
      </c>
      <c r="J1191" s="14" t="str">
        <f t="shared" si="1190"/>
        <v/>
      </c>
      <c r="K1191" s="14" t="str">
        <f t="shared" si="1190"/>
        <v/>
      </c>
      <c r="L1191" s="14"/>
      <c r="M1191" s="14"/>
      <c r="P1191" s="16"/>
      <c r="Q1191" s="16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E1191" s="31" t="str">
        <f t="shared" si="1189"/>
        <v/>
      </c>
      <c r="AF1191" s="31" t="str">
        <f t="shared" si="1189"/>
        <v/>
      </c>
      <c r="AG1191" s="31" t="str">
        <f t="shared" si="1189"/>
        <v/>
      </c>
      <c r="AH1191" s="31" t="str">
        <f t="shared" si="1189"/>
        <v/>
      </c>
      <c r="AI1191" s="31" t="str">
        <f t="shared" si="1189"/>
        <v/>
      </c>
      <c r="AJ1191" s="31" t="str">
        <f t="shared" si="1189"/>
        <v/>
      </c>
      <c r="AK1191" s="31" t="str">
        <f t="shared" si="1189"/>
        <v/>
      </c>
      <c r="AL1191" s="31" t="str">
        <f t="shared" si="1189"/>
        <v/>
      </c>
      <c r="AM1191" s="31" t="str">
        <f t="shared" si="1189"/>
        <v/>
      </c>
      <c r="AN1191" s="31" t="str">
        <f t="shared" si="1189"/>
        <v/>
      </c>
      <c r="AO1191" s="32" t="str">
        <f t="shared" si="1187"/>
        <v/>
      </c>
      <c r="AP1191" s="32" t="str">
        <f t="shared" si="1179"/>
        <v/>
      </c>
      <c r="AQ1191" s="32" t="str">
        <f t="shared" si="1179"/>
        <v/>
      </c>
      <c r="AR1191" s="32" t="str">
        <f t="shared" si="1179"/>
        <v/>
      </c>
      <c r="AS1191" s="32" t="str">
        <f t="shared" si="1179"/>
        <v/>
      </c>
      <c r="AT1191" s="32" t="str">
        <f t="shared" si="1179"/>
        <v/>
      </c>
      <c r="AU1191" s="32" t="str">
        <f t="shared" si="1179"/>
        <v/>
      </c>
      <c r="AV1191" s="32" t="str">
        <f t="shared" si="1179"/>
        <v/>
      </c>
      <c r="AW1191" s="32" t="str">
        <f t="shared" si="1179"/>
        <v/>
      </c>
      <c r="AX1191" s="32" t="str">
        <f t="shared" si="1179"/>
        <v/>
      </c>
      <c r="AY1191" s="32" t="str">
        <f t="shared" si="1179"/>
        <v/>
      </c>
      <c r="BA1191" s="17" t="str">
        <f t="shared" si="1180"/>
        <v/>
      </c>
      <c r="BB1191" s="17" t="str">
        <f t="shared" si="1180"/>
        <v/>
      </c>
      <c r="BC1191" s="17" t="str">
        <f t="shared" si="1180"/>
        <v/>
      </c>
      <c r="BD1191" s="17" t="str">
        <f t="shared" si="1180"/>
        <v/>
      </c>
      <c r="BE1191" s="17" t="str">
        <f t="shared" si="1180"/>
        <v/>
      </c>
      <c r="BF1191" s="17" t="str">
        <f t="shared" si="1180"/>
        <v/>
      </c>
      <c r="BG1191" s="17" t="str">
        <f t="shared" si="1180"/>
        <v/>
      </c>
      <c r="BH1191" s="17" t="str">
        <f t="shared" si="1180"/>
        <v/>
      </c>
      <c r="BI1191" s="17" t="str">
        <f t="shared" si="1180"/>
        <v/>
      </c>
      <c r="BJ1191" s="17" t="str">
        <f t="shared" si="1180"/>
        <v/>
      </c>
    </row>
    <row r="1192" spans="1:62" s="13" customFormat="1" ht="23.25" customHeight="1">
      <c r="A1192" s="1">
        <f ca="1">IF(COUNTIF($D1192:$M1192," ")=10,"",IF(VLOOKUP(MAX($A$1:A1191),$A$1:C1191,3,FALSE)=0,"",MAX($A$1:A1191)+1))</f>
        <v>1155</v>
      </c>
      <c r="B1192" s="13" t="str">
        <f>$B1189</f>
        <v/>
      </c>
      <c r="C1192" s="2" t="str">
        <f>IF($B1192="","",$S$4)</f>
        <v/>
      </c>
      <c r="D1192" s="14" t="str">
        <f t="shared" ref="D1192:K1192" si="1191">IF($B1192&gt;"",IF(ISERROR(SEARCH($B1192,T$4))," ",MID(T$4,FIND("%курс ",T$4,FIND($B1192,T$4))+6,3)&amp;"
("&amp;MID(T$4,FIND("ауд.",T$4,FIND($B1192,T$4))+4,FIND("№",T$4,FIND("ауд.",T$4,FIND($B1192,T$4)))-(FIND("ауд.",T$4,FIND($B1192,T$4))+4))&amp;")"),"")</f>
        <v/>
      </c>
      <c r="E1192" s="14" t="str">
        <f t="shared" si="1191"/>
        <v/>
      </c>
      <c r="F1192" s="14" t="str">
        <f t="shared" si="1191"/>
        <v/>
      </c>
      <c r="G1192" s="14" t="str">
        <f t="shared" si="1191"/>
        <v/>
      </c>
      <c r="H1192" s="14" t="str">
        <f t="shared" si="1191"/>
        <v/>
      </c>
      <c r="I1192" s="14" t="str">
        <f t="shared" si="1191"/>
        <v/>
      </c>
      <c r="J1192" s="14" t="str">
        <f t="shared" si="1191"/>
        <v/>
      </c>
      <c r="K1192" s="14" t="str">
        <f t="shared" si="1191"/>
        <v/>
      </c>
      <c r="L1192" s="14"/>
      <c r="M1192" s="14"/>
      <c r="P1192" s="16"/>
      <c r="Q1192" s="16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E1192" s="31" t="str">
        <f t="shared" si="1189"/>
        <v/>
      </c>
      <c r="AF1192" s="31" t="str">
        <f t="shared" si="1189"/>
        <v/>
      </c>
      <c r="AG1192" s="31" t="str">
        <f t="shared" si="1189"/>
        <v/>
      </c>
      <c r="AH1192" s="31" t="str">
        <f t="shared" si="1189"/>
        <v/>
      </c>
      <c r="AI1192" s="31" t="str">
        <f t="shared" si="1189"/>
        <v/>
      </c>
      <c r="AJ1192" s="31" t="str">
        <f t="shared" si="1189"/>
        <v/>
      </c>
      <c r="AK1192" s="31" t="str">
        <f t="shared" si="1189"/>
        <v/>
      </c>
      <c r="AL1192" s="31" t="str">
        <f t="shared" si="1189"/>
        <v/>
      </c>
      <c r="AM1192" s="31" t="str">
        <f t="shared" si="1189"/>
        <v/>
      </c>
      <c r="AN1192" s="31" t="str">
        <f t="shared" si="1189"/>
        <v/>
      </c>
      <c r="AO1192" s="32" t="str">
        <f t="shared" si="1187"/>
        <v/>
      </c>
      <c r="AP1192" s="32" t="str">
        <f t="shared" si="1179"/>
        <v/>
      </c>
      <c r="AQ1192" s="32" t="str">
        <f t="shared" si="1179"/>
        <v/>
      </c>
      <c r="AR1192" s="32" t="str">
        <f t="shared" si="1179"/>
        <v/>
      </c>
      <c r="AS1192" s="32" t="str">
        <f t="shared" si="1179"/>
        <v/>
      </c>
      <c r="AT1192" s="32" t="str">
        <f t="shared" si="1179"/>
        <v/>
      </c>
      <c r="AU1192" s="32" t="str">
        <f t="shared" si="1179"/>
        <v/>
      </c>
      <c r="AV1192" s="32" t="str">
        <f t="shared" si="1179"/>
        <v/>
      </c>
      <c r="AW1192" s="32" t="str">
        <f t="shared" si="1179"/>
        <v/>
      </c>
      <c r="AX1192" s="32" t="str">
        <f t="shared" si="1179"/>
        <v/>
      </c>
      <c r="AY1192" s="32" t="str">
        <f t="shared" si="1179"/>
        <v/>
      </c>
      <c r="BA1192" s="17" t="str">
        <f t="shared" si="1180"/>
        <v/>
      </c>
      <c r="BB1192" s="17" t="str">
        <f t="shared" si="1180"/>
        <v/>
      </c>
      <c r="BC1192" s="17" t="str">
        <f t="shared" si="1180"/>
        <v/>
      </c>
      <c r="BD1192" s="17" t="str">
        <f t="shared" si="1180"/>
        <v/>
      </c>
      <c r="BE1192" s="17" t="str">
        <f t="shared" si="1180"/>
        <v/>
      </c>
      <c r="BF1192" s="17" t="str">
        <f t="shared" si="1180"/>
        <v/>
      </c>
      <c r="BG1192" s="17" t="str">
        <f t="shared" si="1180"/>
        <v/>
      </c>
      <c r="BH1192" s="17" t="str">
        <f t="shared" si="1180"/>
        <v/>
      </c>
      <c r="BI1192" s="17" t="str">
        <f t="shared" si="1180"/>
        <v/>
      </c>
      <c r="BJ1192" s="17" t="str">
        <f t="shared" si="1180"/>
        <v/>
      </c>
    </row>
    <row r="1193" spans="1:62" s="13" customFormat="1" ht="23.25" customHeight="1">
      <c r="A1193" s="1">
        <f ca="1">IF(COUNTIF($D1193:$M1193," ")=10,"",IF(VLOOKUP(MAX($A$1:A1192),$A$1:C1192,3,FALSE)=0,"",MAX($A$1:A1192)+1))</f>
        <v>1156</v>
      </c>
      <c r="B1193" s="13" t="str">
        <f>$B1189</f>
        <v/>
      </c>
      <c r="C1193" s="2" t="str">
        <f>IF($B1193="","",$S$5)</f>
        <v/>
      </c>
      <c r="D1193" s="23" t="str">
        <f t="shared" ref="D1193:K1193" si="1192">IF($B1193&gt;"",IF(ISERROR(SEARCH($B1193,T$5))," ",MID(T$5,FIND("%курс ",T$5,FIND($B1193,T$5))+6,3)&amp;"
("&amp;MID(T$5,FIND("ауд.",T$5,FIND($B1193,T$5))+4,FIND("№",T$5,FIND("ауд.",T$5,FIND($B1193,T$5)))-(FIND("ауд.",T$5,FIND($B1193,T$5))+4))&amp;")"),"")</f>
        <v/>
      </c>
      <c r="E1193" s="23" t="str">
        <f t="shared" si="1192"/>
        <v/>
      </c>
      <c r="F1193" s="23" t="str">
        <f t="shared" si="1192"/>
        <v/>
      </c>
      <c r="G1193" s="23" t="str">
        <f t="shared" si="1192"/>
        <v/>
      </c>
      <c r="H1193" s="23" t="str">
        <f t="shared" si="1192"/>
        <v/>
      </c>
      <c r="I1193" s="23" t="str">
        <f t="shared" si="1192"/>
        <v/>
      </c>
      <c r="J1193" s="23" t="str">
        <f t="shared" si="1192"/>
        <v/>
      </c>
      <c r="K1193" s="23" t="str">
        <f t="shared" si="1192"/>
        <v/>
      </c>
      <c r="L1193" s="23"/>
      <c r="M1193" s="23"/>
      <c r="P1193" s="16"/>
      <c r="Q1193" s="16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E1193" s="31" t="str">
        <f t="shared" si="1189"/>
        <v/>
      </c>
      <c r="AF1193" s="31" t="str">
        <f t="shared" si="1189"/>
        <v/>
      </c>
      <c r="AG1193" s="31" t="str">
        <f t="shared" si="1189"/>
        <v/>
      </c>
      <c r="AH1193" s="31" t="str">
        <f t="shared" si="1189"/>
        <v/>
      </c>
      <c r="AI1193" s="31" t="str">
        <f t="shared" si="1189"/>
        <v/>
      </c>
      <c r="AJ1193" s="31" t="str">
        <f t="shared" si="1189"/>
        <v/>
      </c>
      <c r="AK1193" s="31" t="str">
        <f t="shared" si="1189"/>
        <v/>
      </c>
      <c r="AL1193" s="31" t="str">
        <f t="shared" si="1189"/>
        <v/>
      </c>
      <c r="AM1193" s="31" t="str">
        <f t="shared" si="1189"/>
        <v/>
      </c>
      <c r="AN1193" s="31" t="str">
        <f t="shared" si="1189"/>
        <v/>
      </c>
      <c r="AO1193" s="32" t="str">
        <f t="shared" si="1187"/>
        <v/>
      </c>
      <c r="AP1193" s="32" t="str">
        <f t="shared" si="1179"/>
        <v/>
      </c>
      <c r="AQ1193" s="32" t="str">
        <f t="shared" si="1179"/>
        <v/>
      </c>
      <c r="AR1193" s="32" t="str">
        <f t="shared" si="1179"/>
        <v/>
      </c>
      <c r="AS1193" s="32" t="str">
        <f t="shared" si="1179"/>
        <v/>
      </c>
      <c r="AT1193" s="32" t="str">
        <f t="shared" si="1179"/>
        <v/>
      </c>
      <c r="AU1193" s="32" t="str">
        <f t="shared" si="1179"/>
        <v/>
      </c>
      <c r="AV1193" s="32" t="str">
        <f t="shared" si="1179"/>
        <v/>
      </c>
      <c r="AW1193" s="32" t="str">
        <f t="shared" si="1179"/>
        <v/>
      </c>
      <c r="AX1193" s="32" t="str">
        <f t="shared" si="1179"/>
        <v/>
      </c>
      <c r="AY1193" s="32" t="str">
        <f t="shared" si="1179"/>
        <v/>
      </c>
      <c r="BA1193" s="17" t="str">
        <f t="shared" si="1180"/>
        <v/>
      </c>
      <c r="BB1193" s="17" t="str">
        <f t="shared" si="1180"/>
        <v/>
      </c>
      <c r="BC1193" s="17" t="str">
        <f t="shared" si="1180"/>
        <v/>
      </c>
      <c r="BD1193" s="17" t="str">
        <f t="shared" si="1180"/>
        <v/>
      </c>
      <c r="BE1193" s="17" t="str">
        <f t="shared" si="1180"/>
        <v/>
      </c>
      <c r="BF1193" s="17" t="str">
        <f t="shared" si="1180"/>
        <v/>
      </c>
      <c r="BG1193" s="17" t="str">
        <f t="shared" si="1180"/>
        <v/>
      </c>
      <c r="BH1193" s="17" t="str">
        <f t="shared" si="1180"/>
        <v/>
      </c>
      <c r="BI1193" s="17" t="str">
        <f t="shared" si="1180"/>
        <v/>
      </c>
      <c r="BJ1193" s="17" t="str">
        <f t="shared" si="1180"/>
        <v/>
      </c>
    </row>
    <row r="1194" spans="1:62" s="13" customFormat="1" ht="23.25" customHeight="1">
      <c r="A1194" s="1">
        <f ca="1">IF(COUNTIF($D1194:$M1194," ")=10,"",IF(VLOOKUP(MAX($A$1:A1193),$A$1:C1193,3,FALSE)=0,"",MAX($A$1:A1193)+1))</f>
        <v>1157</v>
      </c>
      <c r="B1194" s="13" t="str">
        <f>$B1189</f>
        <v/>
      </c>
      <c r="C1194" s="2" t="str">
        <f>IF($B1194="","",$S$6)</f>
        <v/>
      </c>
      <c r="D1194" s="23" t="str">
        <f t="shared" ref="D1194:K1194" si="1193">IF($B1194&gt;"",IF(ISERROR(SEARCH($B1194,T$6))," ",MID(T$6,FIND("%курс ",T$6,FIND($B1194,T$6))+6,3)&amp;"
("&amp;MID(T$6,FIND("ауд.",T$6,FIND($B1194,T$6))+4,FIND("№",T$6,FIND("ауд.",T$6,FIND($B1194,T$6)))-(FIND("ауд.",T$6,FIND($B1194,T$6))+4))&amp;")"),"")</f>
        <v/>
      </c>
      <c r="E1194" s="23" t="str">
        <f t="shared" si="1193"/>
        <v/>
      </c>
      <c r="F1194" s="23" t="str">
        <f t="shared" si="1193"/>
        <v/>
      </c>
      <c r="G1194" s="23" t="str">
        <f t="shared" si="1193"/>
        <v/>
      </c>
      <c r="H1194" s="23" t="str">
        <f t="shared" si="1193"/>
        <v/>
      </c>
      <c r="I1194" s="23" t="str">
        <f t="shared" si="1193"/>
        <v/>
      </c>
      <c r="J1194" s="23" t="str">
        <f t="shared" si="1193"/>
        <v/>
      </c>
      <c r="K1194" s="23" t="str">
        <f t="shared" si="1193"/>
        <v/>
      </c>
      <c r="L1194" s="23"/>
      <c r="M1194" s="23"/>
      <c r="P1194" s="16"/>
      <c r="Q1194" s="16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E1194" s="31" t="str">
        <f t="shared" si="1189"/>
        <v/>
      </c>
      <c r="AF1194" s="31" t="str">
        <f t="shared" si="1189"/>
        <v/>
      </c>
      <c r="AG1194" s="31" t="str">
        <f t="shared" si="1189"/>
        <v/>
      </c>
      <c r="AH1194" s="31" t="str">
        <f t="shared" si="1189"/>
        <v/>
      </c>
      <c r="AI1194" s="31" t="str">
        <f t="shared" si="1189"/>
        <v/>
      </c>
      <c r="AJ1194" s="31" t="str">
        <f t="shared" si="1189"/>
        <v/>
      </c>
      <c r="AK1194" s="31" t="str">
        <f t="shared" si="1189"/>
        <v/>
      </c>
      <c r="AL1194" s="31" t="str">
        <f t="shared" si="1189"/>
        <v/>
      </c>
      <c r="AM1194" s="31" t="str">
        <f t="shared" si="1189"/>
        <v/>
      </c>
      <c r="AN1194" s="31" t="str">
        <f t="shared" si="1189"/>
        <v/>
      </c>
      <c r="AO1194" s="32" t="str">
        <f t="shared" si="1187"/>
        <v/>
      </c>
      <c r="AP1194" s="32" t="str">
        <f t="shared" si="1179"/>
        <v/>
      </c>
      <c r="AQ1194" s="32" t="str">
        <f t="shared" si="1179"/>
        <v/>
      </c>
      <c r="AR1194" s="32" t="str">
        <f t="shared" si="1179"/>
        <v/>
      </c>
      <c r="AS1194" s="32" t="str">
        <f t="shared" si="1179"/>
        <v/>
      </c>
      <c r="AT1194" s="32" t="str">
        <f t="shared" si="1179"/>
        <v/>
      </c>
      <c r="AU1194" s="32" t="str">
        <f t="shared" si="1179"/>
        <v/>
      </c>
      <c r="AV1194" s="32" t="str">
        <f t="shared" si="1179"/>
        <v/>
      </c>
      <c r="AW1194" s="32" t="str">
        <f t="shared" si="1179"/>
        <v/>
      </c>
      <c r="AX1194" s="32" t="str">
        <f t="shared" si="1179"/>
        <v/>
      </c>
      <c r="AY1194" s="32" t="str">
        <f t="shared" si="1179"/>
        <v/>
      </c>
      <c r="BA1194" s="17" t="str">
        <f t="shared" si="1180"/>
        <v/>
      </c>
      <c r="BB1194" s="17" t="str">
        <f t="shared" si="1180"/>
        <v/>
      </c>
      <c r="BC1194" s="17" t="str">
        <f t="shared" si="1180"/>
        <v/>
      </c>
      <c r="BD1194" s="17" t="str">
        <f t="shared" si="1180"/>
        <v/>
      </c>
      <c r="BE1194" s="17" t="str">
        <f t="shared" si="1180"/>
        <v/>
      </c>
      <c r="BF1194" s="17" t="str">
        <f t="shared" si="1180"/>
        <v/>
      </c>
      <c r="BG1194" s="17" t="str">
        <f t="shared" si="1180"/>
        <v/>
      </c>
      <c r="BH1194" s="17" t="str">
        <f t="shared" si="1180"/>
        <v/>
      </c>
      <c r="BI1194" s="17" t="str">
        <f t="shared" si="1180"/>
        <v/>
      </c>
      <c r="BJ1194" s="17" t="str">
        <f t="shared" si="1180"/>
        <v/>
      </c>
    </row>
    <row r="1195" spans="1:62" s="13" customFormat="1" ht="23.25" customHeight="1">
      <c r="A1195" s="1">
        <f ca="1">IF(COUNTIF($D1195:$M1195," ")=10,"",IF(VLOOKUP(MAX($A$1:A1194),$A$1:C1194,3,FALSE)=0,"",MAX($A$1:A1194)+1))</f>
        <v>1158</v>
      </c>
      <c r="B1195" s="13" t="str">
        <f>$B1189</f>
        <v/>
      </c>
      <c r="C1195" s="2" t="str">
        <f>IF($B1195="","",$S$7)</f>
        <v/>
      </c>
      <c r="D1195" s="23" t="str">
        <f t="shared" ref="D1195:K1195" si="1194">IF($B1195&gt;"",IF(ISERROR(SEARCH($B1195,T$7))," ",MID(T$7,FIND("%курс ",T$7,FIND($B1195,T$7))+6,3)&amp;"
("&amp;MID(T$7,FIND("ауд.",T$7,FIND($B1195,T$7))+4,FIND("№",T$7,FIND("ауд.",T$7,FIND($B1195,T$7)))-(FIND("ауд.",T$7,FIND($B1195,T$7))+4))&amp;")"),"")</f>
        <v/>
      </c>
      <c r="E1195" s="23" t="str">
        <f t="shared" si="1194"/>
        <v/>
      </c>
      <c r="F1195" s="23" t="str">
        <f t="shared" si="1194"/>
        <v/>
      </c>
      <c r="G1195" s="23" t="str">
        <f t="shared" si="1194"/>
        <v/>
      </c>
      <c r="H1195" s="23" t="str">
        <f t="shared" si="1194"/>
        <v/>
      </c>
      <c r="I1195" s="23" t="str">
        <f t="shared" si="1194"/>
        <v/>
      </c>
      <c r="J1195" s="23" t="str">
        <f t="shared" si="1194"/>
        <v/>
      </c>
      <c r="K1195" s="23" t="str">
        <f t="shared" si="1194"/>
        <v/>
      </c>
      <c r="L1195" s="23"/>
      <c r="M1195" s="23"/>
      <c r="P1195" s="16"/>
      <c r="Q1195" s="16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E1195" s="31" t="str">
        <f t="shared" si="1189"/>
        <v/>
      </c>
      <c r="AF1195" s="31" t="str">
        <f t="shared" si="1189"/>
        <v/>
      </c>
      <c r="AG1195" s="31" t="str">
        <f t="shared" si="1189"/>
        <v/>
      </c>
      <c r="AH1195" s="31" t="str">
        <f t="shared" si="1189"/>
        <v/>
      </c>
      <c r="AI1195" s="31" t="str">
        <f t="shared" si="1189"/>
        <v/>
      </c>
      <c r="AJ1195" s="31" t="str">
        <f t="shared" si="1189"/>
        <v/>
      </c>
      <c r="AK1195" s="31" t="str">
        <f t="shared" si="1189"/>
        <v/>
      </c>
      <c r="AL1195" s="31" t="str">
        <f t="shared" si="1189"/>
        <v/>
      </c>
      <c r="AM1195" s="31" t="str">
        <f t="shared" si="1189"/>
        <v/>
      </c>
      <c r="AN1195" s="31" t="str">
        <f t="shared" si="1189"/>
        <v/>
      </c>
      <c r="AO1195" s="32" t="str">
        <f t="shared" si="1187"/>
        <v/>
      </c>
      <c r="AP1195" s="32" t="str">
        <f t="shared" si="1179"/>
        <v/>
      </c>
      <c r="AQ1195" s="32" t="str">
        <f t="shared" si="1179"/>
        <v/>
      </c>
      <c r="AR1195" s="32" t="str">
        <f t="shared" si="1179"/>
        <v/>
      </c>
      <c r="AS1195" s="32" t="str">
        <f t="shared" si="1179"/>
        <v/>
      </c>
      <c r="AT1195" s="32" t="str">
        <f t="shared" si="1179"/>
        <v/>
      </c>
      <c r="AU1195" s="32" t="str">
        <f t="shared" si="1179"/>
        <v/>
      </c>
      <c r="AV1195" s="32" t="str">
        <f t="shared" si="1179"/>
        <v/>
      </c>
      <c r="AW1195" s="32" t="str">
        <f t="shared" si="1179"/>
        <v/>
      </c>
      <c r="AX1195" s="32" t="str">
        <f t="shared" si="1179"/>
        <v/>
      </c>
      <c r="AY1195" s="32" t="str">
        <f t="shared" si="1179"/>
        <v/>
      </c>
      <c r="BA1195" s="17" t="str">
        <f t="shared" si="1180"/>
        <v/>
      </c>
      <c r="BB1195" s="17" t="str">
        <f t="shared" si="1180"/>
        <v/>
      </c>
      <c r="BC1195" s="17" t="str">
        <f t="shared" si="1180"/>
        <v/>
      </c>
      <c r="BD1195" s="17" t="str">
        <f t="shared" si="1180"/>
        <v/>
      </c>
      <c r="BE1195" s="17" t="str">
        <f t="shared" si="1180"/>
        <v/>
      </c>
      <c r="BF1195" s="17" t="str">
        <f t="shared" si="1180"/>
        <v/>
      </c>
      <c r="BG1195" s="17" t="str">
        <f t="shared" si="1180"/>
        <v/>
      </c>
      <c r="BH1195" s="17" t="str">
        <f t="shared" si="1180"/>
        <v/>
      </c>
      <c r="BI1195" s="17" t="str">
        <f t="shared" si="1180"/>
        <v/>
      </c>
      <c r="BJ1195" s="17" t="str">
        <f t="shared" si="1180"/>
        <v/>
      </c>
    </row>
    <row r="1196" spans="1:62" s="13" customFormat="1" ht="23.25" customHeight="1">
      <c r="A1196" s="1">
        <f ca="1">IF(COUNTIF($D1196:$M1196," ")=10,"",IF(VLOOKUP(MAX($A$1:A1195),$A$1:C1195,3,FALSE)=0,"",MAX($A$1:A1195)+1))</f>
        <v>1159</v>
      </c>
      <c r="B1196" s="13" t="str">
        <f>$B1189</f>
        <v/>
      </c>
      <c r="C1196" s="2" t="str">
        <f>IF($B1196="","",$S$8)</f>
        <v/>
      </c>
      <c r="D1196" s="23" t="str">
        <f t="shared" ref="D1196:K1196" si="1195">IF($B1196&gt;"",IF(ISERROR(SEARCH($B1196,T$8))," ",MID(T$8,FIND("%курс ",T$8,FIND($B1196,T$8))+6,3)&amp;"
("&amp;MID(T$8,FIND("ауд.",T$8,FIND($B1196,T$8))+4,FIND("№",T$8,FIND("ауд.",T$8,FIND($B1196,T$8)))-(FIND("ауд.",T$8,FIND($B1196,T$8))+4))&amp;")"),"")</f>
        <v/>
      </c>
      <c r="E1196" s="23" t="str">
        <f t="shared" si="1195"/>
        <v/>
      </c>
      <c r="F1196" s="23" t="str">
        <f t="shared" si="1195"/>
        <v/>
      </c>
      <c r="G1196" s="23" t="str">
        <f t="shared" si="1195"/>
        <v/>
      </c>
      <c r="H1196" s="23" t="str">
        <f t="shared" si="1195"/>
        <v/>
      </c>
      <c r="I1196" s="23" t="str">
        <f t="shared" si="1195"/>
        <v/>
      </c>
      <c r="J1196" s="23" t="str">
        <f t="shared" si="1195"/>
        <v/>
      </c>
      <c r="K1196" s="23" t="str">
        <f t="shared" si="1195"/>
        <v/>
      </c>
      <c r="L1196" s="23"/>
      <c r="M1196" s="23"/>
      <c r="P1196" s="16"/>
      <c r="Q1196" s="16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E1196" s="31" t="str">
        <f t="shared" si="1189"/>
        <v/>
      </c>
      <c r="AF1196" s="31" t="str">
        <f t="shared" si="1189"/>
        <v/>
      </c>
      <c r="AG1196" s="31" t="str">
        <f t="shared" si="1189"/>
        <v/>
      </c>
      <c r="AH1196" s="31" t="str">
        <f t="shared" si="1189"/>
        <v/>
      </c>
      <c r="AI1196" s="31" t="str">
        <f t="shared" si="1189"/>
        <v/>
      </c>
      <c r="AJ1196" s="31" t="str">
        <f t="shared" si="1189"/>
        <v/>
      </c>
      <c r="AK1196" s="31" t="str">
        <f t="shared" si="1189"/>
        <v/>
      </c>
      <c r="AL1196" s="31" t="str">
        <f t="shared" si="1189"/>
        <v/>
      </c>
      <c r="AM1196" s="31" t="str">
        <f t="shared" si="1189"/>
        <v/>
      </c>
      <c r="AN1196" s="31" t="str">
        <f t="shared" si="1189"/>
        <v/>
      </c>
      <c r="AO1196" s="32" t="str">
        <f t="shared" si="1187"/>
        <v/>
      </c>
      <c r="AP1196" s="32" t="str">
        <f t="shared" si="1179"/>
        <v/>
      </c>
      <c r="AQ1196" s="32" t="str">
        <f t="shared" si="1179"/>
        <v/>
      </c>
      <c r="AR1196" s="32" t="str">
        <f t="shared" si="1179"/>
        <v/>
      </c>
      <c r="AS1196" s="32" t="str">
        <f t="shared" si="1179"/>
        <v/>
      </c>
      <c r="AT1196" s="32" t="str">
        <f t="shared" si="1179"/>
        <v/>
      </c>
      <c r="AU1196" s="32" t="str">
        <f t="shared" si="1179"/>
        <v/>
      </c>
      <c r="AV1196" s="32" t="str">
        <f t="shared" si="1179"/>
        <v/>
      </c>
      <c r="AW1196" s="32" t="str">
        <f t="shared" si="1179"/>
        <v/>
      </c>
      <c r="AX1196" s="32" t="str">
        <f t="shared" si="1179"/>
        <v/>
      </c>
      <c r="AY1196" s="32" t="str">
        <f t="shared" si="1179"/>
        <v/>
      </c>
      <c r="BA1196" s="17" t="str">
        <f t="shared" si="1180"/>
        <v/>
      </c>
      <c r="BB1196" s="17" t="str">
        <f t="shared" si="1180"/>
        <v/>
      </c>
      <c r="BC1196" s="17" t="str">
        <f t="shared" si="1180"/>
        <v/>
      </c>
      <c r="BD1196" s="17" t="str">
        <f t="shared" si="1180"/>
        <v/>
      </c>
      <c r="BE1196" s="17" t="str">
        <f t="shared" si="1180"/>
        <v/>
      </c>
      <c r="BF1196" s="17" t="str">
        <f t="shared" si="1180"/>
        <v/>
      </c>
      <c r="BG1196" s="17" t="str">
        <f t="shared" si="1180"/>
        <v/>
      </c>
      <c r="BH1196" s="17" t="str">
        <f t="shared" si="1180"/>
        <v/>
      </c>
      <c r="BI1196" s="17" t="str">
        <f t="shared" si="1180"/>
        <v/>
      </c>
      <c r="BJ1196" s="17" t="str">
        <f t="shared" si="1180"/>
        <v/>
      </c>
    </row>
    <row r="1197" spans="1:62" s="13" customFormat="1" ht="23.25" customHeight="1">
      <c r="C1197" s="2" t="str">
        <f>IF($B1197="","",$S$2)</f>
        <v/>
      </c>
      <c r="D1197" s="14" t="str">
        <f t="shared" ref="D1197:K1197" si="1196">IF($B1197&gt;"",IF(ISERROR(SEARCH($B1197,T$2))," ",MID(T$2,FIND("%курс ",T$2,FIND($B1197,T$2))+6,3)&amp;"
("&amp;MID(T$2,FIND("ауд.",T$2,FIND($B1197,T$2))+4,FIND("№",T$2,FIND("ауд.",T$2,FIND($B1197,T$2)))-(FIND("ауд.",T$2,FIND($B1197,T$2))+4))&amp;")"),"")</f>
        <v/>
      </c>
      <c r="E1197" s="14" t="str">
        <f t="shared" si="1196"/>
        <v/>
      </c>
      <c r="F1197" s="14" t="str">
        <f t="shared" si="1196"/>
        <v/>
      </c>
      <c r="G1197" s="14" t="str">
        <f t="shared" si="1196"/>
        <v/>
      </c>
      <c r="H1197" s="14" t="str">
        <f t="shared" si="1196"/>
        <v/>
      </c>
      <c r="I1197" s="14" t="str">
        <f t="shared" si="1196"/>
        <v/>
      </c>
      <c r="J1197" s="14" t="str">
        <f t="shared" si="1196"/>
        <v/>
      </c>
      <c r="K1197" s="14" t="str">
        <f t="shared" si="1196"/>
        <v/>
      </c>
      <c r="L1197" s="14"/>
      <c r="M1197" s="14"/>
      <c r="P1197" s="16"/>
      <c r="Q1197" s="16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E1197" s="35"/>
      <c r="AF1197" s="35"/>
      <c r="AG1197" s="35"/>
      <c r="AH1197" s="35"/>
      <c r="AI1197" s="35"/>
      <c r="AJ1197" s="35"/>
      <c r="AK1197" s="35"/>
      <c r="AL1197" s="35"/>
      <c r="AM1197" s="35"/>
      <c r="AN1197" s="35"/>
      <c r="AO1197" s="35"/>
      <c r="AP1197" s="32" t="str">
        <f t="shared" si="1179"/>
        <v/>
      </c>
      <c r="AQ1197" s="32" t="str">
        <f t="shared" si="1179"/>
        <v/>
      </c>
      <c r="AR1197" s="32" t="str">
        <f t="shared" si="1179"/>
        <v/>
      </c>
      <c r="AS1197" s="32" t="str">
        <f t="shared" si="1179"/>
        <v/>
      </c>
      <c r="AT1197" s="32" t="str">
        <f t="shared" si="1179"/>
        <v/>
      </c>
      <c r="AU1197" s="32" t="str">
        <f t="shared" si="1179"/>
        <v/>
      </c>
      <c r="AV1197" s="32" t="str">
        <f t="shared" si="1179"/>
        <v/>
      </c>
      <c r="AW1197" s="32" t="str">
        <f t="shared" si="1179"/>
        <v/>
      </c>
      <c r="AX1197" s="32" t="str">
        <f t="shared" si="1179"/>
        <v/>
      </c>
      <c r="AY1197" s="32" t="str">
        <f t="shared" si="1179"/>
        <v/>
      </c>
      <c r="BA1197" s="17" t="str">
        <f t="shared" si="1180"/>
        <v/>
      </c>
      <c r="BB1197" s="17" t="str">
        <f t="shared" si="1180"/>
        <v/>
      </c>
      <c r="BC1197" s="17" t="str">
        <f t="shared" si="1180"/>
        <v/>
      </c>
      <c r="BD1197" s="17" t="str">
        <f t="shared" si="1180"/>
        <v/>
      </c>
      <c r="BE1197" s="17" t="str">
        <f t="shared" si="1180"/>
        <v/>
      </c>
      <c r="BF1197" s="17" t="str">
        <f t="shared" si="1180"/>
        <v/>
      </c>
      <c r="BG1197" s="17" t="str">
        <f t="shared" si="1180"/>
        <v/>
      </c>
      <c r="BH1197" s="17" t="str">
        <f t="shared" si="1180"/>
        <v/>
      </c>
      <c r="BI1197" s="17" t="str">
        <f t="shared" si="1180"/>
        <v/>
      </c>
      <c r="BJ1197" s="17" t="str">
        <f t="shared" si="1180"/>
        <v/>
      </c>
    </row>
    <row r="1198" spans="1:62" s="13" customFormat="1" ht="23.25" customHeight="1">
      <c r="A1198" s="1">
        <f ca="1">IF(COUNTIF($D1199:$M1205," ")=70,"",MAX($A$1:A1197)+1)</f>
        <v>1160</v>
      </c>
      <c r="B1198" s="2" t="str">
        <f>IF($C1198="","",$C1198)</f>
        <v/>
      </c>
      <c r="C1198" s="3" t="str">
        <f>IF(ISERROR(VLOOKUP((ROW()-1)/9+1,'[1]Преподавательский состав'!$A$2:$B$180,2,FALSE)),"",VLOOKUP((ROW()-1)/9+1,'[1]Преподавательский состав'!$A$2:$B$180,2,FALSE))</f>
        <v/>
      </c>
      <c r="D1198" s="3" t="str">
        <f>IF($C1198="","",T(" 9.00"))</f>
        <v/>
      </c>
      <c r="E1198" s="3" t="str">
        <f>IF($C1198="","",T("10.40"))</f>
        <v/>
      </c>
      <c r="F1198" s="3" t="str">
        <f>IF($C1198="","",T("12.20"))</f>
        <v/>
      </c>
      <c r="G1198" s="3" t="str">
        <f>IF($C1198="","",T("14.00"))</f>
        <v/>
      </c>
      <c r="H1198" s="3" t="str">
        <f>IF($C1198="","",T("14.30"))</f>
        <v/>
      </c>
      <c r="I1198" s="3" t="str">
        <f>IF($C1198="","",T("16.10"))</f>
        <v/>
      </c>
      <c r="J1198" s="3" t="str">
        <f>IF($C1198="","",T("17.50"))</f>
        <v/>
      </c>
      <c r="K1198" s="3" t="str">
        <f>IF($C1198="","",T("17.50"))</f>
        <v/>
      </c>
      <c r="L1198" s="3"/>
      <c r="M1198" s="3"/>
      <c r="P1198" s="16"/>
      <c r="Q1198" s="16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E1198" s="32"/>
      <c r="AF1198" s="32"/>
      <c r="AG1198" s="32"/>
      <c r="AH1198" s="32"/>
      <c r="AI1198" s="32"/>
      <c r="AJ1198" s="32"/>
      <c r="AK1198" s="32"/>
      <c r="AL1198" s="32"/>
      <c r="AM1198" s="32"/>
      <c r="AN1198" s="32"/>
      <c r="AO1198" s="32" t="str">
        <f t="shared" ref="AO1198:AO1205" si="1197">IF(COUNTBLANK(AE1198:AN1198)=10,"",MID($B1198,1,FIND(" ",$B1198)-1))</f>
        <v/>
      </c>
      <c r="AP1198" s="32" t="str">
        <f t="shared" si="1179"/>
        <v/>
      </c>
      <c r="AQ1198" s="32" t="str">
        <f t="shared" si="1179"/>
        <v/>
      </c>
      <c r="AR1198" s="32" t="str">
        <f t="shared" si="1179"/>
        <v/>
      </c>
      <c r="AS1198" s="32" t="str">
        <f t="shared" si="1179"/>
        <v/>
      </c>
      <c r="AT1198" s="32" t="str">
        <f t="shared" si="1179"/>
        <v/>
      </c>
      <c r="AU1198" s="32" t="str">
        <f t="shared" si="1179"/>
        <v/>
      </c>
      <c r="AV1198" s="32" t="str">
        <f t="shared" si="1179"/>
        <v/>
      </c>
      <c r="AW1198" s="32" t="str">
        <f t="shared" si="1179"/>
        <v/>
      </c>
      <c r="AX1198" s="32" t="str">
        <f t="shared" si="1179"/>
        <v/>
      </c>
      <c r="AY1198" s="32" t="str">
        <f t="shared" si="1179"/>
        <v/>
      </c>
      <c r="BA1198" s="17" t="str">
        <f t="shared" si="1180"/>
        <v/>
      </c>
      <c r="BB1198" s="17" t="str">
        <f t="shared" si="1180"/>
        <v/>
      </c>
      <c r="BC1198" s="17" t="str">
        <f t="shared" si="1180"/>
        <v/>
      </c>
      <c r="BD1198" s="17" t="str">
        <f t="shared" si="1180"/>
        <v/>
      </c>
      <c r="BE1198" s="17" t="str">
        <f t="shared" si="1180"/>
        <v/>
      </c>
      <c r="BF1198" s="17" t="str">
        <f t="shared" si="1180"/>
        <v/>
      </c>
      <c r="BG1198" s="17" t="str">
        <f t="shared" si="1180"/>
        <v/>
      </c>
      <c r="BH1198" s="17" t="str">
        <f t="shared" si="1180"/>
        <v/>
      </c>
      <c r="BI1198" s="17" t="str">
        <f t="shared" si="1180"/>
        <v/>
      </c>
      <c r="BJ1198" s="17" t="str">
        <f t="shared" si="1180"/>
        <v/>
      </c>
    </row>
    <row r="1199" spans="1:62" s="13" customFormat="1" ht="23.25" customHeight="1">
      <c r="A1199" s="1">
        <f ca="1">IF(COUNTIF($D1199:$M1199," ")=10,"",IF(VLOOKUP(MAX($A$1:A1198),$A$1:C1198,3,FALSE)=0,"",MAX($A$1:A1198)+1))</f>
        <v>1161</v>
      </c>
      <c r="B1199" s="13" t="str">
        <f>$B1198</f>
        <v/>
      </c>
      <c r="C1199" s="2" t="str">
        <f>IF($B1199="","",$S$2)</f>
        <v/>
      </c>
      <c r="D1199" s="14" t="str">
        <f t="shared" ref="D1199:K1199" si="1198">IF($B1199&gt;"",IF(ISERROR(SEARCH($B1199,T$2))," ",MID(T$2,FIND("%курс ",T$2,FIND($B1199,T$2))+6,3)&amp;"
("&amp;MID(T$2,FIND("ауд.",T$2,FIND($B1199,T$2))+4,FIND("№",T$2,FIND("ауд.",T$2,FIND($B1199,T$2)))-(FIND("ауд.",T$2,FIND($B1199,T$2))+4))&amp;")"),"")</f>
        <v/>
      </c>
      <c r="E1199" s="14" t="str">
        <f t="shared" si="1198"/>
        <v/>
      </c>
      <c r="F1199" s="14" t="str">
        <f t="shared" si="1198"/>
        <v/>
      </c>
      <c r="G1199" s="14" t="str">
        <f t="shared" si="1198"/>
        <v/>
      </c>
      <c r="H1199" s="14" t="str">
        <f t="shared" si="1198"/>
        <v/>
      </c>
      <c r="I1199" s="14" t="str">
        <f t="shared" si="1198"/>
        <v/>
      </c>
      <c r="J1199" s="14" t="str">
        <f t="shared" si="1198"/>
        <v/>
      </c>
      <c r="K1199" s="14" t="str">
        <f t="shared" si="1198"/>
        <v/>
      </c>
      <c r="L1199" s="14"/>
      <c r="M1199" s="14"/>
      <c r="P1199" s="16"/>
      <c r="Q1199" s="16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E1199" s="31" t="str">
        <f t="shared" ref="AE1199:AN1205" si="1199">IF(D1199=" ","",IF(D1199="","",CONCATENATE($C1199," ",D$1," ",MID(D1199,6,3))))</f>
        <v/>
      </c>
      <c r="AF1199" s="31" t="str">
        <f t="shared" si="1199"/>
        <v/>
      </c>
      <c r="AG1199" s="31" t="str">
        <f t="shared" si="1199"/>
        <v/>
      </c>
      <c r="AH1199" s="31" t="str">
        <f t="shared" si="1199"/>
        <v/>
      </c>
      <c r="AI1199" s="31" t="str">
        <f t="shared" si="1199"/>
        <v/>
      </c>
      <c r="AJ1199" s="31" t="str">
        <f t="shared" si="1199"/>
        <v/>
      </c>
      <c r="AK1199" s="31" t="str">
        <f t="shared" si="1199"/>
        <v/>
      </c>
      <c r="AL1199" s="31" t="str">
        <f t="shared" si="1199"/>
        <v/>
      </c>
      <c r="AM1199" s="31" t="str">
        <f t="shared" si="1199"/>
        <v/>
      </c>
      <c r="AN1199" s="31" t="str">
        <f t="shared" si="1199"/>
        <v/>
      </c>
      <c r="AO1199" s="32" t="str">
        <f t="shared" si="1197"/>
        <v/>
      </c>
      <c r="AP1199" s="32" t="str">
        <f t="shared" si="1179"/>
        <v/>
      </c>
      <c r="AQ1199" s="32" t="str">
        <f t="shared" si="1179"/>
        <v/>
      </c>
      <c r="AR1199" s="32" t="str">
        <f t="shared" si="1179"/>
        <v/>
      </c>
      <c r="AS1199" s="32" t="str">
        <f t="shared" si="1179"/>
        <v/>
      </c>
      <c r="AT1199" s="32" t="str">
        <f t="shared" si="1179"/>
        <v/>
      </c>
      <c r="AU1199" s="32" t="str">
        <f t="shared" si="1179"/>
        <v/>
      </c>
      <c r="AV1199" s="32" t="str">
        <f t="shared" si="1179"/>
        <v/>
      </c>
      <c r="AW1199" s="32" t="str">
        <f t="shared" si="1179"/>
        <v/>
      </c>
      <c r="AX1199" s="32" t="str">
        <f t="shared" si="1179"/>
        <v/>
      </c>
      <c r="AY1199" s="32" t="str">
        <f t="shared" si="1179"/>
        <v/>
      </c>
      <c r="BA1199" s="17" t="str">
        <f t="shared" si="1180"/>
        <v/>
      </c>
      <c r="BB1199" s="17" t="str">
        <f t="shared" si="1180"/>
        <v/>
      </c>
      <c r="BC1199" s="17" t="str">
        <f t="shared" si="1180"/>
        <v/>
      </c>
      <c r="BD1199" s="17" t="str">
        <f t="shared" si="1180"/>
        <v/>
      </c>
      <c r="BE1199" s="17" t="str">
        <f t="shared" si="1180"/>
        <v/>
      </c>
      <c r="BF1199" s="17" t="str">
        <f t="shared" si="1180"/>
        <v/>
      </c>
      <c r="BG1199" s="17" t="str">
        <f t="shared" si="1180"/>
        <v/>
      </c>
      <c r="BH1199" s="17" t="str">
        <f t="shared" si="1180"/>
        <v/>
      </c>
      <c r="BI1199" s="17" t="str">
        <f t="shared" si="1180"/>
        <v/>
      </c>
      <c r="BJ1199" s="17" t="str">
        <f t="shared" si="1180"/>
        <v/>
      </c>
    </row>
    <row r="1200" spans="1:62" s="13" customFormat="1" ht="23.25" customHeight="1">
      <c r="A1200" s="1">
        <f ca="1">IF(COUNTIF($D1200:$M1200," ")=10,"",IF(VLOOKUP(MAX($A$1:A1199),$A$1:C1199,3,FALSE)=0,"",MAX($A$1:A1199)+1))</f>
        <v>1162</v>
      </c>
      <c r="B1200" s="13" t="str">
        <f>$B1198</f>
        <v/>
      </c>
      <c r="C1200" s="2" t="str">
        <f>IF($B1200="","",$S$3)</f>
        <v/>
      </c>
      <c r="D1200" s="14" t="str">
        <f t="shared" ref="D1200:K1200" si="1200">IF($B1200&gt;"",IF(ISERROR(SEARCH($B1200,T$3))," ",MID(T$3,FIND("%курс ",T$3,FIND($B1200,T$3))+6,3)&amp;"
("&amp;MID(T$3,FIND("ауд.",T$3,FIND($B1200,T$3))+4,FIND("№",T$3,FIND("ауд.",T$3,FIND($B1200,T$3)))-(FIND("ауд.",T$3,FIND($B1200,T$3))+4))&amp;")"),"")</f>
        <v/>
      </c>
      <c r="E1200" s="14" t="str">
        <f t="shared" si="1200"/>
        <v/>
      </c>
      <c r="F1200" s="14" t="str">
        <f t="shared" si="1200"/>
        <v/>
      </c>
      <c r="G1200" s="14" t="str">
        <f t="shared" si="1200"/>
        <v/>
      </c>
      <c r="H1200" s="14" t="str">
        <f t="shared" si="1200"/>
        <v/>
      </c>
      <c r="I1200" s="14" t="str">
        <f t="shared" si="1200"/>
        <v/>
      </c>
      <c r="J1200" s="14" t="str">
        <f t="shared" si="1200"/>
        <v/>
      </c>
      <c r="K1200" s="14" t="str">
        <f t="shared" si="1200"/>
        <v/>
      </c>
      <c r="L1200" s="14"/>
      <c r="M1200" s="14"/>
      <c r="P1200" s="16"/>
      <c r="Q1200" s="16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E1200" s="31" t="str">
        <f t="shared" si="1199"/>
        <v/>
      </c>
      <c r="AF1200" s="31" t="str">
        <f t="shared" si="1199"/>
        <v/>
      </c>
      <c r="AG1200" s="31" t="str">
        <f t="shared" si="1199"/>
        <v/>
      </c>
      <c r="AH1200" s="31" t="str">
        <f t="shared" si="1199"/>
        <v/>
      </c>
      <c r="AI1200" s="31" t="str">
        <f t="shared" si="1199"/>
        <v/>
      </c>
      <c r="AJ1200" s="31" t="str">
        <f t="shared" si="1199"/>
        <v/>
      </c>
      <c r="AK1200" s="31" t="str">
        <f t="shared" si="1199"/>
        <v/>
      </c>
      <c r="AL1200" s="31" t="str">
        <f t="shared" si="1199"/>
        <v/>
      </c>
      <c r="AM1200" s="31" t="str">
        <f t="shared" si="1199"/>
        <v/>
      </c>
      <c r="AN1200" s="31" t="str">
        <f t="shared" si="1199"/>
        <v/>
      </c>
      <c r="AO1200" s="32" t="str">
        <f t="shared" si="1197"/>
        <v/>
      </c>
      <c r="AP1200" s="32" t="str">
        <f t="shared" si="1179"/>
        <v/>
      </c>
      <c r="AQ1200" s="32" t="str">
        <f t="shared" si="1179"/>
        <v/>
      </c>
      <c r="AR1200" s="32" t="str">
        <f t="shared" si="1179"/>
        <v/>
      </c>
      <c r="AS1200" s="32" t="str">
        <f t="shared" si="1179"/>
        <v/>
      </c>
      <c r="AT1200" s="32" t="str">
        <f t="shared" si="1179"/>
        <v/>
      </c>
      <c r="AU1200" s="32" t="str">
        <f t="shared" si="1179"/>
        <v/>
      </c>
      <c r="AV1200" s="32" t="str">
        <f t="shared" si="1179"/>
        <v/>
      </c>
      <c r="AW1200" s="32" t="str">
        <f t="shared" si="1179"/>
        <v/>
      </c>
      <c r="AX1200" s="32" t="str">
        <f t="shared" si="1179"/>
        <v/>
      </c>
      <c r="AY1200" s="32" t="str">
        <f t="shared" si="1179"/>
        <v/>
      </c>
      <c r="BA1200" s="17" t="str">
        <f t="shared" si="1180"/>
        <v/>
      </c>
      <c r="BB1200" s="17" t="str">
        <f t="shared" si="1180"/>
        <v/>
      </c>
      <c r="BC1200" s="17" t="str">
        <f t="shared" si="1180"/>
        <v/>
      </c>
      <c r="BD1200" s="17" t="str">
        <f t="shared" si="1180"/>
        <v/>
      </c>
      <c r="BE1200" s="17" t="str">
        <f t="shared" si="1180"/>
        <v/>
      </c>
      <c r="BF1200" s="17" t="str">
        <f t="shared" si="1180"/>
        <v/>
      </c>
      <c r="BG1200" s="17" t="str">
        <f t="shared" si="1180"/>
        <v/>
      </c>
      <c r="BH1200" s="17" t="str">
        <f t="shared" si="1180"/>
        <v/>
      </c>
      <c r="BI1200" s="17" t="str">
        <f t="shared" si="1180"/>
        <v/>
      </c>
      <c r="BJ1200" s="17" t="str">
        <f t="shared" si="1180"/>
        <v/>
      </c>
    </row>
    <row r="1201" spans="1:62" s="13" customFormat="1" ht="23.25" customHeight="1">
      <c r="A1201" s="1">
        <f ca="1">IF(COUNTIF($D1201:$M1201," ")=10,"",IF(VLOOKUP(MAX($A$1:A1200),$A$1:C1200,3,FALSE)=0,"",MAX($A$1:A1200)+1))</f>
        <v>1163</v>
      </c>
      <c r="B1201" s="13" t="str">
        <f>$B1198</f>
        <v/>
      </c>
      <c r="C1201" s="2" t="str">
        <f>IF($B1201="","",$S$4)</f>
        <v/>
      </c>
      <c r="D1201" s="14" t="str">
        <f t="shared" ref="D1201:K1201" si="1201">IF($B1201&gt;"",IF(ISERROR(SEARCH($B1201,T$4))," ",MID(T$4,FIND("%курс ",T$4,FIND($B1201,T$4))+6,3)&amp;"
("&amp;MID(T$4,FIND("ауд.",T$4,FIND($B1201,T$4))+4,FIND("№",T$4,FIND("ауд.",T$4,FIND($B1201,T$4)))-(FIND("ауд.",T$4,FIND($B1201,T$4))+4))&amp;")"),"")</f>
        <v/>
      </c>
      <c r="E1201" s="14" t="str">
        <f t="shared" si="1201"/>
        <v/>
      </c>
      <c r="F1201" s="14" t="str">
        <f t="shared" si="1201"/>
        <v/>
      </c>
      <c r="G1201" s="14" t="str">
        <f t="shared" si="1201"/>
        <v/>
      </c>
      <c r="H1201" s="14" t="str">
        <f t="shared" si="1201"/>
        <v/>
      </c>
      <c r="I1201" s="14" t="str">
        <f t="shared" si="1201"/>
        <v/>
      </c>
      <c r="J1201" s="14" t="str">
        <f t="shared" si="1201"/>
        <v/>
      </c>
      <c r="K1201" s="14" t="str">
        <f t="shared" si="1201"/>
        <v/>
      </c>
      <c r="L1201" s="14"/>
      <c r="M1201" s="14"/>
      <c r="P1201" s="16"/>
      <c r="Q1201" s="16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E1201" s="31" t="str">
        <f t="shared" si="1199"/>
        <v/>
      </c>
      <c r="AF1201" s="31" t="str">
        <f t="shared" si="1199"/>
        <v/>
      </c>
      <c r="AG1201" s="31" t="str">
        <f t="shared" si="1199"/>
        <v/>
      </c>
      <c r="AH1201" s="31" t="str">
        <f t="shared" si="1199"/>
        <v/>
      </c>
      <c r="AI1201" s="31" t="str">
        <f t="shared" si="1199"/>
        <v/>
      </c>
      <c r="AJ1201" s="31" t="str">
        <f t="shared" si="1199"/>
        <v/>
      </c>
      <c r="AK1201" s="31" t="str">
        <f t="shared" si="1199"/>
        <v/>
      </c>
      <c r="AL1201" s="31" t="str">
        <f t="shared" si="1199"/>
        <v/>
      </c>
      <c r="AM1201" s="31" t="str">
        <f t="shared" si="1199"/>
        <v/>
      </c>
      <c r="AN1201" s="31" t="str">
        <f t="shared" si="1199"/>
        <v/>
      </c>
      <c r="AO1201" s="32" t="str">
        <f t="shared" si="1197"/>
        <v/>
      </c>
      <c r="AP1201" s="32" t="str">
        <f t="shared" si="1179"/>
        <v/>
      </c>
      <c r="AQ1201" s="32" t="str">
        <f t="shared" si="1179"/>
        <v/>
      </c>
      <c r="AR1201" s="32" t="str">
        <f t="shared" si="1179"/>
        <v/>
      </c>
      <c r="AS1201" s="32" t="str">
        <f t="shared" si="1179"/>
        <v/>
      </c>
      <c r="AT1201" s="32" t="str">
        <f t="shared" si="1179"/>
        <v/>
      </c>
      <c r="AU1201" s="32" t="str">
        <f t="shared" si="1179"/>
        <v/>
      </c>
      <c r="AV1201" s="32" t="str">
        <f t="shared" si="1179"/>
        <v/>
      </c>
      <c r="AW1201" s="32" t="str">
        <f t="shared" si="1179"/>
        <v/>
      </c>
      <c r="AX1201" s="32" t="str">
        <f t="shared" si="1179"/>
        <v/>
      </c>
      <c r="AY1201" s="32" t="str">
        <f t="shared" si="1179"/>
        <v/>
      </c>
      <c r="BA1201" s="17" t="str">
        <f t="shared" si="1180"/>
        <v/>
      </c>
      <c r="BB1201" s="17" t="str">
        <f t="shared" si="1180"/>
        <v/>
      </c>
      <c r="BC1201" s="17" t="str">
        <f t="shared" si="1180"/>
        <v/>
      </c>
      <c r="BD1201" s="17" t="str">
        <f t="shared" si="1180"/>
        <v/>
      </c>
      <c r="BE1201" s="17" t="str">
        <f t="shared" si="1180"/>
        <v/>
      </c>
      <c r="BF1201" s="17" t="str">
        <f t="shared" si="1180"/>
        <v/>
      </c>
      <c r="BG1201" s="17" t="str">
        <f t="shared" si="1180"/>
        <v/>
      </c>
      <c r="BH1201" s="17" t="str">
        <f t="shared" si="1180"/>
        <v/>
      </c>
      <c r="BI1201" s="17" t="str">
        <f t="shared" si="1180"/>
        <v/>
      </c>
      <c r="BJ1201" s="17" t="str">
        <f t="shared" si="1180"/>
        <v/>
      </c>
    </row>
    <row r="1202" spans="1:62" s="13" customFormat="1" ht="23.25" customHeight="1">
      <c r="A1202" s="1">
        <f ca="1">IF(COUNTIF($D1202:$M1202," ")=10,"",IF(VLOOKUP(MAX($A$1:A1201),$A$1:C1201,3,FALSE)=0,"",MAX($A$1:A1201)+1))</f>
        <v>1164</v>
      </c>
      <c r="B1202" s="13" t="str">
        <f>$B1198</f>
        <v/>
      </c>
      <c r="C1202" s="2" t="str">
        <f>IF($B1202="","",$S$5)</f>
        <v/>
      </c>
      <c r="D1202" s="23" t="str">
        <f t="shared" ref="D1202:K1202" si="1202">IF($B1202&gt;"",IF(ISERROR(SEARCH($B1202,T$5))," ",MID(T$5,FIND("%курс ",T$5,FIND($B1202,T$5))+6,3)&amp;"
("&amp;MID(T$5,FIND("ауд.",T$5,FIND($B1202,T$5))+4,FIND("№",T$5,FIND("ауд.",T$5,FIND($B1202,T$5)))-(FIND("ауд.",T$5,FIND($B1202,T$5))+4))&amp;")"),"")</f>
        <v/>
      </c>
      <c r="E1202" s="23" t="str">
        <f t="shared" si="1202"/>
        <v/>
      </c>
      <c r="F1202" s="23" t="str">
        <f t="shared" si="1202"/>
        <v/>
      </c>
      <c r="G1202" s="23" t="str">
        <f t="shared" si="1202"/>
        <v/>
      </c>
      <c r="H1202" s="23" t="str">
        <f t="shared" si="1202"/>
        <v/>
      </c>
      <c r="I1202" s="23" t="str">
        <f t="shared" si="1202"/>
        <v/>
      </c>
      <c r="J1202" s="23" t="str">
        <f t="shared" si="1202"/>
        <v/>
      </c>
      <c r="K1202" s="23" t="str">
        <f t="shared" si="1202"/>
        <v/>
      </c>
      <c r="L1202" s="23"/>
      <c r="M1202" s="23"/>
      <c r="P1202" s="16"/>
      <c r="Q1202" s="16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E1202" s="31" t="str">
        <f t="shared" si="1199"/>
        <v/>
      </c>
      <c r="AF1202" s="31" t="str">
        <f t="shared" si="1199"/>
        <v/>
      </c>
      <c r="AG1202" s="31" t="str">
        <f t="shared" si="1199"/>
        <v/>
      </c>
      <c r="AH1202" s="31" t="str">
        <f t="shared" si="1199"/>
        <v/>
      </c>
      <c r="AI1202" s="31" t="str">
        <f t="shared" si="1199"/>
        <v/>
      </c>
      <c r="AJ1202" s="31" t="str">
        <f t="shared" si="1199"/>
        <v/>
      </c>
      <c r="AK1202" s="31" t="str">
        <f t="shared" si="1199"/>
        <v/>
      </c>
      <c r="AL1202" s="31" t="str">
        <f t="shared" si="1199"/>
        <v/>
      </c>
      <c r="AM1202" s="31" t="str">
        <f t="shared" si="1199"/>
        <v/>
      </c>
      <c r="AN1202" s="31" t="str">
        <f t="shared" si="1199"/>
        <v/>
      </c>
      <c r="AO1202" s="32" t="str">
        <f t="shared" si="1197"/>
        <v/>
      </c>
      <c r="AP1202" s="32" t="str">
        <f t="shared" si="1179"/>
        <v/>
      </c>
      <c r="AQ1202" s="32" t="str">
        <f t="shared" si="1179"/>
        <v/>
      </c>
      <c r="AR1202" s="32" t="str">
        <f t="shared" si="1179"/>
        <v/>
      </c>
      <c r="AS1202" s="32" t="str">
        <f t="shared" si="1179"/>
        <v/>
      </c>
      <c r="AT1202" s="32" t="str">
        <f t="shared" si="1179"/>
        <v/>
      </c>
      <c r="AU1202" s="32" t="str">
        <f t="shared" si="1179"/>
        <v/>
      </c>
      <c r="AV1202" s="32" t="str">
        <f t="shared" si="1179"/>
        <v/>
      </c>
      <c r="AW1202" s="32" t="str">
        <f t="shared" si="1179"/>
        <v/>
      </c>
      <c r="AX1202" s="32" t="str">
        <f t="shared" si="1179"/>
        <v/>
      </c>
      <c r="AY1202" s="32" t="str">
        <f t="shared" si="1179"/>
        <v/>
      </c>
      <c r="BA1202" s="17" t="str">
        <f t="shared" si="1180"/>
        <v/>
      </c>
      <c r="BB1202" s="17" t="str">
        <f t="shared" si="1180"/>
        <v/>
      </c>
      <c r="BC1202" s="17" t="str">
        <f t="shared" si="1180"/>
        <v/>
      </c>
      <c r="BD1202" s="17" t="str">
        <f t="shared" si="1180"/>
        <v/>
      </c>
      <c r="BE1202" s="17" t="str">
        <f t="shared" si="1180"/>
        <v/>
      </c>
      <c r="BF1202" s="17" t="str">
        <f t="shared" si="1180"/>
        <v/>
      </c>
      <c r="BG1202" s="17" t="str">
        <f t="shared" si="1180"/>
        <v/>
      </c>
      <c r="BH1202" s="17" t="str">
        <f t="shared" si="1180"/>
        <v/>
      </c>
      <c r="BI1202" s="17" t="str">
        <f t="shared" si="1180"/>
        <v/>
      </c>
      <c r="BJ1202" s="17" t="str">
        <f t="shared" si="1180"/>
        <v/>
      </c>
    </row>
    <row r="1203" spans="1:62" s="13" customFormat="1" ht="23.25" customHeight="1">
      <c r="A1203" s="1">
        <f ca="1">IF(COUNTIF($D1203:$M1203," ")=10,"",IF(VLOOKUP(MAX($A$1:A1202),$A$1:C1202,3,FALSE)=0,"",MAX($A$1:A1202)+1))</f>
        <v>1165</v>
      </c>
      <c r="B1203" s="13" t="str">
        <f>$B1198</f>
        <v/>
      </c>
      <c r="C1203" s="2" t="str">
        <f>IF($B1203="","",$S$6)</f>
        <v/>
      </c>
      <c r="D1203" s="23" t="str">
        <f t="shared" ref="D1203:K1203" si="1203">IF($B1203&gt;"",IF(ISERROR(SEARCH($B1203,T$6))," ",MID(T$6,FIND("%курс ",T$6,FIND($B1203,T$6))+6,3)&amp;"
("&amp;MID(T$6,FIND("ауд.",T$6,FIND($B1203,T$6))+4,FIND("№",T$6,FIND("ауд.",T$6,FIND($B1203,T$6)))-(FIND("ауд.",T$6,FIND($B1203,T$6))+4))&amp;")"),"")</f>
        <v/>
      </c>
      <c r="E1203" s="23" t="str">
        <f t="shared" si="1203"/>
        <v/>
      </c>
      <c r="F1203" s="23" t="str">
        <f t="shared" si="1203"/>
        <v/>
      </c>
      <c r="G1203" s="23" t="str">
        <f t="shared" si="1203"/>
        <v/>
      </c>
      <c r="H1203" s="23" t="str">
        <f t="shared" si="1203"/>
        <v/>
      </c>
      <c r="I1203" s="23" t="str">
        <f t="shared" si="1203"/>
        <v/>
      </c>
      <c r="J1203" s="23" t="str">
        <f t="shared" si="1203"/>
        <v/>
      </c>
      <c r="K1203" s="23" t="str">
        <f t="shared" si="1203"/>
        <v/>
      </c>
      <c r="L1203" s="23"/>
      <c r="M1203" s="23"/>
      <c r="P1203" s="16"/>
      <c r="Q1203" s="16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E1203" s="31" t="str">
        <f t="shared" si="1199"/>
        <v/>
      </c>
      <c r="AF1203" s="31" t="str">
        <f t="shared" si="1199"/>
        <v/>
      </c>
      <c r="AG1203" s="31" t="str">
        <f t="shared" si="1199"/>
        <v/>
      </c>
      <c r="AH1203" s="31" t="str">
        <f t="shared" si="1199"/>
        <v/>
      </c>
      <c r="AI1203" s="31" t="str">
        <f t="shared" si="1199"/>
        <v/>
      </c>
      <c r="AJ1203" s="31" t="str">
        <f t="shared" si="1199"/>
        <v/>
      </c>
      <c r="AK1203" s="31" t="str">
        <f t="shared" si="1199"/>
        <v/>
      </c>
      <c r="AL1203" s="31" t="str">
        <f t="shared" si="1199"/>
        <v/>
      </c>
      <c r="AM1203" s="31" t="str">
        <f t="shared" si="1199"/>
        <v/>
      </c>
      <c r="AN1203" s="31" t="str">
        <f t="shared" si="1199"/>
        <v/>
      </c>
      <c r="AO1203" s="32" t="str">
        <f t="shared" si="1197"/>
        <v/>
      </c>
      <c r="AP1203" s="32" t="str">
        <f t="shared" si="1179"/>
        <v/>
      </c>
      <c r="AQ1203" s="32" t="str">
        <f t="shared" si="1179"/>
        <v/>
      </c>
      <c r="AR1203" s="32" t="str">
        <f t="shared" si="1179"/>
        <v/>
      </c>
      <c r="AS1203" s="32" t="str">
        <f t="shared" si="1179"/>
        <v/>
      </c>
      <c r="AT1203" s="32" t="str">
        <f t="shared" si="1179"/>
        <v/>
      </c>
      <c r="AU1203" s="32" t="str">
        <f t="shared" si="1179"/>
        <v/>
      </c>
      <c r="AV1203" s="32" t="str">
        <f t="shared" si="1179"/>
        <v/>
      </c>
      <c r="AW1203" s="32" t="str">
        <f t="shared" si="1179"/>
        <v/>
      </c>
      <c r="AX1203" s="32" t="str">
        <f t="shared" si="1179"/>
        <v/>
      </c>
      <c r="AY1203" s="32" t="str">
        <f t="shared" si="1179"/>
        <v/>
      </c>
      <c r="BA1203" s="17" t="str">
        <f t="shared" si="1180"/>
        <v/>
      </c>
      <c r="BB1203" s="17" t="str">
        <f t="shared" si="1180"/>
        <v/>
      </c>
      <c r="BC1203" s="17" t="str">
        <f t="shared" si="1180"/>
        <v/>
      </c>
      <c r="BD1203" s="17" t="str">
        <f t="shared" si="1180"/>
        <v/>
      </c>
      <c r="BE1203" s="17" t="str">
        <f t="shared" si="1180"/>
        <v/>
      </c>
      <c r="BF1203" s="17" t="str">
        <f t="shared" si="1180"/>
        <v/>
      </c>
      <c r="BG1203" s="17" t="str">
        <f t="shared" si="1180"/>
        <v/>
      </c>
      <c r="BH1203" s="17" t="str">
        <f t="shared" si="1180"/>
        <v/>
      </c>
      <c r="BI1203" s="17" t="str">
        <f t="shared" si="1180"/>
        <v/>
      </c>
      <c r="BJ1203" s="17" t="str">
        <f t="shared" si="1180"/>
        <v/>
      </c>
    </row>
    <row r="1204" spans="1:62" s="13" customFormat="1" ht="23.25" customHeight="1">
      <c r="A1204" s="1">
        <f ca="1">IF(COUNTIF($D1204:$M1204," ")=10,"",IF(VLOOKUP(MAX($A$1:A1203),$A$1:C1203,3,FALSE)=0,"",MAX($A$1:A1203)+1))</f>
        <v>1166</v>
      </c>
      <c r="B1204" s="13" t="str">
        <f>$B1198</f>
        <v/>
      </c>
      <c r="C1204" s="2" t="str">
        <f>IF($B1204="","",$S$7)</f>
        <v/>
      </c>
      <c r="D1204" s="23" t="str">
        <f t="shared" ref="D1204:K1204" si="1204">IF($B1204&gt;"",IF(ISERROR(SEARCH($B1204,T$7))," ",MID(T$7,FIND("%курс ",T$7,FIND($B1204,T$7))+6,3)&amp;"
("&amp;MID(T$7,FIND("ауд.",T$7,FIND($B1204,T$7))+4,FIND("№",T$7,FIND("ауд.",T$7,FIND($B1204,T$7)))-(FIND("ауд.",T$7,FIND($B1204,T$7))+4))&amp;")"),"")</f>
        <v/>
      </c>
      <c r="E1204" s="23" t="str">
        <f t="shared" si="1204"/>
        <v/>
      </c>
      <c r="F1204" s="23" t="str">
        <f t="shared" si="1204"/>
        <v/>
      </c>
      <c r="G1204" s="23" t="str">
        <f t="shared" si="1204"/>
        <v/>
      </c>
      <c r="H1204" s="23" t="str">
        <f t="shared" si="1204"/>
        <v/>
      </c>
      <c r="I1204" s="23" t="str">
        <f t="shared" si="1204"/>
        <v/>
      </c>
      <c r="J1204" s="23" t="str">
        <f t="shared" si="1204"/>
        <v/>
      </c>
      <c r="K1204" s="23" t="str">
        <f t="shared" si="1204"/>
        <v/>
      </c>
      <c r="L1204" s="23"/>
      <c r="M1204" s="23"/>
      <c r="P1204" s="16"/>
      <c r="Q1204" s="16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E1204" s="31" t="str">
        <f t="shared" si="1199"/>
        <v/>
      </c>
      <c r="AF1204" s="31" t="str">
        <f t="shared" si="1199"/>
        <v/>
      </c>
      <c r="AG1204" s="31" t="str">
        <f t="shared" si="1199"/>
        <v/>
      </c>
      <c r="AH1204" s="31" t="str">
        <f t="shared" si="1199"/>
        <v/>
      </c>
      <c r="AI1204" s="31" t="str">
        <f t="shared" si="1199"/>
        <v/>
      </c>
      <c r="AJ1204" s="31" t="str">
        <f t="shared" si="1199"/>
        <v/>
      </c>
      <c r="AK1204" s="31" t="str">
        <f t="shared" si="1199"/>
        <v/>
      </c>
      <c r="AL1204" s="31" t="str">
        <f t="shared" si="1199"/>
        <v/>
      </c>
      <c r="AM1204" s="31" t="str">
        <f t="shared" si="1199"/>
        <v/>
      </c>
      <c r="AN1204" s="31" t="str">
        <f t="shared" si="1199"/>
        <v/>
      </c>
      <c r="AO1204" s="32" t="str">
        <f t="shared" si="1197"/>
        <v/>
      </c>
      <c r="AP1204" s="32" t="str">
        <f t="shared" si="1179"/>
        <v/>
      </c>
      <c r="AQ1204" s="32" t="str">
        <f t="shared" si="1179"/>
        <v/>
      </c>
      <c r="AR1204" s="32" t="str">
        <f t="shared" si="1179"/>
        <v/>
      </c>
      <c r="AS1204" s="32" t="str">
        <f t="shared" si="1179"/>
        <v/>
      </c>
      <c r="AT1204" s="32" t="str">
        <f t="shared" si="1179"/>
        <v/>
      </c>
      <c r="AU1204" s="32" t="str">
        <f t="shared" si="1179"/>
        <v/>
      </c>
      <c r="AV1204" s="32" t="str">
        <f t="shared" si="1179"/>
        <v/>
      </c>
      <c r="AW1204" s="32" t="str">
        <f t="shared" si="1179"/>
        <v/>
      </c>
      <c r="AX1204" s="32" t="str">
        <f t="shared" si="1179"/>
        <v/>
      </c>
      <c r="AY1204" s="32" t="str">
        <f t="shared" si="1179"/>
        <v/>
      </c>
      <c r="BA1204" s="17" t="str">
        <f t="shared" si="1180"/>
        <v/>
      </c>
      <c r="BB1204" s="17" t="str">
        <f t="shared" si="1180"/>
        <v/>
      </c>
      <c r="BC1204" s="17" t="str">
        <f t="shared" si="1180"/>
        <v/>
      </c>
      <c r="BD1204" s="17" t="str">
        <f t="shared" si="1180"/>
        <v/>
      </c>
      <c r="BE1204" s="17" t="str">
        <f t="shared" si="1180"/>
        <v/>
      </c>
      <c r="BF1204" s="17" t="str">
        <f t="shared" si="1180"/>
        <v/>
      </c>
      <c r="BG1204" s="17" t="str">
        <f t="shared" si="1180"/>
        <v/>
      </c>
      <c r="BH1204" s="17" t="str">
        <f t="shared" si="1180"/>
        <v/>
      </c>
      <c r="BI1204" s="17" t="str">
        <f t="shared" si="1180"/>
        <v/>
      </c>
      <c r="BJ1204" s="17" t="str">
        <f t="shared" si="1180"/>
        <v/>
      </c>
    </row>
    <row r="1205" spans="1:62" s="13" customFormat="1" ht="23.25" customHeight="1">
      <c r="A1205" s="1">
        <f ca="1">IF(COUNTIF($D1205:$M1205," ")=10,"",IF(VLOOKUP(MAX($A$1:A1204),$A$1:C1204,3,FALSE)=0,"",MAX($A$1:A1204)+1))</f>
        <v>1167</v>
      </c>
      <c r="B1205" s="13" t="str">
        <f>$B1198</f>
        <v/>
      </c>
      <c r="C1205" s="2" t="str">
        <f>IF($B1205="","",$S$8)</f>
        <v/>
      </c>
      <c r="D1205" s="23" t="str">
        <f t="shared" ref="D1205:K1205" si="1205">IF($B1205&gt;"",IF(ISERROR(SEARCH($B1205,T$8))," ",MID(T$8,FIND("%курс ",T$8,FIND($B1205,T$8))+6,3)&amp;"
("&amp;MID(T$8,FIND("ауд.",T$8,FIND($B1205,T$8))+4,FIND("№",T$8,FIND("ауд.",T$8,FIND($B1205,T$8)))-(FIND("ауд.",T$8,FIND($B1205,T$8))+4))&amp;")"),"")</f>
        <v/>
      </c>
      <c r="E1205" s="23" t="str">
        <f t="shared" si="1205"/>
        <v/>
      </c>
      <c r="F1205" s="23" t="str">
        <f t="shared" si="1205"/>
        <v/>
      </c>
      <c r="G1205" s="23" t="str">
        <f t="shared" si="1205"/>
        <v/>
      </c>
      <c r="H1205" s="23" t="str">
        <f t="shared" si="1205"/>
        <v/>
      </c>
      <c r="I1205" s="23" t="str">
        <f t="shared" si="1205"/>
        <v/>
      </c>
      <c r="J1205" s="23" t="str">
        <f t="shared" si="1205"/>
        <v/>
      </c>
      <c r="K1205" s="23" t="str">
        <f t="shared" si="1205"/>
        <v/>
      </c>
      <c r="L1205" s="23"/>
      <c r="M1205" s="23"/>
      <c r="P1205" s="16"/>
      <c r="Q1205" s="16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E1205" s="31" t="str">
        <f t="shared" si="1199"/>
        <v/>
      </c>
      <c r="AF1205" s="31" t="str">
        <f t="shared" si="1199"/>
        <v/>
      </c>
      <c r="AG1205" s="31" t="str">
        <f t="shared" si="1199"/>
        <v/>
      </c>
      <c r="AH1205" s="31" t="str">
        <f t="shared" si="1199"/>
        <v/>
      </c>
      <c r="AI1205" s="31" t="str">
        <f t="shared" si="1199"/>
        <v/>
      </c>
      <c r="AJ1205" s="31" t="str">
        <f t="shared" si="1199"/>
        <v/>
      </c>
      <c r="AK1205" s="31" t="str">
        <f t="shared" si="1199"/>
        <v/>
      </c>
      <c r="AL1205" s="31" t="str">
        <f t="shared" si="1199"/>
        <v/>
      </c>
      <c r="AM1205" s="31" t="str">
        <f t="shared" si="1199"/>
        <v/>
      </c>
      <c r="AN1205" s="31" t="str">
        <f t="shared" si="1199"/>
        <v/>
      </c>
      <c r="AO1205" s="32" t="str">
        <f t="shared" si="1197"/>
        <v/>
      </c>
      <c r="AP1205" s="32" t="str">
        <f t="shared" si="1179"/>
        <v/>
      </c>
      <c r="AQ1205" s="32" t="str">
        <f t="shared" si="1179"/>
        <v/>
      </c>
      <c r="AR1205" s="32" t="str">
        <f t="shared" si="1179"/>
        <v/>
      </c>
      <c r="AS1205" s="32" t="str">
        <f t="shared" si="1179"/>
        <v/>
      </c>
      <c r="AT1205" s="32" t="str">
        <f t="shared" si="1179"/>
        <v/>
      </c>
      <c r="AU1205" s="32" t="str">
        <f t="shared" si="1179"/>
        <v/>
      </c>
      <c r="AV1205" s="32" t="str">
        <f t="shared" si="1179"/>
        <v/>
      </c>
      <c r="AW1205" s="32" t="str">
        <f t="shared" si="1179"/>
        <v/>
      </c>
      <c r="AX1205" s="32" t="str">
        <f t="shared" si="1179"/>
        <v/>
      </c>
      <c r="AY1205" s="32" t="str">
        <f t="shared" si="1179"/>
        <v/>
      </c>
      <c r="BA1205" s="17" t="str">
        <f t="shared" si="1180"/>
        <v/>
      </c>
      <c r="BB1205" s="17" t="str">
        <f t="shared" si="1180"/>
        <v/>
      </c>
      <c r="BC1205" s="17" t="str">
        <f t="shared" si="1180"/>
        <v/>
      </c>
      <c r="BD1205" s="17" t="str">
        <f t="shared" si="1180"/>
        <v/>
      </c>
      <c r="BE1205" s="17" t="str">
        <f t="shared" si="1180"/>
        <v/>
      </c>
      <c r="BF1205" s="17" t="str">
        <f t="shared" si="1180"/>
        <v/>
      </c>
      <c r="BG1205" s="17" t="str">
        <f t="shared" si="1180"/>
        <v/>
      </c>
      <c r="BH1205" s="17" t="str">
        <f t="shared" si="1180"/>
        <v/>
      </c>
      <c r="BI1205" s="17" t="str">
        <f t="shared" si="1180"/>
        <v/>
      </c>
      <c r="BJ1205" s="17" t="str">
        <f t="shared" si="1180"/>
        <v/>
      </c>
    </row>
    <row r="1206" spans="1:62" s="13" customFormat="1" ht="23.25" customHeight="1">
      <c r="C1206" s="2" t="str">
        <f>IF($B1206="","",$S$2)</f>
        <v/>
      </c>
      <c r="D1206" s="14" t="str">
        <f t="shared" ref="D1206:K1206" si="1206">IF($B1206&gt;"",IF(ISERROR(SEARCH($B1206,T$2))," ",MID(T$2,FIND("%курс ",T$2,FIND($B1206,T$2))+6,3)&amp;"
("&amp;MID(T$2,FIND("ауд.",T$2,FIND($B1206,T$2))+4,FIND("№",T$2,FIND("ауд.",T$2,FIND($B1206,T$2)))-(FIND("ауд.",T$2,FIND($B1206,T$2))+4))&amp;")"),"")</f>
        <v/>
      </c>
      <c r="E1206" s="14" t="str">
        <f t="shared" si="1206"/>
        <v/>
      </c>
      <c r="F1206" s="14" t="str">
        <f t="shared" si="1206"/>
        <v/>
      </c>
      <c r="G1206" s="14" t="str">
        <f t="shared" si="1206"/>
        <v/>
      </c>
      <c r="H1206" s="14" t="str">
        <f t="shared" si="1206"/>
        <v/>
      </c>
      <c r="I1206" s="14" t="str">
        <f t="shared" si="1206"/>
        <v/>
      </c>
      <c r="J1206" s="14" t="str">
        <f t="shared" si="1206"/>
        <v/>
      </c>
      <c r="K1206" s="14" t="str">
        <f t="shared" si="1206"/>
        <v/>
      </c>
      <c r="L1206" s="14"/>
      <c r="M1206" s="14"/>
      <c r="P1206" s="16"/>
      <c r="Q1206" s="16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E1206" s="35"/>
      <c r="AF1206" s="35"/>
      <c r="AG1206" s="35"/>
      <c r="AH1206" s="35"/>
      <c r="AI1206" s="35"/>
      <c r="AJ1206" s="35"/>
      <c r="AK1206" s="35"/>
      <c r="AL1206" s="35"/>
      <c r="AM1206" s="35"/>
      <c r="AN1206" s="35"/>
      <c r="AO1206" s="35"/>
      <c r="AP1206" s="32" t="str">
        <f t="shared" si="1179"/>
        <v/>
      </c>
      <c r="AQ1206" s="32" t="str">
        <f t="shared" si="1179"/>
        <v/>
      </c>
      <c r="AR1206" s="32" t="str">
        <f t="shared" si="1179"/>
        <v/>
      </c>
      <c r="AS1206" s="32" t="str">
        <f t="shared" si="1179"/>
        <v/>
      </c>
      <c r="AT1206" s="32" t="str">
        <f t="shared" si="1179"/>
        <v/>
      </c>
      <c r="AU1206" s="32" t="str">
        <f t="shared" si="1179"/>
        <v/>
      </c>
      <c r="AV1206" s="32" t="str">
        <f t="shared" si="1179"/>
        <v/>
      </c>
      <c r="AW1206" s="32" t="str">
        <f t="shared" si="1179"/>
        <v/>
      </c>
      <c r="AX1206" s="32" t="str">
        <f t="shared" si="1179"/>
        <v/>
      </c>
      <c r="AY1206" s="32" t="str">
        <f t="shared" si="1179"/>
        <v/>
      </c>
      <c r="BA1206" s="17" t="str">
        <f t="shared" si="1180"/>
        <v/>
      </c>
      <c r="BB1206" s="17" t="str">
        <f t="shared" si="1180"/>
        <v/>
      </c>
      <c r="BC1206" s="17" t="str">
        <f t="shared" si="1180"/>
        <v/>
      </c>
      <c r="BD1206" s="17" t="str">
        <f t="shared" si="1180"/>
        <v/>
      </c>
      <c r="BE1206" s="17" t="str">
        <f t="shared" si="1180"/>
        <v/>
      </c>
      <c r="BF1206" s="17" t="str">
        <f t="shared" si="1180"/>
        <v/>
      </c>
      <c r="BG1206" s="17" t="str">
        <f t="shared" si="1180"/>
        <v/>
      </c>
      <c r="BH1206" s="17" t="str">
        <f t="shared" si="1180"/>
        <v/>
      </c>
      <c r="BI1206" s="17" t="str">
        <f t="shared" si="1180"/>
        <v/>
      </c>
      <c r="BJ1206" s="17" t="str">
        <f t="shared" si="1180"/>
        <v/>
      </c>
    </row>
    <row r="1207" spans="1:62" s="13" customFormat="1" ht="23.25" customHeight="1">
      <c r="A1207" s="1">
        <f ca="1">IF(COUNTIF($D1208:$M1214," ")=70,"",MAX($A$1:A1206)+1)</f>
        <v>1168</v>
      </c>
      <c r="B1207" s="2" t="str">
        <f>IF($C1207="","",$C1207)</f>
        <v/>
      </c>
      <c r="C1207" s="3" t="str">
        <f>IF(ISERROR(VLOOKUP((ROW()-1)/9+1,'[1]Преподавательский состав'!$A$2:$B$180,2,FALSE)),"",VLOOKUP((ROW()-1)/9+1,'[1]Преподавательский состав'!$A$2:$B$180,2,FALSE))</f>
        <v/>
      </c>
      <c r="D1207" s="3" t="str">
        <f>IF($C1207="","",T(" 9.00"))</f>
        <v/>
      </c>
      <c r="E1207" s="3" t="str">
        <f>IF($C1207="","",T("10.40"))</f>
        <v/>
      </c>
      <c r="F1207" s="3" t="str">
        <f>IF($C1207="","",T("12.20"))</f>
        <v/>
      </c>
      <c r="G1207" s="3" t="str">
        <f>IF($C1207="","",T("14.00"))</f>
        <v/>
      </c>
      <c r="H1207" s="3" t="str">
        <f>IF($C1207="","",T("14.30"))</f>
        <v/>
      </c>
      <c r="I1207" s="3" t="str">
        <f>IF($C1207="","",T("16.10"))</f>
        <v/>
      </c>
      <c r="J1207" s="3" t="str">
        <f>IF($C1207="","",T("17.50"))</f>
        <v/>
      </c>
      <c r="K1207" s="3" t="str">
        <f>IF($C1207="","",T("17.50"))</f>
        <v/>
      </c>
      <c r="L1207" s="3"/>
      <c r="M1207" s="3"/>
      <c r="P1207" s="16"/>
      <c r="Q1207" s="16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E1207" s="32"/>
      <c r="AF1207" s="32"/>
      <c r="AG1207" s="32"/>
      <c r="AH1207" s="32"/>
      <c r="AI1207" s="32"/>
      <c r="AJ1207" s="32"/>
      <c r="AK1207" s="32"/>
      <c r="AL1207" s="32"/>
      <c r="AM1207" s="32"/>
      <c r="AN1207" s="32"/>
      <c r="AO1207" s="32" t="str">
        <f t="shared" ref="AO1207:AO1214" si="1207">IF(COUNTBLANK(AE1207:AN1207)=10,"",MID($B1207,1,FIND(" ",$B1207)-1))</f>
        <v/>
      </c>
      <c r="AP1207" s="32" t="str">
        <f t="shared" si="1179"/>
        <v/>
      </c>
      <c r="AQ1207" s="32" t="str">
        <f t="shared" si="1179"/>
        <v/>
      </c>
      <c r="AR1207" s="32" t="str">
        <f t="shared" si="1179"/>
        <v/>
      </c>
      <c r="AS1207" s="32" t="str">
        <f t="shared" si="1179"/>
        <v/>
      </c>
      <c r="AT1207" s="32" t="str">
        <f t="shared" si="1179"/>
        <v/>
      </c>
      <c r="AU1207" s="32" t="str">
        <f t="shared" ref="AU1207:AY1260" si="1208">IF(AJ1207="","",CONCATENATE(AJ1207," ",$AO1207))</f>
        <v/>
      </c>
      <c r="AV1207" s="32" t="str">
        <f t="shared" si="1208"/>
        <v/>
      </c>
      <c r="AW1207" s="32" t="str">
        <f t="shared" si="1208"/>
        <v/>
      </c>
      <c r="AX1207" s="32" t="str">
        <f t="shared" si="1208"/>
        <v/>
      </c>
      <c r="AY1207" s="32" t="str">
        <f t="shared" si="1208"/>
        <v/>
      </c>
      <c r="BA1207" s="17" t="str">
        <f t="shared" si="1180"/>
        <v/>
      </c>
      <c r="BB1207" s="17" t="str">
        <f t="shared" si="1180"/>
        <v/>
      </c>
      <c r="BC1207" s="17" t="str">
        <f t="shared" si="1180"/>
        <v/>
      </c>
      <c r="BD1207" s="17" t="str">
        <f t="shared" si="1180"/>
        <v/>
      </c>
      <c r="BE1207" s="17" t="str">
        <f t="shared" si="1180"/>
        <v/>
      </c>
      <c r="BF1207" s="17" t="str">
        <f t="shared" ref="BF1207:BJ1260" si="1209">IF(AJ1207="","",ROW())</f>
        <v/>
      </c>
      <c r="BG1207" s="17" t="str">
        <f t="shared" si="1209"/>
        <v/>
      </c>
      <c r="BH1207" s="17" t="str">
        <f t="shared" si="1209"/>
        <v/>
      </c>
      <c r="BI1207" s="17" t="str">
        <f t="shared" si="1209"/>
        <v/>
      </c>
      <c r="BJ1207" s="17" t="str">
        <f t="shared" si="1209"/>
        <v/>
      </c>
    </row>
    <row r="1208" spans="1:62" s="13" customFormat="1" ht="23.25" customHeight="1">
      <c r="A1208" s="1">
        <f ca="1">IF(COUNTIF($D1208:$M1208," ")=10,"",IF(VLOOKUP(MAX($A$1:A1207),$A$1:C1207,3,FALSE)=0,"",MAX($A$1:A1207)+1))</f>
        <v>1169</v>
      </c>
      <c r="B1208" s="13" t="str">
        <f>$B1207</f>
        <v/>
      </c>
      <c r="C1208" s="2" t="str">
        <f>IF($B1208="","",$S$2)</f>
        <v/>
      </c>
      <c r="D1208" s="14" t="str">
        <f t="shared" ref="D1208:K1208" si="1210">IF($B1208&gt;"",IF(ISERROR(SEARCH($B1208,T$2))," ",MID(T$2,FIND("%курс ",T$2,FIND($B1208,T$2))+6,3)&amp;"
("&amp;MID(T$2,FIND("ауд.",T$2,FIND($B1208,T$2))+4,FIND("№",T$2,FIND("ауд.",T$2,FIND($B1208,T$2)))-(FIND("ауд.",T$2,FIND($B1208,T$2))+4))&amp;")"),"")</f>
        <v/>
      </c>
      <c r="E1208" s="14" t="str">
        <f t="shared" si="1210"/>
        <v/>
      </c>
      <c r="F1208" s="14" t="str">
        <f t="shared" si="1210"/>
        <v/>
      </c>
      <c r="G1208" s="14" t="str">
        <f t="shared" si="1210"/>
        <v/>
      </c>
      <c r="H1208" s="14" t="str">
        <f t="shared" si="1210"/>
        <v/>
      </c>
      <c r="I1208" s="14" t="str">
        <f t="shared" si="1210"/>
        <v/>
      </c>
      <c r="J1208" s="14" t="str">
        <f t="shared" si="1210"/>
        <v/>
      </c>
      <c r="K1208" s="14" t="str">
        <f t="shared" si="1210"/>
        <v/>
      </c>
      <c r="L1208" s="14"/>
      <c r="M1208" s="14"/>
      <c r="P1208" s="16"/>
      <c r="Q1208" s="16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E1208" s="31" t="str">
        <f t="shared" ref="AE1208:AN1214" si="1211">IF(D1208=" ","",IF(D1208="","",CONCATENATE($C1208," ",D$1," ",MID(D1208,6,3))))</f>
        <v/>
      </c>
      <c r="AF1208" s="31" t="str">
        <f t="shared" si="1211"/>
        <v/>
      </c>
      <c r="AG1208" s="31" t="str">
        <f t="shared" si="1211"/>
        <v/>
      </c>
      <c r="AH1208" s="31" t="str">
        <f t="shared" si="1211"/>
        <v/>
      </c>
      <c r="AI1208" s="31" t="str">
        <f t="shared" si="1211"/>
        <v/>
      </c>
      <c r="AJ1208" s="31" t="str">
        <f t="shared" si="1211"/>
        <v/>
      </c>
      <c r="AK1208" s="31" t="str">
        <f t="shared" si="1211"/>
        <v/>
      </c>
      <c r="AL1208" s="31" t="str">
        <f t="shared" si="1211"/>
        <v/>
      </c>
      <c r="AM1208" s="31" t="str">
        <f t="shared" si="1211"/>
        <v/>
      </c>
      <c r="AN1208" s="31" t="str">
        <f t="shared" si="1211"/>
        <v/>
      </c>
      <c r="AO1208" s="32" t="str">
        <f t="shared" si="1207"/>
        <v/>
      </c>
      <c r="AP1208" s="32" t="str">
        <f t="shared" ref="AP1208:AT1261" si="1212">IF(AE1208="","",CONCATENATE(AE1208," ",$AO1208))</f>
        <v/>
      </c>
      <c r="AQ1208" s="32" t="str">
        <f t="shared" si="1212"/>
        <v/>
      </c>
      <c r="AR1208" s="32" t="str">
        <f t="shared" si="1212"/>
        <v/>
      </c>
      <c r="AS1208" s="32" t="str">
        <f t="shared" si="1212"/>
        <v/>
      </c>
      <c r="AT1208" s="32" t="str">
        <f t="shared" si="1212"/>
        <v/>
      </c>
      <c r="AU1208" s="32" t="str">
        <f t="shared" si="1208"/>
        <v/>
      </c>
      <c r="AV1208" s="32" t="str">
        <f t="shared" si="1208"/>
        <v/>
      </c>
      <c r="AW1208" s="32" t="str">
        <f t="shared" si="1208"/>
        <v/>
      </c>
      <c r="AX1208" s="32" t="str">
        <f t="shared" si="1208"/>
        <v/>
      </c>
      <c r="AY1208" s="32" t="str">
        <f t="shared" si="1208"/>
        <v/>
      </c>
      <c r="BA1208" s="17" t="str">
        <f t="shared" ref="BA1208:BE1261" si="1213">IF(AE1208="","",ROW())</f>
        <v/>
      </c>
      <c r="BB1208" s="17" t="str">
        <f t="shared" si="1213"/>
        <v/>
      </c>
      <c r="BC1208" s="17" t="str">
        <f t="shared" si="1213"/>
        <v/>
      </c>
      <c r="BD1208" s="17" t="str">
        <f t="shared" si="1213"/>
        <v/>
      </c>
      <c r="BE1208" s="17" t="str">
        <f t="shared" si="1213"/>
        <v/>
      </c>
      <c r="BF1208" s="17" t="str">
        <f t="shared" si="1209"/>
        <v/>
      </c>
      <c r="BG1208" s="17" t="str">
        <f t="shared" si="1209"/>
        <v/>
      </c>
      <c r="BH1208" s="17" t="str">
        <f t="shared" si="1209"/>
        <v/>
      </c>
      <c r="BI1208" s="17" t="str">
        <f t="shared" si="1209"/>
        <v/>
      </c>
      <c r="BJ1208" s="17" t="str">
        <f t="shared" si="1209"/>
        <v/>
      </c>
    </row>
    <row r="1209" spans="1:62" s="13" customFormat="1" ht="23.25" customHeight="1">
      <c r="A1209" s="1">
        <f ca="1">IF(COUNTIF($D1209:$M1209," ")=10,"",IF(VLOOKUP(MAX($A$1:A1208),$A$1:C1208,3,FALSE)=0,"",MAX($A$1:A1208)+1))</f>
        <v>1170</v>
      </c>
      <c r="B1209" s="13" t="str">
        <f>$B1207</f>
        <v/>
      </c>
      <c r="C1209" s="2" t="str">
        <f>IF($B1209="","",$S$3)</f>
        <v/>
      </c>
      <c r="D1209" s="14" t="str">
        <f t="shared" ref="D1209:K1209" si="1214">IF($B1209&gt;"",IF(ISERROR(SEARCH($B1209,T$3))," ",MID(T$3,FIND("%курс ",T$3,FIND($B1209,T$3))+6,3)&amp;"
("&amp;MID(T$3,FIND("ауд.",T$3,FIND($B1209,T$3))+4,FIND("№",T$3,FIND("ауд.",T$3,FIND($B1209,T$3)))-(FIND("ауд.",T$3,FIND($B1209,T$3))+4))&amp;")"),"")</f>
        <v/>
      </c>
      <c r="E1209" s="14" t="str">
        <f t="shared" si="1214"/>
        <v/>
      </c>
      <c r="F1209" s="14" t="str">
        <f t="shared" si="1214"/>
        <v/>
      </c>
      <c r="G1209" s="14" t="str">
        <f t="shared" si="1214"/>
        <v/>
      </c>
      <c r="H1209" s="14" t="str">
        <f t="shared" si="1214"/>
        <v/>
      </c>
      <c r="I1209" s="14" t="str">
        <f t="shared" si="1214"/>
        <v/>
      </c>
      <c r="J1209" s="14" t="str">
        <f t="shared" si="1214"/>
        <v/>
      </c>
      <c r="K1209" s="14" t="str">
        <f t="shared" si="1214"/>
        <v/>
      </c>
      <c r="L1209" s="14"/>
      <c r="M1209" s="14"/>
      <c r="P1209" s="16"/>
      <c r="Q1209" s="16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E1209" s="31" t="str">
        <f t="shared" si="1211"/>
        <v/>
      </c>
      <c r="AF1209" s="31" t="str">
        <f t="shared" si="1211"/>
        <v/>
      </c>
      <c r="AG1209" s="31" t="str">
        <f t="shared" si="1211"/>
        <v/>
      </c>
      <c r="AH1209" s="31" t="str">
        <f t="shared" si="1211"/>
        <v/>
      </c>
      <c r="AI1209" s="31" t="str">
        <f t="shared" si="1211"/>
        <v/>
      </c>
      <c r="AJ1209" s="31" t="str">
        <f t="shared" si="1211"/>
        <v/>
      </c>
      <c r="AK1209" s="31" t="str">
        <f t="shared" si="1211"/>
        <v/>
      </c>
      <c r="AL1209" s="31" t="str">
        <f t="shared" si="1211"/>
        <v/>
      </c>
      <c r="AM1209" s="31" t="str">
        <f t="shared" si="1211"/>
        <v/>
      </c>
      <c r="AN1209" s="31" t="str">
        <f t="shared" si="1211"/>
        <v/>
      </c>
      <c r="AO1209" s="32" t="str">
        <f t="shared" si="1207"/>
        <v/>
      </c>
      <c r="AP1209" s="32" t="str">
        <f t="shared" si="1212"/>
        <v/>
      </c>
      <c r="AQ1209" s="32" t="str">
        <f t="shared" si="1212"/>
        <v/>
      </c>
      <c r="AR1209" s="32" t="str">
        <f t="shared" si="1212"/>
        <v/>
      </c>
      <c r="AS1209" s="32" t="str">
        <f t="shared" si="1212"/>
        <v/>
      </c>
      <c r="AT1209" s="32" t="str">
        <f t="shared" si="1212"/>
        <v/>
      </c>
      <c r="AU1209" s="32" t="str">
        <f t="shared" si="1208"/>
        <v/>
      </c>
      <c r="AV1209" s="32" t="str">
        <f t="shared" si="1208"/>
        <v/>
      </c>
      <c r="AW1209" s="32" t="str">
        <f t="shared" si="1208"/>
        <v/>
      </c>
      <c r="AX1209" s="32" t="str">
        <f t="shared" si="1208"/>
        <v/>
      </c>
      <c r="AY1209" s="32" t="str">
        <f t="shared" si="1208"/>
        <v/>
      </c>
      <c r="BA1209" s="17" t="str">
        <f t="shared" si="1213"/>
        <v/>
      </c>
      <c r="BB1209" s="17" t="str">
        <f t="shared" si="1213"/>
        <v/>
      </c>
      <c r="BC1209" s="17" t="str">
        <f t="shared" si="1213"/>
        <v/>
      </c>
      <c r="BD1209" s="17" t="str">
        <f t="shared" si="1213"/>
        <v/>
      </c>
      <c r="BE1209" s="17" t="str">
        <f t="shared" si="1213"/>
        <v/>
      </c>
      <c r="BF1209" s="17" t="str">
        <f t="shared" si="1209"/>
        <v/>
      </c>
      <c r="BG1209" s="17" t="str">
        <f t="shared" si="1209"/>
        <v/>
      </c>
      <c r="BH1209" s="17" t="str">
        <f t="shared" si="1209"/>
        <v/>
      </c>
      <c r="BI1209" s="17" t="str">
        <f t="shared" si="1209"/>
        <v/>
      </c>
      <c r="BJ1209" s="17" t="str">
        <f t="shared" si="1209"/>
        <v/>
      </c>
    </row>
    <row r="1210" spans="1:62" s="13" customFormat="1" ht="23.25" customHeight="1">
      <c r="A1210" s="1">
        <f ca="1">IF(COUNTIF($D1210:$M1210," ")=10,"",IF(VLOOKUP(MAX($A$1:A1209),$A$1:C1209,3,FALSE)=0,"",MAX($A$1:A1209)+1))</f>
        <v>1171</v>
      </c>
      <c r="B1210" s="13" t="str">
        <f>$B1207</f>
        <v/>
      </c>
      <c r="C1210" s="2" t="str">
        <f>IF($B1210="","",$S$4)</f>
        <v/>
      </c>
      <c r="D1210" s="14" t="str">
        <f t="shared" ref="D1210:K1210" si="1215">IF($B1210&gt;"",IF(ISERROR(SEARCH($B1210,T$4))," ",MID(T$4,FIND("%курс ",T$4,FIND($B1210,T$4))+6,3)&amp;"
("&amp;MID(T$4,FIND("ауд.",T$4,FIND($B1210,T$4))+4,FIND("№",T$4,FIND("ауд.",T$4,FIND($B1210,T$4)))-(FIND("ауд.",T$4,FIND($B1210,T$4))+4))&amp;")"),"")</f>
        <v/>
      </c>
      <c r="E1210" s="14" t="str">
        <f t="shared" si="1215"/>
        <v/>
      </c>
      <c r="F1210" s="14" t="str">
        <f t="shared" si="1215"/>
        <v/>
      </c>
      <c r="G1210" s="14" t="str">
        <f t="shared" si="1215"/>
        <v/>
      </c>
      <c r="H1210" s="14" t="str">
        <f t="shared" si="1215"/>
        <v/>
      </c>
      <c r="I1210" s="14" t="str">
        <f t="shared" si="1215"/>
        <v/>
      </c>
      <c r="J1210" s="14" t="str">
        <f t="shared" si="1215"/>
        <v/>
      </c>
      <c r="K1210" s="14" t="str">
        <f t="shared" si="1215"/>
        <v/>
      </c>
      <c r="L1210" s="14"/>
      <c r="M1210" s="14"/>
      <c r="P1210" s="16"/>
      <c r="Q1210" s="16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E1210" s="31" t="str">
        <f t="shared" si="1211"/>
        <v/>
      </c>
      <c r="AF1210" s="31" t="str">
        <f t="shared" si="1211"/>
        <v/>
      </c>
      <c r="AG1210" s="31" t="str">
        <f t="shared" si="1211"/>
        <v/>
      </c>
      <c r="AH1210" s="31" t="str">
        <f t="shared" si="1211"/>
        <v/>
      </c>
      <c r="AI1210" s="31" t="str">
        <f t="shared" si="1211"/>
        <v/>
      </c>
      <c r="AJ1210" s="31" t="str">
        <f t="shared" si="1211"/>
        <v/>
      </c>
      <c r="AK1210" s="31" t="str">
        <f t="shared" si="1211"/>
        <v/>
      </c>
      <c r="AL1210" s="31" t="str">
        <f t="shared" si="1211"/>
        <v/>
      </c>
      <c r="AM1210" s="31" t="str">
        <f t="shared" si="1211"/>
        <v/>
      </c>
      <c r="AN1210" s="31" t="str">
        <f t="shared" si="1211"/>
        <v/>
      </c>
      <c r="AO1210" s="32" t="str">
        <f t="shared" si="1207"/>
        <v/>
      </c>
      <c r="AP1210" s="32" t="str">
        <f t="shared" si="1212"/>
        <v/>
      </c>
      <c r="AQ1210" s="32" t="str">
        <f t="shared" si="1212"/>
        <v/>
      </c>
      <c r="AR1210" s="32" t="str">
        <f t="shared" si="1212"/>
        <v/>
      </c>
      <c r="AS1210" s="32" t="str">
        <f t="shared" si="1212"/>
        <v/>
      </c>
      <c r="AT1210" s="32" t="str">
        <f t="shared" si="1212"/>
        <v/>
      </c>
      <c r="AU1210" s="32" t="str">
        <f t="shared" si="1208"/>
        <v/>
      </c>
      <c r="AV1210" s="32" t="str">
        <f t="shared" si="1208"/>
        <v/>
      </c>
      <c r="AW1210" s="32" t="str">
        <f t="shared" si="1208"/>
        <v/>
      </c>
      <c r="AX1210" s="32" t="str">
        <f t="shared" si="1208"/>
        <v/>
      </c>
      <c r="AY1210" s="32" t="str">
        <f t="shared" si="1208"/>
        <v/>
      </c>
      <c r="BA1210" s="17" t="str">
        <f t="shared" si="1213"/>
        <v/>
      </c>
      <c r="BB1210" s="17" t="str">
        <f t="shared" si="1213"/>
        <v/>
      </c>
      <c r="BC1210" s="17" t="str">
        <f t="shared" si="1213"/>
        <v/>
      </c>
      <c r="BD1210" s="17" t="str">
        <f t="shared" si="1213"/>
        <v/>
      </c>
      <c r="BE1210" s="17" t="str">
        <f t="shared" si="1213"/>
        <v/>
      </c>
      <c r="BF1210" s="17" t="str">
        <f t="shared" si="1209"/>
        <v/>
      </c>
      <c r="BG1210" s="17" t="str">
        <f t="shared" si="1209"/>
        <v/>
      </c>
      <c r="BH1210" s="17" t="str">
        <f t="shared" si="1209"/>
        <v/>
      </c>
      <c r="BI1210" s="17" t="str">
        <f t="shared" si="1209"/>
        <v/>
      </c>
      <c r="BJ1210" s="17" t="str">
        <f t="shared" si="1209"/>
        <v/>
      </c>
    </row>
    <row r="1211" spans="1:62" s="13" customFormat="1" ht="23.25" customHeight="1">
      <c r="A1211" s="1">
        <f ca="1">IF(COUNTIF($D1211:$M1211," ")=10,"",IF(VLOOKUP(MAX($A$1:A1210),$A$1:C1210,3,FALSE)=0,"",MAX($A$1:A1210)+1))</f>
        <v>1172</v>
      </c>
      <c r="B1211" s="13" t="str">
        <f>$B1207</f>
        <v/>
      </c>
      <c r="C1211" s="2" t="str">
        <f>IF($B1211="","",$S$5)</f>
        <v/>
      </c>
      <c r="D1211" s="23" t="str">
        <f t="shared" ref="D1211:K1211" si="1216">IF($B1211&gt;"",IF(ISERROR(SEARCH($B1211,T$5))," ",MID(T$5,FIND("%курс ",T$5,FIND($B1211,T$5))+6,3)&amp;"
("&amp;MID(T$5,FIND("ауд.",T$5,FIND($B1211,T$5))+4,FIND("№",T$5,FIND("ауд.",T$5,FIND($B1211,T$5)))-(FIND("ауд.",T$5,FIND($B1211,T$5))+4))&amp;")"),"")</f>
        <v/>
      </c>
      <c r="E1211" s="23" t="str">
        <f t="shared" si="1216"/>
        <v/>
      </c>
      <c r="F1211" s="23" t="str">
        <f t="shared" si="1216"/>
        <v/>
      </c>
      <c r="G1211" s="23" t="str">
        <f t="shared" si="1216"/>
        <v/>
      </c>
      <c r="H1211" s="23" t="str">
        <f t="shared" si="1216"/>
        <v/>
      </c>
      <c r="I1211" s="23" t="str">
        <f t="shared" si="1216"/>
        <v/>
      </c>
      <c r="J1211" s="23" t="str">
        <f t="shared" si="1216"/>
        <v/>
      </c>
      <c r="K1211" s="23" t="str">
        <f t="shared" si="1216"/>
        <v/>
      </c>
      <c r="L1211" s="23"/>
      <c r="M1211" s="23"/>
      <c r="P1211" s="16"/>
      <c r="Q1211" s="16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E1211" s="31" t="str">
        <f t="shared" si="1211"/>
        <v/>
      </c>
      <c r="AF1211" s="31" t="str">
        <f t="shared" si="1211"/>
        <v/>
      </c>
      <c r="AG1211" s="31" t="str">
        <f t="shared" si="1211"/>
        <v/>
      </c>
      <c r="AH1211" s="31" t="str">
        <f t="shared" si="1211"/>
        <v/>
      </c>
      <c r="AI1211" s="31" t="str">
        <f t="shared" si="1211"/>
        <v/>
      </c>
      <c r="AJ1211" s="31" t="str">
        <f t="shared" si="1211"/>
        <v/>
      </c>
      <c r="AK1211" s="31" t="str">
        <f t="shared" si="1211"/>
        <v/>
      </c>
      <c r="AL1211" s="31" t="str">
        <f t="shared" si="1211"/>
        <v/>
      </c>
      <c r="AM1211" s="31" t="str">
        <f t="shared" si="1211"/>
        <v/>
      </c>
      <c r="AN1211" s="31" t="str">
        <f t="shared" si="1211"/>
        <v/>
      </c>
      <c r="AO1211" s="32" t="str">
        <f t="shared" si="1207"/>
        <v/>
      </c>
      <c r="AP1211" s="32" t="str">
        <f t="shared" si="1212"/>
        <v/>
      </c>
      <c r="AQ1211" s="32" t="str">
        <f t="shared" si="1212"/>
        <v/>
      </c>
      <c r="AR1211" s="32" t="str">
        <f t="shared" si="1212"/>
        <v/>
      </c>
      <c r="AS1211" s="32" t="str">
        <f t="shared" si="1212"/>
        <v/>
      </c>
      <c r="AT1211" s="32" t="str">
        <f t="shared" si="1212"/>
        <v/>
      </c>
      <c r="AU1211" s="32" t="str">
        <f t="shared" si="1208"/>
        <v/>
      </c>
      <c r="AV1211" s="32" t="str">
        <f t="shared" si="1208"/>
        <v/>
      </c>
      <c r="AW1211" s="32" t="str">
        <f t="shared" si="1208"/>
        <v/>
      </c>
      <c r="AX1211" s="32" t="str">
        <f t="shared" si="1208"/>
        <v/>
      </c>
      <c r="AY1211" s="32" t="str">
        <f t="shared" si="1208"/>
        <v/>
      </c>
      <c r="BA1211" s="17" t="str">
        <f t="shared" si="1213"/>
        <v/>
      </c>
      <c r="BB1211" s="17" t="str">
        <f t="shared" si="1213"/>
        <v/>
      </c>
      <c r="BC1211" s="17" t="str">
        <f t="shared" si="1213"/>
        <v/>
      </c>
      <c r="BD1211" s="17" t="str">
        <f t="shared" si="1213"/>
        <v/>
      </c>
      <c r="BE1211" s="17" t="str">
        <f t="shared" si="1213"/>
        <v/>
      </c>
      <c r="BF1211" s="17" t="str">
        <f t="shared" si="1209"/>
        <v/>
      </c>
      <c r="BG1211" s="17" t="str">
        <f t="shared" si="1209"/>
        <v/>
      </c>
      <c r="BH1211" s="17" t="str">
        <f t="shared" si="1209"/>
        <v/>
      </c>
      <c r="BI1211" s="17" t="str">
        <f t="shared" si="1209"/>
        <v/>
      </c>
      <c r="BJ1211" s="17" t="str">
        <f t="shared" si="1209"/>
        <v/>
      </c>
    </row>
    <row r="1212" spans="1:62" s="13" customFormat="1" ht="23.25" customHeight="1">
      <c r="A1212" s="1">
        <f ca="1">IF(COUNTIF($D1212:$M1212," ")=10,"",IF(VLOOKUP(MAX($A$1:A1211),$A$1:C1211,3,FALSE)=0,"",MAX($A$1:A1211)+1))</f>
        <v>1173</v>
      </c>
      <c r="B1212" s="13" t="str">
        <f>$B1207</f>
        <v/>
      </c>
      <c r="C1212" s="2" t="str">
        <f>IF($B1212="","",$S$6)</f>
        <v/>
      </c>
      <c r="D1212" s="23" t="str">
        <f t="shared" ref="D1212:K1212" si="1217">IF($B1212&gt;"",IF(ISERROR(SEARCH($B1212,T$6))," ",MID(T$6,FIND("%курс ",T$6,FIND($B1212,T$6))+6,3)&amp;"
("&amp;MID(T$6,FIND("ауд.",T$6,FIND($B1212,T$6))+4,FIND("№",T$6,FIND("ауд.",T$6,FIND($B1212,T$6)))-(FIND("ауд.",T$6,FIND($B1212,T$6))+4))&amp;")"),"")</f>
        <v/>
      </c>
      <c r="E1212" s="23" t="str">
        <f t="shared" si="1217"/>
        <v/>
      </c>
      <c r="F1212" s="23" t="str">
        <f t="shared" si="1217"/>
        <v/>
      </c>
      <c r="G1212" s="23" t="str">
        <f t="shared" si="1217"/>
        <v/>
      </c>
      <c r="H1212" s="23" t="str">
        <f t="shared" si="1217"/>
        <v/>
      </c>
      <c r="I1212" s="23" t="str">
        <f t="shared" si="1217"/>
        <v/>
      </c>
      <c r="J1212" s="23" t="str">
        <f t="shared" si="1217"/>
        <v/>
      </c>
      <c r="K1212" s="23" t="str">
        <f t="shared" si="1217"/>
        <v/>
      </c>
      <c r="L1212" s="23"/>
      <c r="M1212" s="23"/>
      <c r="P1212" s="16"/>
      <c r="Q1212" s="16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E1212" s="31" t="str">
        <f t="shared" si="1211"/>
        <v/>
      </c>
      <c r="AF1212" s="31" t="str">
        <f t="shared" si="1211"/>
        <v/>
      </c>
      <c r="AG1212" s="31" t="str">
        <f t="shared" si="1211"/>
        <v/>
      </c>
      <c r="AH1212" s="31" t="str">
        <f t="shared" si="1211"/>
        <v/>
      </c>
      <c r="AI1212" s="31" t="str">
        <f t="shared" si="1211"/>
        <v/>
      </c>
      <c r="AJ1212" s="31" t="str">
        <f t="shared" si="1211"/>
        <v/>
      </c>
      <c r="AK1212" s="31" t="str">
        <f t="shared" si="1211"/>
        <v/>
      </c>
      <c r="AL1212" s="31" t="str">
        <f t="shared" si="1211"/>
        <v/>
      </c>
      <c r="AM1212" s="31" t="str">
        <f t="shared" si="1211"/>
        <v/>
      </c>
      <c r="AN1212" s="31" t="str">
        <f t="shared" si="1211"/>
        <v/>
      </c>
      <c r="AO1212" s="32" t="str">
        <f t="shared" si="1207"/>
        <v/>
      </c>
      <c r="AP1212" s="32" t="str">
        <f t="shared" si="1212"/>
        <v/>
      </c>
      <c r="AQ1212" s="32" t="str">
        <f t="shared" si="1212"/>
        <v/>
      </c>
      <c r="AR1212" s="32" t="str">
        <f t="shared" si="1212"/>
        <v/>
      </c>
      <c r="AS1212" s="32" t="str">
        <f t="shared" si="1212"/>
        <v/>
      </c>
      <c r="AT1212" s="32" t="str">
        <f t="shared" si="1212"/>
        <v/>
      </c>
      <c r="AU1212" s="32" t="str">
        <f t="shared" si="1208"/>
        <v/>
      </c>
      <c r="AV1212" s="32" t="str">
        <f t="shared" si="1208"/>
        <v/>
      </c>
      <c r="AW1212" s="32" t="str">
        <f t="shared" si="1208"/>
        <v/>
      </c>
      <c r="AX1212" s="32" t="str">
        <f t="shared" si="1208"/>
        <v/>
      </c>
      <c r="AY1212" s="32" t="str">
        <f t="shared" si="1208"/>
        <v/>
      </c>
      <c r="BA1212" s="17" t="str">
        <f t="shared" si="1213"/>
        <v/>
      </c>
      <c r="BB1212" s="17" t="str">
        <f t="shared" si="1213"/>
        <v/>
      </c>
      <c r="BC1212" s="17" t="str">
        <f t="shared" si="1213"/>
        <v/>
      </c>
      <c r="BD1212" s="17" t="str">
        <f t="shared" si="1213"/>
        <v/>
      </c>
      <c r="BE1212" s="17" t="str">
        <f t="shared" si="1213"/>
        <v/>
      </c>
      <c r="BF1212" s="17" t="str">
        <f t="shared" si="1209"/>
        <v/>
      </c>
      <c r="BG1212" s="17" t="str">
        <f t="shared" si="1209"/>
        <v/>
      </c>
      <c r="BH1212" s="17" t="str">
        <f t="shared" si="1209"/>
        <v/>
      </c>
      <c r="BI1212" s="17" t="str">
        <f t="shared" si="1209"/>
        <v/>
      </c>
      <c r="BJ1212" s="17" t="str">
        <f t="shared" si="1209"/>
        <v/>
      </c>
    </row>
    <row r="1213" spans="1:62" s="13" customFormat="1" ht="23.25" customHeight="1">
      <c r="A1213" s="1">
        <f ca="1">IF(COUNTIF($D1213:$M1213," ")=10,"",IF(VLOOKUP(MAX($A$1:A1212),$A$1:C1212,3,FALSE)=0,"",MAX($A$1:A1212)+1))</f>
        <v>1174</v>
      </c>
      <c r="B1213" s="13" t="str">
        <f>$B1207</f>
        <v/>
      </c>
      <c r="C1213" s="2" t="str">
        <f>IF($B1213="","",$S$7)</f>
        <v/>
      </c>
      <c r="D1213" s="23" t="str">
        <f t="shared" ref="D1213:K1213" si="1218">IF($B1213&gt;"",IF(ISERROR(SEARCH($B1213,T$7))," ",MID(T$7,FIND("%курс ",T$7,FIND($B1213,T$7))+6,3)&amp;"
("&amp;MID(T$7,FIND("ауд.",T$7,FIND($B1213,T$7))+4,FIND("№",T$7,FIND("ауд.",T$7,FIND($B1213,T$7)))-(FIND("ауд.",T$7,FIND($B1213,T$7))+4))&amp;")"),"")</f>
        <v/>
      </c>
      <c r="E1213" s="23" t="str">
        <f t="shared" si="1218"/>
        <v/>
      </c>
      <c r="F1213" s="23" t="str">
        <f t="shared" si="1218"/>
        <v/>
      </c>
      <c r="G1213" s="23" t="str">
        <f t="shared" si="1218"/>
        <v/>
      </c>
      <c r="H1213" s="23" t="str">
        <f t="shared" si="1218"/>
        <v/>
      </c>
      <c r="I1213" s="23" t="str">
        <f t="shared" si="1218"/>
        <v/>
      </c>
      <c r="J1213" s="23" t="str">
        <f t="shared" si="1218"/>
        <v/>
      </c>
      <c r="K1213" s="23" t="str">
        <f t="shared" si="1218"/>
        <v/>
      </c>
      <c r="L1213" s="23"/>
      <c r="M1213" s="23"/>
      <c r="P1213" s="16"/>
      <c r="Q1213" s="16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E1213" s="31" t="str">
        <f t="shared" si="1211"/>
        <v/>
      </c>
      <c r="AF1213" s="31" t="str">
        <f t="shared" si="1211"/>
        <v/>
      </c>
      <c r="AG1213" s="31" t="str">
        <f t="shared" si="1211"/>
        <v/>
      </c>
      <c r="AH1213" s="31" t="str">
        <f t="shared" si="1211"/>
        <v/>
      </c>
      <c r="AI1213" s="31" t="str">
        <f t="shared" si="1211"/>
        <v/>
      </c>
      <c r="AJ1213" s="31" t="str">
        <f t="shared" si="1211"/>
        <v/>
      </c>
      <c r="AK1213" s="31" t="str">
        <f t="shared" si="1211"/>
        <v/>
      </c>
      <c r="AL1213" s="31" t="str">
        <f t="shared" si="1211"/>
        <v/>
      </c>
      <c r="AM1213" s="31" t="str">
        <f t="shared" si="1211"/>
        <v/>
      </c>
      <c r="AN1213" s="31" t="str">
        <f t="shared" si="1211"/>
        <v/>
      </c>
      <c r="AO1213" s="32" t="str">
        <f t="shared" si="1207"/>
        <v/>
      </c>
      <c r="AP1213" s="32" t="str">
        <f t="shared" si="1212"/>
        <v/>
      </c>
      <c r="AQ1213" s="32" t="str">
        <f t="shared" si="1212"/>
        <v/>
      </c>
      <c r="AR1213" s="32" t="str">
        <f t="shared" si="1212"/>
        <v/>
      </c>
      <c r="AS1213" s="32" t="str">
        <f t="shared" si="1212"/>
        <v/>
      </c>
      <c r="AT1213" s="32" t="str">
        <f t="shared" si="1212"/>
        <v/>
      </c>
      <c r="AU1213" s="32" t="str">
        <f t="shared" si="1208"/>
        <v/>
      </c>
      <c r="AV1213" s="32" t="str">
        <f t="shared" si="1208"/>
        <v/>
      </c>
      <c r="AW1213" s="32" t="str">
        <f t="shared" si="1208"/>
        <v/>
      </c>
      <c r="AX1213" s="32" t="str">
        <f t="shared" si="1208"/>
        <v/>
      </c>
      <c r="AY1213" s="32" t="str">
        <f t="shared" si="1208"/>
        <v/>
      </c>
      <c r="BA1213" s="17" t="str">
        <f t="shared" si="1213"/>
        <v/>
      </c>
      <c r="BB1213" s="17" t="str">
        <f t="shared" si="1213"/>
        <v/>
      </c>
      <c r="BC1213" s="17" t="str">
        <f t="shared" si="1213"/>
        <v/>
      </c>
      <c r="BD1213" s="17" t="str">
        <f t="shared" si="1213"/>
        <v/>
      </c>
      <c r="BE1213" s="17" t="str">
        <f t="shared" si="1213"/>
        <v/>
      </c>
      <c r="BF1213" s="17" t="str">
        <f t="shared" si="1209"/>
        <v/>
      </c>
      <c r="BG1213" s="17" t="str">
        <f t="shared" si="1209"/>
        <v/>
      </c>
      <c r="BH1213" s="17" t="str">
        <f t="shared" si="1209"/>
        <v/>
      </c>
      <c r="BI1213" s="17" t="str">
        <f t="shared" si="1209"/>
        <v/>
      </c>
      <c r="BJ1213" s="17" t="str">
        <f t="shared" si="1209"/>
        <v/>
      </c>
    </row>
    <row r="1214" spans="1:62" s="13" customFormat="1" ht="23.25" customHeight="1">
      <c r="A1214" s="1">
        <f ca="1">IF(COUNTIF($D1214:$M1214," ")=10,"",IF(VLOOKUP(MAX($A$1:A1213),$A$1:C1213,3,FALSE)=0,"",MAX($A$1:A1213)+1))</f>
        <v>1175</v>
      </c>
      <c r="B1214" s="13" t="str">
        <f>$B1207</f>
        <v/>
      </c>
      <c r="C1214" s="2" t="str">
        <f>IF($B1214="","",$S$8)</f>
        <v/>
      </c>
      <c r="D1214" s="23" t="str">
        <f t="shared" ref="D1214:K1214" si="1219">IF($B1214&gt;"",IF(ISERROR(SEARCH($B1214,T$8))," ",MID(T$8,FIND("%курс ",T$8,FIND($B1214,T$8))+6,3)&amp;"
("&amp;MID(T$8,FIND("ауд.",T$8,FIND($B1214,T$8))+4,FIND("№",T$8,FIND("ауд.",T$8,FIND($B1214,T$8)))-(FIND("ауд.",T$8,FIND($B1214,T$8))+4))&amp;")"),"")</f>
        <v/>
      </c>
      <c r="E1214" s="23" t="str">
        <f t="shared" si="1219"/>
        <v/>
      </c>
      <c r="F1214" s="23" t="str">
        <f t="shared" si="1219"/>
        <v/>
      </c>
      <c r="G1214" s="23" t="str">
        <f t="shared" si="1219"/>
        <v/>
      </c>
      <c r="H1214" s="23" t="str">
        <f t="shared" si="1219"/>
        <v/>
      </c>
      <c r="I1214" s="23" t="str">
        <f t="shared" si="1219"/>
        <v/>
      </c>
      <c r="J1214" s="23" t="str">
        <f t="shared" si="1219"/>
        <v/>
      </c>
      <c r="K1214" s="23" t="str">
        <f t="shared" si="1219"/>
        <v/>
      </c>
      <c r="L1214" s="23"/>
      <c r="M1214" s="23"/>
      <c r="P1214" s="16"/>
      <c r="Q1214" s="16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E1214" s="31" t="str">
        <f t="shared" si="1211"/>
        <v/>
      </c>
      <c r="AF1214" s="31" t="str">
        <f t="shared" si="1211"/>
        <v/>
      </c>
      <c r="AG1214" s="31" t="str">
        <f t="shared" si="1211"/>
        <v/>
      </c>
      <c r="AH1214" s="31" t="str">
        <f t="shared" si="1211"/>
        <v/>
      </c>
      <c r="AI1214" s="31" t="str">
        <f t="shared" si="1211"/>
        <v/>
      </c>
      <c r="AJ1214" s="31" t="str">
        <f t="shared" si="1211"/>
        <v/>
      </c>
      <c r="AK1214" s="31" t="str">
        <f t="shared" si="1211"/>
        <v/>
      </c>
      <c r="AL1214" s="31" t="str">
        <f t="shared" si="1211"/>
        <v/>
      </c>
      <c r="AM1214" s="31" t="str">
        <f t="shared" si="1211"/>
        <v/>
      </c>
      <c r="AN1214" s="31" t="str">
        <f t="shared" si="1211"/>
        <v/>
      </c>
      <c r="AO1214" s="32" t="str">
        <f t="shared" si="1207"/>
        <v/>
      </c>
      <c r="AP1214" s="32" t="str">
        <f t="shared" si="1212"/>
        <v/>
      </c>
      <c r="AQ1214" s="32" t="str">
        <f t="shared" si="1212"/>
        <v/>
      </c>
      <c r="AR1214" s="32" t="str">
        <f t="shared" si="1212"/>
        <v/>
      </c>
      <c r="AS1214" s="32" t="str">
        <f t="shared" si="1212"/>
        <v/>
      </c>
      <c r="AT1214" s="32" t="str">
        <f t="shared" si="1212"/>
        <v/>
      </c>
      <c r="AU1214" s="32" t="str">
        <f t="shared" si="1208"/>
        <v/>
      </c>
      <c r="AV1214" s="32" t="str">
        <f t="shared" si="1208"/>
        <v/>
      </c>
      <c r="AW1214" s="32" t="str">
        <f t="shared" si="1208"/>
        <v/>
      </c>
      <c r="AX1214" s="32" t="str">
        <f t="shared" si="1208"/>
        <v/>
      </c>
      <c r="AY1214" s="32" t="str">
        <f t="shared" si="1208"/>
        <v/>
      </c>
      <c r="BA1214" s="17" t="str">
        <f t="shared" si="1213"/>
        <v/>
      </c>
      <c r="BB1214" s="17" t="str">
        <f t="shared" si="1213"/>
        <v/>
      </c>
      <c r="BC1214" s="17" t="str">
        <f t="shared" si="1213"/>
        <v/>
      </c>
      <c r="BD1214" s="17" t="str">
        <f t="shared" si="1213"/>
        <v/>
      </c>
      <c r="BE1214" s="17" t="str">
        <f t="shared" si="1213"/>
        <v/>
      </c>
      <c r="BF1214" s="17" t="str">
        <f t="shared" si="1209"/>
        <v/>
      </c>
      <c r="BG1214" s="17" t="str">
        <f t="shared" si="1209"/>
        <v/>
      </c>
      <c r="BH1214" s="17" t="str">
        <f t="shared" si="1209"/>
        <v/>
      </c>
      <c r="BI1214" s="17" t="str">
        <f t="shared" si="1209"/>
        <v/>
      </c>
      <c r="BJ1214" s="17" t="str">
        <f t="shared" si="1209"/>
        <v/>
      </c>
    </row>
    <row r="1215" spans="1:62" s="13" customFormat="1" ht="23.25" customHeight="1">
      <c r="C1215" s="2" t="str">
        <f>IF($B1215="","",$S$2)</f>
        <v/>
      </c>
      <c r="D1215" s="14" t="str">
        <f t="shared" ref="D1215:K1215" si="1220">IF($B1215&gt;"",IF(ISERROR(SEARCH($B1215,T$2))," ",MID(T$2,FIND("%курс ",T$2,FIND($B1215,T$2))+6,3)&amp;"
("&amp;MID(T$2,FIND("ауд.",T$2,FIND($B1215,T$2))+4,FIND("№",T$2,FIND("ауд.",T$2,FIND($B1215,T$2)))-(FIND("ауд.",T$2,FIND($B1215,T$2))+4))&amp;")"),"")</f>
        <v/>
      </c>
      <c r="E1215" s="14" t="str">
        <f t="shared" si="1220"/>
        <v/>
      </c>
      <c r="F1215" s="14" t="str">
        <f t="shared" si="1220"/>
        <v/>
      </c>
      <c r="G1215" s="14" t="str">
        <f t="shared" si="1220"/>
        <v/>
      </c>
      <c r="H1215" s="14" t="str">
        <f t="shared" si="1220"/>
        <v/>
      </c>
      <c r="I1215" s="14" t="str">
        <f t="shared" si="1220"/>
        <v/>
      </c>
      <c r="J1215" s="14" t="str">
        <f t="shared" si="1220"/>
        <v/>
      </c>
      <c r="K1215" s="14" t="str">
        <f t="shared" si="1220"/>
        <v/>
      </c>
      <c r="L1215" s="14"/>
      <c r="M1215" s="14"/>
      <c r="P1215" s="16"/>
      <c r="Q1215" s="16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E1215" s="35"/>
      <c r="AF1215" s="35"/>
      <c r="AG1215" s="35"/>
      <c r="AH1215" s="35"/>
      <c r="AI1215" s="35"/>
      <c r="AJ1215" s="35"/>
      <c r="AK1215" s="35"/>
      <c r="AL1215" s="35"/>
      <c r="AM1215" s="35"/>
      <c r="AN1215" s="35"/>
      <c r="AO1215" s="35"/>
      <c r="AP1215" s="32" t="str">
        <f t="shared" si="1212"/>
        <v/>
      </c>
      <c r="AQ1215" s="32" t="str">
        <f t="shared" si="1212"/>
        <v/>
      </c>
      <c r="AR1215" s="32" t="str">
        <f t="shared" si="1212"/>
        <v/>
      </c>
      <c r="AS1215" s="32" t="str">
        <f t="shared" si="1212"/>
        <v/>
      </c>
      <c r="AT1215" s="32" t="str">
        <f t="shared" si="1212"/>
        <v/>
      </c>
      <c r="AU1215" s="32" t="str">
        <f t="shared" si="1208"/>
        <v/>
      </c>
      <c r="AV1215" s="32" t="str">
        <f t="shared" si="1208"/>
        <v/>
      </c>
      <c r="AW1215" s="32" t="str">
        <f t="shared" si="1208"/>
        <v/>
      </c>
      <c r="AX1215" s="32" t="str">
        <f t="shared" si="1208"/>
        <v/>
      </c>
      <c r="AY1215" s="32" t="str">
        <f t="shared" si="1208"/>
        <v/>
      </c>
      <c r="BA1215" s="17" t="str">
        <f t="shared" si="1213"/>
        <v/>
      </c>
      <c r="BB1215" s="17" t="str">
        <f t="shared" si="1213"/>
        <v/>
      </c>
      <c r="BC1215" s="17" t="str">
        <f t="shared" si="1213"/>
        <v/>
      </c>
      <c r="BD1215" s="17" t="str">
        <f t="shared" si="1213"/>
        <v/>
      </c>
      <c r="BE1215" s="17" t="str">
        <f t="shared" si="1213"/>
        <v/>
      </c>
      <c r="BF1215" s="17" t="str">
        <f t="shared" si="1209"/>
        <v/>
      </c>
      <c r="BG1215" s="17" t="str">
        <f t="shared" si="1209"/>
        <v/>
      </c>
      <c r="BH1215" s="17" t="str">
        <f t="shared" si="1209"/>
        <v/>
      </c>
      <c r="BI1215" s="17" t="str">
        <f t="shared" si="1209"/>
        <v/>
      </c>
      <c r="BJ1215" s="17" t="str">
        <f t="shared" si="1209"/>
        <v/>
      </c>
    </row>
    <row r="1216" spans="1:62" s="13" customFormat="1" ht="23.25" customHeight="1">
      <c r="A1216" s="1">
        <f ca="1">IF(COUNTIF($D1217:$M1223," ")=70,"",MAX($A$1:A1215)+1)</f>
        <v>1176</v>
      </c>
      <c r="B1216" s="2" t="str">
        <f>IF($C1216="","",$C1216)</f>
        <v/>
      </c>
      <c r="C1216" s="3" t="str">
        <f>IF(ISERROR(VLOOKUP((ROW()-1)/9+1,'[1]Преподавательский состав'!$A$2:$B$180,2,FALSE)),"",VLOOKUP((ROW()-1)/9+1,'[1]Преподавательский состав'!$A$2:$B$180,2,FALSE))</f>
        <v/>
      </c>
      <c r="D1216" s="3" t="str">
        <f>IF($C1216="","",T(" 9.00"))</f>
        <v/>
      </c>
      <c r="E1216" s="3" t="str">
        <f>IF($C1216="","",T("10.40"))</f>
        <v/>
      </c>
      <c r="F1216" s="3" t="str">
        <f>IF($C1216="","",T("12.20"))</f>
        <v/>
      </c>
      <c r="G1216" s="3" t="str">
        <f>IF($C1216="","",T("14.00"))</f>
        <v/>
      </c>
      <c r="H1216" s="3" t="str">
        <f>IF($C1216="","",T("14.30"))</f>
        <v/>
      </c>
      <c r="I1216" s="3" t="str">
        <f>IF($C1216="","",T("16.10"))</f>
        <v/>
      </c>
      <c r="J1216" s="3" t="str">
        <f>IF($C1216="","",T("17.50"))</f>
        <v/>
      </c>
      <c r="K1216" s="3" t="str">
        <f>IF($C1216="","",T("17.50"))</f>
        <v/>
      </c>
      <c r="L1216" s="3"/>
      <c r="M1216" s="3"/>
      <c r="P1216" s="16"/>
      <c r="Q1216" s="16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E1216" s="32"/>
      <c r="AF1216" s="32"/>
      <c r="AG1216" s="32"/>
      <c r="AH1216" s="32"/>
      <c r="AI1216" s="32"/>
      <c r="AJ1216" s="32"/>
      <c r="AK1216" s="32"/>
      <c r="AL1216" s="32"/>
      <c r="AM1216" s="32"/>
      <c r="AN1216" s="32"/>
      <c r="AO1216" s="32" t="str">
        <f t="shared" ref="AO1216:AO1223" si="1221">IF(COUNTBLANK(AE1216:AN1216)=10,"",MID($B1216,1,FIND(" ",$B1216)-1))</f>
        <v/>
      </c>
      <c r="AP1216" s="32" t="str">
        <f t="shared" si="1212"/>
        <v/>
      </c>
      <c r="AQ1216" s="32" t="str">
        <f t="shared" si="1212"/>
        <v/>
      </c>
      <c r="AR1216" s="32" t="str">
        <f t="shared" si="1212"/>
        <v/>
      </c>
      <c r="AS1216" s="32" t="str">
        <f t="shared" si="1212"/>
        <v/>
      </c>
      <c r="AT1216" s="32" t="str">
        <f t="shared" si="1212"/>
        <v/>
      </c>
      <c r="AU1216" s="32" t="str">
        <f t="shared" si="1208"/>
        <v/>
      </c>
      <c r="AV1216" s="32" t="str">
        <f t="shared" si="1208"/>
        <v/>
      </c>
      <c r="AW1216" s="32" t="str">
        <f t="shared" si="1208"/>
        <v/>
      </c>
      <c r="AX1216" s="32" t="str">
        <f t="shared" si="1208"/>
        <v/>
      </c>
      <c r="AY1216" s="32" t="str">
        <f t="shared" si="1208"/>
        <v/>
      </c>
      <c r="BA1216" s="17" t="str">
        <f t="shared" si="1213"/>
        <v/>
      </c>
      <c r="BB1216" s="17" t="str">
        <f t="shared" si="1213"/>
        <v/>
      </c>
      <c r="BC1216" s="17" t="str">
        <f t="shared" si="1213"/>
        <v/>
      </c>
      <c r="BD1216" s="17" t="str">
        <f t="shared" si="1213"/>
        <v/>
      </c>
      <c r="BE1216" s="17" t="str">
        <f t="shared" si="1213"/>
        <v/>
      </c>
      <c r="BF1216" s="17" t="str">
        <f t="shared" si="1209"/>
        <v/>
      </c>
      <c r="BG1216" s="17" t="str">
        <f t="shared" si="1209"/>
        <v/>
      </c>
      <c r="BH1216" s="17" t="str">
        <f t="shared" si="1209"/>
        <v/>
      </c>
      <c r="BI1216" s="17" t="str">
        <f t="shared" si="1209"/>
        <v/>
      </c>
      <c r="BJ1216" s="17" t="str">
        <f t="shared" si="1209"/>
        <v/>
      </c>
    </row>
    <row r="1217" spans="1:62" s="13" customFormat="1" ht="23.25" customHeight="1">
      <c r="A1217" s="1">
        <f ca="1">IF(COUNTIF($D1217:$M1217," ")=10,"",IF(VLOOKUP(MAX($A$1:A1216),$A$1:C1216,3,FALSE)=0,"",MAX($A$1:A1216)+1))</f>
        <v>1177</v>
      </c>
      <c r="B1217" s="13" t="str">
        <f>$B1216</f>
        <v/>
      </c>
      <c r="C1217" s="2" t="str">
        <f>IF($B1217="","",$S$2)</f>
        <v/>
      </c>
      <c r="D1217" s="14" t="str">
        <f t="shared" ref="D1217:K1217" si="1222">IF($B1217&gt;"",IF(ISERROR(SEARCH($B1217,T$2))," ",MID(T$2,FIND("%курс ",T$2,FIND($B1217,T$2))+6,3)&amp;"
("&amp;MID(T$2,FIND("ауд.",T$2,FIND($B1217,T$2))+4,FIND("№",T$2,FIND("ауд.",T$2,FIND($B1217,T$2)))-(FIND("ауд.",T$2,FIND($B1217,T$2))+4))&amp;")"),"")</f>
        <v/>
      </c>
      <c r="E1217" s="14" t="str">
        <f t="shared" si="1222"/>
        <v/>
      </c>
      <c r="F1217" s="14" t="str">
        <f t="shared" si="1222"/>
        <v/>
      </c>
      <c r="G1217" s="14" t="str">
        <f t="shared" si="1222"/>
        <v/>
      </c>
      <c r="H1217" s="14" t="str">
        <f t="shared" si="1222"/>
        <v/>
      </c>
      <c r="I1217" s="14" t="str">
        <f t="shared" si="1222"/>
        <v/>
      </c>
      <c r="J1217" s="14" t="str">
        <f t="shared" si="1222"/>
        <v/>
      </c>
      <c r="K1217" s="14" t="str">
        <f t="shared" si="1222"/>
        <v/>
      </c>
      <c r="L1217" s="14"/>
      <c r="M1217" s="14"/>
      <c r="P1217" s="16"/>
      <c r="Q1217" s="16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E1217" s="31" t="str">
        <f t="shared" ref="AE1217:AN1223" si="1223">IF(D1217=" ","",IF(D1217="","",CONCATENATE($C1217," ",D$1," ",MID(D1217,6,3))))</f>
        <v/>
      </c>
      <c r="AF1217" s="31" t="str">
        <f t="shared" si="1223"/>
        <v/>
      </c>
      <c r="AG1217" s="31" t="str">
        <f t="shared" si="1223"/>
        <v/>
      </c>
      <c r="AH1217" s="31" t="str">
        <f t="shared" si="1223"/>
        <v/>
      </c>
      <c r="AI1217" s="31" t="str">
        <f t="shared" si="1223"/>
        <v/>
      </c>
      <c r="AJ1217" s="31" t="str">
        <f t="shared" si="1223"/>
        <v/>
      </c>
      <c r="AK1217" s="31" t="str">
        <f t="shared" si="1223"/>
        <v/>
      </c>
      <c r="AL1217" s="31" t="str">
        <f t="shared" si="1223"/>
        <v/>
      </c>
      <c r="AM1217" s="31" t="str">
        <f t="shared" si="1223"/>
        <v/>
      </c>
      <c r="AN1217" s="31" t="str">
        <f t="shared" si="1223"/>
        <v/>
      </c>
      <c r="AO1217" s="32" t="str">
        <f t="shared" si="1221"/>
        <v/>
      </c>
      <c r="AP1217" s="32" t="str">
        <f t="shared" si="1212"/>
        <v/>
      </c>
      <c r="AQ1217" s="32" t="str">
        <f t="shared" si="1212"/>
        <v/>
      </c>
      <c r="AR1217" s="32" t="str">
        <f t="shared" si="1212"/>
        <v/>
      </c>
      <c r="AS1217" s="32" t="str">
        <f t="shared" si="1212"/>
        <v/>
      </c>
      <c r="AT1217" s="32" t="str">
        <f t="shared" si="1212"/>
        <v/>
      </c>
      <c r="AU1217" s="32" t="str">
        <f t="shared" si="1208"/>
        <v/>
      </c>
      <c r="AV1217" s="32" t="str">
        <f t="shared" si="1208"/>
        <v/>
      </c>
      <c r="AW1217" s="32" t="str">
        <f t="shared" si="1208"/>
        <v/>
      </c>
      <c r="AX1217" s="32" t="str">
        <f t="shared" si="1208"/>
        <v/>
      </c>
      <c r="AY1217" s="32" t="str">
        <f t="shared" si="1208"/>
        <v/>
      </c>
      <c r="BA1217" s="17" t="str">
        <f t="shared" si="1213"/>
        <v/>
      </c>
      <c r="BB1217" s="17" t="str">
        <f t="shared" si="1213"/>
        <v/>
      </c>
      <c r="BC1217" s="17" t="str">
        <f t="shared" si="1213"/>
        <v/>
      </c>
      <c r="BD1217" s="17" t="str">
        <f t="shared" si="1213"/>
        <v/>
      </c>
      <c r="BE1217" s="17" t="str">
        <f t="shared" si="1213"/>
        <v/>
      </c>
      <c r="BF1217" s="17" t="str">
        <f t="shared" si="1209"/>
        <v/>
      </c>
      <c r="BG1217" s="17" t="str">
        <f t="shared" si="1209"/>
        <v/>
      </c>
      <c r="BH1217" s="17" t="str">
        <f t="shared" si="1209"/>
        <v/>
      </c>
      <c r="BI1217" s="17" t="str">
        <f t="shared" si="1209"/>
        <v/>
      </c>
      <c r="BJ1217" s="17" t="str">
        <f t="shared" si="1209"/>
        <v/>
      </c>
    </row>
    <row r="1218" spans="1:62" s="13" customFormat="1" ht="23.25" customHeight="1">
      <c r="A1218" s="1">
        <f ca="1">IF(COUNTIF($D1218:$M1218," ")=10,"",IF(VLOOKUP(MAX($A$1:A1217),$A$1:C1217,3,FALSE)=0,"",MAX($A$1:A1217)+1))</f>
        <v>1178</v>
      </c>
      <c r="B1218" s="13" t="str">
        <f>$B1216</f>
        <v/>
      </c>
      <c r="C1218" s="2" t="str">
        <f>IF($B1218="","",$S$3)</f>
        <v/>
      </c>
      <c r="D1218" s="14" t="str">
        <f t="shared" ref="D1218:K1218" si="1224">IF($B1218&gt;"",IF(ISERROR(SEARCH($B1218,T$3))," ",MID(T$3,FIND("%курс ",T$3,FIND($B1218,T$3))+6,3)&amp;"
("&amp;MID(T$3,FIND("ауд.",T$3,FIND($B1218,T$3))+4,FIND("№",T$3,FIND("ауд.",T$3,FIND($B1218,T$3)))-(FIND("ауд.",T$3,FIND($B1218,T$3))+4))&amp;")"),"")</f>
        <v/>
      </c>
      <c r="E1218" s="14" t="str">
        <f t="shared" si="1224"/>
        <v/>
      </c>
      <c r="F1218" s="14" t="str">
        <f t="shared" si="1224"/>
        <v/>
      </c>
      <c r="G1218" s="14" t="str">
        <f t="shared" si="1224"/>
        <v/>
      </c>
      <c r="H1218" s="14" t="str">
        <f t="shared" si="1224"/>
        <v/>
      </c>
      <c r="I1218" s="14" t="str">
        <f t="shared" si="1224"/>
        <v/>
      </c>
      <c r="J1218" s="14" t="str">
        <f t="shared" si="1224"/>
        <v/>
      </c>
      <c r="K1218" s="14" t="str">
        <f t="shared" si="1224"/>
        <v/>
      </c>
      <c r="L1218" s="14"/>
      <c r="M1218" s="14"/>
      <c r="P1218" s="16"/>
      <c r="Q1218" s="16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E1218" s="31" t="str">
        <f t="shared" si="1223"/>
        <v/>
      </c>
      <c r="AF1218" s="31" t="str">
        <f t="shared" si="1223"/>
        <v/>
      </c>
      <c r="AG1218" s="31" t="str">
        <f t="shared" si="1223"/>
        <v/>
      </c>
      <c r="AH1218" s="31" t="str">
        <f t="shared" si="1223"/>
        <v/>
      </c>
      <c r="AI1218" s="31" t="str">
        <f t="shared" si="1223"/>
        <v/>
      </c>
      <c r="AJ1218" s="31" t="str">
        <f t="shared" si="1223"/>
        <v/>
      </c>
      <c r="AK1218" s="31" t="str">
        <f t="shared" si="1223"/>
        <v/>
      </c>
      <c r="AL1218" s="31" t="str">
        <f t="shared" si="1223"/>
        <v/>
      </c>
      <c r="AM1218" s="31" t="str">
        <f t="shared" si="1223"/>
        <v/>
      </c>
      <c r="AN1218" s="31" t="str">
        <f t="shared" si="1223"/>
        <v/>
      </c>
      <c r="AO1218" s="32" t="str">
        <f t="shared" si="1221"/>
        <v/>
      </c>
      <c r="AP1218" s="32" t="str">
        <f t="shared" si="1212"/>
        <v/>
      </c>
      <c r="AQ1218" s="32" t="str">
        <f t="shared" si="1212"/>
        <v/>
      </c>
      <c r="AR1218" s="32" t="str">
        <f t="shared" si="1212"/>
        <v/>
      </c>
      <c r="AS1218" s="32" t="str">
        <f t="shared" si="1212"/>
        <v/>
      </c>
      <c r="AT1218" s="32" t="str">
        <f t="shared" si="1212"/>
        <v/>
      </c>
      <c r="AU1218" s="32" t="str">
        <f t="shared" si="1208"/>
        <v/>
      </c>
      <c r="AV1218" s="32" t="str">
        <f t="shared" si="1208"/>
        <v/>
      </c>
      <c r="AW1218" s="32" t="str">
        <f t="shared" si="1208"/>
        <v/>
      </c>
      <c r="AX1218" s="32" t="str">
        <f t="shared" si="1208"/>
        <v/>
      </c>
      <c r="AY1218" s="32" t="str">
        <f t="shared" si="1208"/>
        <v/>
      </c>
      <c r="BA1218" s="17" t="str">
        <f t="shared" si="1213"/>
        <v/>
      </c>
      <c r="BB1218" s="17" t="str">
        <f t="shared" si="1213"/>
        <v/>
      </c>
      <c r="BC1218" s="17" t="str">
        <f t="shared" si="1213"/>
        <v/>
      </c>
      <c r="BD1218" s="17" t="str">
        <f t="shared" si="1213"/>
        <v/>
      </c>
      <c r="BE1218" s="17" t="str">
        <f t="shared" si="1213"/>
        <v/>
      </c>
      <c r="BF1218" s="17" t="str">
        <f t="shared" si="1209"/>
        <v/>
      </c>
      <c r="BG1218" s="17" t="str">
        <f t="shared" si="1209"/>
        <v/>
      </c>
      <c r="BH1218" s="17" t="str">
        <f t="shared" si="1209"/>
        <v/>
      </c>
      <c r="BI1218" s="17" t="str">
        <f t="shared" si="1209"/>
        <v/>
      </c>
      <c r="BJ1218" s="17" t="str">
        <f t="shared" si="1209"/>
        <v/>
      </c>
    </row>
    <row r="1219" spans="1:62" s="13" customFormat="1" ht="23.25" customHeight="1">
      <c r="A1219" s="1">
        <f ca="1">IF(COUNTIF($D1219:$M1219," ")=10,"",IF(VLOOKUP(MAX($A$1:A1218),$A$1:C1218,3,FALSE)=0,"",MAX($A$1:A1218)+1))</f>
        <v>1179</v>
      </c>
      <c r="B1219" s="13" t="str">
        <f>$B1216</f>
        <v/>
      </c>
      <c r="C1219" s="2" t="str">
        <f>IF($B1219="","",$S$4)</f>
        <v/>
      </c>
      <c r="D1219" s="14" t="str">
        <f t="shared" ref="D1219:K1219" si="1225">IF($B1219&gt;"",IF(ISERROR(SEARCH($B1219,T$4))," ",MID(T$4,FIND("%курс ",T$4,FIND($B1219,T$4))+6,3)&amp;"
("&amp;MID(T$4,FIND("ауд.",T$4,FIND($B1219,T$4))+4,FIND("№",T$4,FIND("ауд.",T$4,FIND($B1219,T$4)))-(FIND("ауд.",T$4,FIND($B1219,T$4))+4))&amp;")"),"")</f>
        <v/>
      </c>
      <c r="E1219" s="14" t="str">
        <f t="shared" si="1225"/>
        <v/>
      </c>
      <c r="F1219" s="14" t="str">
        <f t="shared" si="1225"/>
        <v/>
      </c>
      <c r="G1219" s="14" t="str">
        <f t="shared" si="1225"/>
        <v/>
      </c>
      <c r="H1219" s="14" t="str">
        <f t="shared" si="1225"/>
        <v/>
      </c>
      <c r="I1219" s="14" t="str">
        <f t="shared" si="1225"/>
        <v/>
      </c>
      <c r="J1219" s="14" t="str">
        <f t="shared" si="1225"/>
        <v/>
      </c>
      <c r="K1219" s="14" t="str">
        <f t="shared" si="1225"/>
        <v/>
      </c>
      <c r="L1219" s="14"/>
      <c r="M1219" s="14"/>
      <c r="P1219" s="16"/>
      <c r="Q1219" s="16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E1219" s="31" t="str">
        <f t="shared" si="1223"/>
        <v/>
      </c>
      <c r="AF1219" s="31" t="str">
        <f t="shared" si="1223"/>
        <v/>
      </c>
      <c r="AG1219" s="31" t="str">
        <f t="shared" si="1223"/>
        <v/>
      </c>
      <c r="AH1219" s="31" t="str">
        <f t="shared" si="1223"/>
        <v/>
      </c>
      <c r="AI1219" s="31" t="str">
        <f t="shared" si="1223"/>
        <v/>
      </c>
      <c r="AJ1219" s="31" t="str">
        <f t="shared" si="1223"/>
        <v/>
      </c>
      <c r="AK1219" s="31" t="str">
        <f t="shared" si="1223"/>
        <v/>
      </c>
      <c r="AL1219" s="31" t="str">
        <f t="shared" si="1223"/>
        <v/>
      </c>
      <c r="AM1219" s="31" t="str">
        <f t="shared" si="1223"/>
        <v/>
      </c>
      <c r="AN1219" s="31" t="str">
        <f t="shared" si="1223"/>
        <v/>
      </c>
      <c r="AO1219" s="32" t="str">
        <f t="shared" si="1221"/>
        <v/>
      </c>
      <c r="AP1219" s="32" t="str">
        <f t="shared" si="1212"/>
        <v/>
      </c>
      <c r="AQ1219" s="32" t="str">
        <f t="shared" si="1212"/>
        <v/>
      </c>
      <c r="AR1219" s="32" t="str">
        <f t="shared" si="1212"/>
        <v/>
      </c>
      <c r="AS1219" s="32" t="str">
        <f t="shared" si="1212"/>
        <v/>
      </c>
      <c r="AT1219" s="32" t="str">
        <f t="shared" si="1212"/>
        <v/>
      </c>
      <c r="AU1219" s="32" t="str">
        <f t="shared" si="1208"/>
        <v/>
      </c>
      <c r="AV1219" s="32" t="str">
        <f t="shared" si="1208"/>
        <v/>
      </c>
      <c r="AW1219" s="32" t="str">
        <f t="shared" si="1208"/>
        <v/>
      </c>
      <c r="AX1219" s="32" t="str">
        <f t="shared" si="1208"/>
        <v/>
      </c>
      <c r="AY1219" s="32" t="str">
        <f t="shared" si="1208"/>
        <v/>
      </c>
      <c r="BA1219" s="17" t="str">
        <f t="shared" si="1213"/>
        <v/>
      </c>
      <c r="BB1219" s="17" t="str">
        <f t="shared" si="1213"/>
        <v/>
      </c>
      <c r="BC1219" s="17" t="str">
        <f t="shared" si="1213"/>
        <v/>
      </c>
      <c r="BD1219" s="17" t="str">
        <f t="shared" si="1213"/>
        <v/>
      </c>
      <c r="BE1219" s="17" t="str">
        <f t="shared" si="1213"/>
        <v/>
      </c>
      <c r="BF1219" s="17" t="str">
        <f t="shared" si="1209"/>
        <v/>
      </c>
      <c r="BG1219" s="17" t="str">
        <f t="shared" si="1209"/>
        <v/>
      </c>
      <c r="BH1219" s="17" t="str">
        <f t="shared" si="1209"/>
        <v/>
      </c>
      <c r="BI1219" s="17" t="str">
        <f t="shared" si="1209"/>
        <v/>
      </c>
      <c r="BJ1219" s="17" t="str">
        <f t="shared" si="1209"/>
        <v/>
      </c>
    </row>
    <row r="1220" spans="1:62" s="13" customFormat="1" ht="23.25" customHeight="1">
      <c r="A1220" s="1">
        <f ca="1">IF(COUNTIF($D1220:$M1220," ")=10,"",IF(VLOOKUP(MAX($A$1:A1219),$A$1:C1219,3,FALSE)=0,"",MAX($A$1:A1219)+1))</f>
        <v>1180</v>
      </c>
      <c r="B1220" s="13" t="str">
        <f>$B1216</f>
        <v/>
      </c>
      <c r="C1220" s="2" t="str">
        <f>IF($B1220="","",$S$5)</f>
        <v/>
      </c>
      <c r="D1220" s="23" t="str">
        <f t="shared" ref="D1220:K1220" si="1226">IF($B1220&gt;"",IF(ISERROR(SEARCH($B1220,T$5))," ",MID(T$5,FIND("%курс ",T$5,FIND($B1220,T$5))+6,3)&amp;"
("&amp;MID(T$5,FIND("ауд.",T$5,FIND($B1220,T$5))+4,FIND("№",T$5,FIND("ауд.",T$5,FIND($B1220,T$5)))-(FIND("ауд.",T$5,FIND($B1220,T$5))+4))&amp;")"),"")</f>
        <v/>
      </c>
      <c r="E1220" s="23" t="str">
        <f t="shared" si="1226"/>
        <v/>
      </c>
      <c r="F1220" s="23" t="str">
        <f t="shared" si="1226"/>
        <v/>
      </c>
      <c r="G1220" s="23" t="str">
        <f t="shared" si="1226"/>
        <v/>
      </c>
      <c r="H1220" s="23" t="str">
        <f t="shared" si="1226"/>
        <v/>
      </c>
      <c r="I1220" s="23" t="str">
        <f t="shared" si="1226"/>
        <v/>
      </c>
      <c r="J1220" s="23" t="str">
        <f t="shared" si="1226"/>
        <v/>
      </c>
      <c r="K1220" s="23" t="str">
        <f t="shared" si="1226"/>
        <v/>
      </c>
      <c r="L1220" s="23"/>
      <c r="M1220" s="23"/>
      <c r="P1220" s="16"/>
      <c r="Q1220" s="16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E1220" s="31" t="str">
        <f t="shared" si="1223"/>
        <v/>
      </c>
      <c r="AF1220" s="31" t="str">
        <f t="shared" si="1223"/>
        <v/>
      </c>
      <c r="AG1220" s="31" t="str">
        <f t="shared" si="1223"/>
        <v/>
      </c>
      <c r="AH1220" s="31" t="str">
        <f t="shared" si="1223"/>
        <v/>
      </c>
      <c r="AI1220" s="31" t="str">
        <f t="shared" si="1223"/>
        <v/>
      </c>
      <c r="AJ1220" s="31" t="str">
        <f t="shared" si="1223"/>
        <v/>
      </c>
      <c r="AK1220" s="31" t="str">
        <f t="shared" si="1223"/>
        <v/>
      </c>
      <c r="AL1220" s="31" t="str">
        <f t="shared" si="1223"/>
        <v/>
      </c>
      <c r="AM1220" s="31" t="str">
        <f t="shared" si="1223"/>
        <v/>
      </c>
      <c r="AN1220" s="31" t="str">
        <f t="shared" si="1223"/>
        <v/>
      </c>
      <c r="AO1220" s="32" t="str">
        <f t="shared" si="1221"/>
        <v/>
      </c>
      <c r="AP1220" s="32" t="str">
        <f t="shared" si="1212"/>
        <v/>
      </c>
      <c r="AQ1220" s="32" t="str">
        <f t="shared" si="1212"/>
        <v/>
      </c>
      <c r="AR1220" s="32" t="str">
        <f t="shared" si="1212"/>
        <v/>
      </c>
      <c r="AS1220" s="32" t="str">
        <f t="shared" si="1212"/>
        <v/>
      </c>
      <c r="AT1220" s="32" t="str">
        <f t="shared" si="1212"/>
        <v/>
      </c>
      <c r="AU1220" s="32" t="str">
        <f t="shared" si="1208"/>
        <v/>
      </c>
      <c r="AV1220" s="32" t="str">
        <f t="shared" si="1208"/>
        <v/>
      </c>
      <c r="AW1220" s="32" t="str">
        <f t="shared" si="1208"/>
        <v/>
      </c>
      <c r="AX1220" s="32" t="str">
        <f t="shared" si="1208"/>
        <v/>
      </c>
      <c r="AY1220" s="32" t="str">
        <f t="shared" si="1208"/>
        <v/>
      </c>
      <c r="BA1220" s="17" t="str">
        <f t="shared" si="1213"/>
        <v/>
      </c>
      <c r="BB1220" s="17" t="str">
        <f t="shared" si="1213"/>
        <v/>
      </c>
      <c r="BC1220" s="17" t="str">
        <f t="shared" si="1213"/>
        <v/>
      </c>
      <c r="BD1220" s="17" t="str">
        <f t="shared" si="1213"/>
        <v/>
      </c>
      <c r="BE1220" s="17" t="str">
        <f t="shared" si="1213"/>
        <v/>
      </c>
      <c r="BF1220" s="17" t="str">
        <f t="shared" si="1209"/>
        <v/>
      </c>
      <c r="BG1220" s="17" t="str">
        <f t="shared" si="1209"/>
        <v/>
      </c>
      <c r="BH1220" s="17" t="str">
        <f t="shared" si="1209"/>
        <v/>
      </c>
      <c r="BI1220" s="17" t="str">
        <f t="shared" si="1209"/>
        <v/>
      </c>
      <c r="BJ1220" s="17" t="str">
        <f t="shared" si="1209"/>
        <v/>
      </c>
    </row>
    <row r="1221" spans="1:62" s="13" customFormat="1" ht="23.25" customHeight="1">
      <c r="A1221" s="1">
        <f ca="1">IF(COUNTIF($D1221:$M1221," ")=10,"",IF(VLOOKUP(MAX($A$1:A1220),$A$1:C1220,3,FALSE)=0,"",MAX($A$1:A1220)+1))</f>
        <v>1181</v>
      </c>
      <c r="B1221" s="13" t="str">
        <f>$B1216</f>
        <v/>
      </c>
      <c r="C1221" s="2" t="str">
        <f>IF($B1221="","",$S$6)</f>
        <v/>
      </c>
      <c r="D1221" s="23" t="str">
        <f t="shared" ref="D1221:K1221" si="1227">IF($B1221&gt;"",IF(ISERROR(SEARCH($B1221,T$6))," ",MID(T$6,FIND("%курс ",T$6,FIND($B1221,T$6))+6,3)&amp;"
("&amp;MID(T$6,FIND("ауд.",T$6,FIND($B1221,T$6))+4,FIND("№",T$6,FIND("ауд.",T$6,FIND($B1221,T$6)))-(FIND("ауд.",T$6,FIND($B1221,T$6))+4))&amp;")"),"")</f>
        <v/>
      </c>
      <c r="E1221" s="23" t="str">
        <f t="shared" si="1227"/>
        <v/>
      </c>
      <c r="F1221" s="23" t="str">
        <f t="shared" si="1227"/>
        <v/>
      </c>
      <c r="G1221" s="23" t="str">
        <f t="shared" si="1227"/>
        <v/>
      </c>
      <c r="H1221" s="23" t="str">
        <f t="shared" si="1227"/>
        <v/>
      </c>
      <c r="I1221" s="23" t="str">
        <f t="shared" si="1227"/>
        <v/>
      </c>
      <c r="J1221" s="23" t="str">
        <f t="shared" si="1227"/>
        <v/>
      </c>
      <c r="K1221" s="23" t="str">
        <f t="shared" si="1227"/>
        <v/>
      </c>
      <c r="L1221" s="23"/>
      <c r="M1221" s="23"/>
      <c r="P1221" s="16"/>
      <c r="Q1221" s="16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E1221" s="31" t="str">
        <f t="shared" si="1223"/>
        <v/>
      </c>
      <c r="AF1221" s="31" t="str">
        <f t="shared" si="1223"/>
        <v/>
      </c>
      <c r="AG1221" s="31" t="str">
        <f t="shared" si="1223"/>
        <v/>
      </c>
      <c r="AH1221" s="31" t="str">
        <f t="shared" si="1223"/>
        <v/>
      </c>
      <c r="AI1221" s="31" t="str">
        <f t="shared" si="1223"/>
        <v/>
      </c>
      <c r="AJ1221" s="31" t="str">
        <f t="shared" si="1223"/>
        <v/>
      </c>
      <c r="AK1221" s="31" t="str">
        <f t="shared" si="1223"/>
        <v/>
      </c>
      <c r="AL1221" s="31" t="str">
        <f t="shared" si="1223"/>
        <v/>
      </c>
      <c r="AM1221" s="31" t="str">
        <f t="shared" si="1223"/>
        <v/>
      </c>
      <c r="AN1221" s="31" t="str">
        <f t="shared" si="1223"/>
        <v/>
      </c>
      <c r="AO1221" s="32" t="str">
        <f t="shared" si="1221"/>
        <v/>
      </c>
      <c r="AP1221" s="32" t="str">
        <f t="shared" si="1212"/>
        <v/>
      </c>
      <c r="AQ1221" s="32" t="str">
        <f t="shared" si="1212"/>
        <v/>
      </c>
      <c r="AR1221" s="32" t="str">
        <f t="shared" si="1212"/>
        <v/>
      </c>
      <c r="AS1221" s="32" t="str">
        <f t="shared" si="1212"/>
        <v/>
      </c>
      <c r="AT1221" s="32" t="str">
        <f t="shared" si="1212"/>
        <v/>
      </c>
      <c r="AU1221" s="32" t="str">
        <f t="shared" si="1208"/>
        <v/>
      </c>
      <c r="AV1221" s="32" t="str">
        <f t="shared" si="1208"/>
        <v/>
      </c>
      <c r="AW1221" s="32" t="str">
        <f t="shared" si="1208"/>
        <v/>
      </c>
      <c r="AX1221" s="32" t="str">
        <f t="shared" si="1208"/>
        <v/>
      </c>
      <c r="AY1221" s="32" t="str">
        <f t="shared" si="1208"/>
        <v/>
      </c>
      <c r="BA1221" s="17" t="str">
        <f t="shared" si="1213"/>
        <v/>
      </c>
      <c r="BB1221" s="17" t="str">
        <f t="shared" si="1213"/>
        <v/>
      </c>
      <c r="BC1221" s="17" t="str">
        <f t="shared" si="1213"/>
        <v/>
      </c>
      <c r="BD1221" s="17" t="str">
        <f t="shared" si="1213"/>
        <v/>
      </c>
      <c r="BE1221" s="17" t="str">
        <f t="shared" si="1213"/>
        <v/>
      </c>
      <c r="BF1221" s="17" t="str">
        <f t="shared" si="1209"/>
        <v/>
      </c>
      <c r="BG1221" s="17" t="str">
        <f t="shared" si="1209"/>
        <v/>
      </c>
      <c r="BH1221" s="17" t="str">
        <f t="shared" si="1209"/>
        <v/>
      </c>
      <c r="BI1221" s="17" t="str">
        <f t="shared" si="1209"/>
        <v/>
      </c>
      <c r="BJ1221" s="17" t="str">
        <f t="shared" si="1209"/>
        <v/>
      </c>
    </row>
    <row r="1222" spans="1:62" s="13" customFormat="1" ht="23.25" customHeight="1">
      <c r="A1222" s="1">
        <f ca="1">IF(COUNTIF($D1222:$M1222," ")=10,"",IF(VLOOKUP(MAX($A$1:A1221),$A$1:C1221,3,FALSE)=0,"",MAX($A$1:A1221)+1))</f>
        <v>1182</v>
      </c>
      <c r="B1222" s="13" t="str">
        <f>$B1216</f>
        <v/>
      </c>
      <c r="C1222" s="2" t="str">
        <f>IF($B1222="","",$S$7)</f>
        <v/>
      </c>
      <c r="D1222" s="23" t="str">
        <f t="shared" ref="D1222:K1222" si="1228">IF($B1222&gt;"",IF(ISERROR(SEARCH($B1222,T$7))," ",MID(T$7,FIND("%курс ",T$7,FIND($B1222,T$7))+6,3)&amp;"
("&amp;MID(T$7,FIND("ауд.",T$7,FIND($B1222,T$7))+4,FIND("№",T$7,FIND("ауд.",T$7,FIND($B1222,T$7)))-(FIND("ауд.",T$7,FIND($B1222,T$7))+4))&amp;")"),"")</f>
        <v/>
      </c>
      <c r="E1222" s="23" t="str">
        <f t="shared" si="1228"/>
        <v/>
      </c>
      <c r="F1222" s="23" t="str">
        <f t="shared" si="1228"/>
        <v/>
      </c>
      <c r="G1222" s="23" t="str">
        <f t="shared" si="1228"/>
        <v/>
      </c>
      <c r="H1222" s="23" t="str">
        <f t="shared" si="1228"/>
        <v/>
      </c>
      <c r="I1222" s="23" t="str">
        <f t="shared" si="1228"/>
        <v/>
      </c>
      <c r="J1222" s="23" t="str">
        <f t="shared" si="1228"/>
        <v/>
      </c>
      <c r="K1222" s="23" t="str">
        <f t="shared" si="1228"/>
        <v/>
      </c>
      <c r="L1222" s="23"/>
      <c r="M1222" s="23"/>
      <c r="P1222" s="16"/>
      <c r="Q1222" s="16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E1222" s="31" t="str">
        <f t="shared" si="1223"/>
        <v/>
      </c>
      <c r="AF1222" s="31" t="str">
        <f t="shared" si="1223"/>
        <v/>
      </c>
      <c r="AG1222" s="31" t="str">
        <f t="shared" si="1223"/>
        <v/>
      </c>
      <c r="AH1222" s="31" t="str">
        <f t="shared" si="1223"/>
        <v/>
      </c>
      <c r="AI1222" s="31" t="str">
        <f t="shared" si="1223"/>
        <v/>
      </c>
      <c r="AJ1222" s="31" t="str">
        <f t="shared" si="1223"/>
        <v/>
      </c>
      <c r="AK1222" s="31" t="str">
        <f t="shared" si="1223"/>
        <v/>
      </c>
      <c r="AL1222" s="31" t="str">
        <f t="shared" si="1223"/>
        <v/>
      </c>
      <c r="AM1222" s="31" t="str">
        <f t="shared" si="1223"/>
        <v/>
      </c>
      <c r="AN1222" s="31" t="str">
        <f t="shared" si="1223"/>
        <v/>
      </c>
      <c r="AO1222" s="32" t="str">
        <f t="shared" si="1221"/>
        <v/>
      </c>
      <c r="AP1222" s="32" t="str">
        <f t="shared" si="1212"/>
        <v/>
      </c>
      <c r="AQ1222" s="32" t="str">
        <f t="shared" si="1212"/>
        <v/>
      </c>
      <c r="AR1222" s="32" t="str">
        <f t="shared" si="1212"/>
        <v/>
      </c>
      <c r="AS1222" s="32" t="str">
        <f t="shared" si="1212"/>
        <v/>
      </c>
      <c r="AT1222" s="32" t="str">
        <f t="shared" si="1212"/>
        <v/>
      </c>
      <c r="AU1222" s="32" t="str">
        <f t="shared" si="1208"/>
        <v/>
      </c>
      <c r="AV1222" s="32" t="str">
        <f t="shared" si="1208"/>
        <v/>
      </c>
      <c r="AW1222" s="32" t="str">
        <f t="shared" si="1208"/>
        <v/>
      </c>
      <c r="AX1222" s="32" t="str">
        <f t="shared" si="1208"/>
        <v/>
      </c>
      <c r="AY1222" s="32" t="str">
        <f t="shared" si="1208"/>
        <v/>
      </c>
      <c r="BA1222" s="17" t="str">
        <f t="shared" si="1213"/>
        <v/>
      </c>
      <c r="BB1222" s="17" t="str">
        <f t="shared" si="1213"/>
        <v/>
      </c>
      <c r="BC1222" s="17" t="str">
        <f t="shared" si="1213"/>
        <v/>
      </c>
      <c r="BD1222" s="17" t="str">
        <f t="shared" si="1213"/>
        <v/>
      </c>
      <c r="BE1222" s="17" t="str">
        <f t="shared" si="1213"/>
        <v/>
      </c>
      <c r="BF1222" s="17" t="str">
        <f t="shared" si="1209"/>
        <v/>
      </c>
      <c r="BG1222" s="17" t="str">
        <f t="shared" si="1209"/>
        <v/>
      </c>
      <c r="BH1222" s="17" t="str">
        <f t="shared" si="1209"/>
        <v/>
      </c>
      <c r="BI1222" s="17" t="str">
        <f t="shared" si="1209"/>
        <v/>
      </c>
      <c r="BJ1222" s="17" t="str">
        <f t="shared" si="1209"/>
        <v/>
      </c>
    </row>
    <row r="1223" spans="1:62" s="13" customFormat="1" ht="23.25" customHeight="1">
      <c r="A1223" s="1">
        <f ca="1">IF(COUNTIF($D1223:$M1223," ")=10,"",IF(VLOOKUP(MAX($A$1:A1222),$A$1:C1222,3,FALSE)=0,"",MAX($A$1:A1222)+1))</f>
        <v>1183</v>
      </c>
      <c r="B1223" s="13" t="str">
        <f>$B1216</f>
        <v/>
      </c>
      <c r="C1223" s="2" t="str">
        <f>IF($B1223="","",$S$8)</f>
        <v/>
      </c>
      <c r="D1223" s="23" t="str">
        <f t="shared" ref="D1223:K1223" si="1229">IF($B1223&gt;"",IF(ISERROR(SEARCH($B1223,T$8))," ",MID(T$8,FIND("%курс ",T$8,FIND($B1223,T$8))+6,3)&amp;"
("&amp;MID(T$8,FIND("ауд.",T$8,FIND($B1223,T$8))+4,FIND("№",T$8,FIND("ауд.",T$8,FIND($B1223,T$8)))-(FIND("ауд.",T$8,FIND($B1223,T$8))+4))&amp;")"),"")</f>
        <v/>
      </c>
      <c r="E1223" s="23" t="str">
        <f t="shared" si="1229"/>
        <v/>
      </c>
      <c r="F1223" s="23" t="str">
        <f t="shared" si="1229"/>
        <v/>
      </c>
      <c r="G1223" s="23" t="str">
        <f t="shared" si="1229"/>
        <v/>
      </c>
      <c r="H1223" s="23" t="str">
        <f t="shared" si="1229"/>
        <v/>
      </c>
      <c r="I1223" s="23" t="str">
        <f t="shared" si="1229"/>
        <v/>
      </c>
      <c r="J1223" s="23" t="str">
        <f t="shared" si="1229"/>
        <v/>
      </c>
      <c r="K1223" s="23" t="str">
        <f t="shared" si="1229"/>
        <v/>
      </c>
      <c r="L1223" s="23"/>
      <c r="M1223" s="23"/>
      <c r="P1223" s="16"/>
      <c r="Q1223" s="16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E1223" s="31" t="str">
        <f t="shared" si="1223"/>
        <v/>
      </c>
      <c r="AF1223" s="31" t="str">
        <f t="shared" si="1223"/>
        <v/>
      </c>
      <c r="AG1223" s="31" t="str">
        <f t="shared" si="1223"/>
        <v/>
      </c>
      <c r="AH1223" s="31" t="str">
        <f t="shared" si="1223"/>
        <v/>
      </c>
      <c r="AI1223" s="31" t="str">
        <f t="shared" si="1223"/>
        <v/>
      </c>
      <c r="AJ1223" s="31" t="str">
        <f t="shared" si="1223"/>
        <v/>
      </c>
      <c r="AK1223" s="31" t="str">
        <f t="shared" si="1223"/>
        <v/>
      </c>
      <c r="AL1223" s="31" t="str">
        <f t="shared" si="1223"/>
        <v/>
      </c>
      <c r="AM1223" s="31" t="str">
        <f t="shared" si="1223"/>
        <v/>
      </c>
      <c r="AN1223" s="31" t="str">
        <f t="shared" si="1223"/>
        <v/>
      </c>
      <c r="AO1223" s="32" t="str">
        <f t="shared" si="1221"/>
        <v/>
      </c>
      <c r="AP1223" s="32" t="str">
        <f t="shared" si="1212"/>
        <v/>
      </c>
      <c r="AQ1223" s="32" t="str">
        <f t="shared" si="1212"/>
        <v/>
      </c>
      <c r="AR1223" s="32" t="str">
        <f t="shared" si="1212"/>
        <v/>
      </c>
      <c r="AS1223" s="32" t="str">
        <f t="shared" si="1212"/>
        <v/>
      </c>
      <c r="AT1223" s="32" t="str">
        <f t="shared" si="1212"/>
        <v/>
      </c>
      <c r="AU1223" s="32" t="str">
        <f t="shared" si="1208"/>
        <v/>
      </c>
      <c r="AV1223" s="32" t="str">
        <f t="shared" si="1208"/>
        <v/>
      </c>
      <c r="AW1223" s="32" t="str">
        <f t="shared" si="1208"/>
        <v/>
      </c>
      <c r="AX1223" s="32" t="str">
        <f t="shared" si="1208"/>
        <v/>
      </c>
      <c r="AY1223" s="32" t="str">
        <f t="shared" si="1208"/>
        <v/>
      </c>
      <c r="BA1223" s="17" t="str">
        <f t="shared" si="1213"/>
        <v/>
      </c>
      <c r="BB1223" s="17" t="str">
        <f t="shared" si="1213"/>
        <v/>
      </c>
      <c r="BC1223" s="17" t="str">
        <f t="shared" si="1213"/>
        <v/>
      </c>
      <c r="BD1223" s="17" t="str">
        <f t="shared" si="1213"/>
        <v/>
      </c>
      <c r="BE1223" s="17" t="str">
        <f t="shared" si="1213"/>
        <v/>
      </c>
      <c r="BF1223" s="17" t="str">
        <f t="shared" si="1209"/>
        <v/>
      </c>
      <c r="BG1223" s="17" t="str">
        <f t="shared" si="1209"/>
        <v/>
      </c>
      <c r="BH1223" s="17" t="str">
        <f t="shared" si="1209"/>
        <v/>
      </c>
      <c r="BI1223" s="17" t="str">
        <f t="shared" si="1209"/>
        <v/>
      </c>
      <c r="BJ1223" s="17" t="str">
        <f t="shared" si="1209"/>
        <v/>
      </c>
    </row>
    <row r="1224" spans="1:62" s="13" customFormat="1" ht="23.25" customHeight="1">
      <c r="C1224" s="2" t="str">
        <f>IF($B1224="","",$S$2)</f>
        <v/>
      </c>
      <c r="D1224" s="14" t="str">
        <f t="shared" ref="D1224:K1224" si="1230">IF($B1224&gt;"",IF(ISERROR(SEARCH($B1224,T$2))," ",MID(T$2,FIND("%курс ",T$2,FIND($B1224,T$2))+6,3)&amp;"
("&amp;MID(T$2,FIND("ауд.",T$2,FIND($B1224,T$2))+4,FIND("№",T$2,FIND("ауд.",T$2,FIND($B1224,T$2)))-(FIND("ауд.",T$2,FIND($B1224,T$2))+4))&amp;")"),"")</f>
        <v/>
      </c>
      <c r="E1224" s="14" t="str">
        <f t="shared" si="1230"/>
        <v/>
      </c>
      <c r="F1224" s="14" t="str">
        <f t="shared" si="1230"/>
        <v/>
      </c>
      <c r="G1224" s="14" t="str">
        <f t="shared" si="1230"/>
        <v/>
      </c>
      <c r="H1224" s="14" t="str">
        <f t="shared" si="1230"/>
        <v/>
      </c>
      <c r="I1224" s="14" t="str">
        <f t="shared" si="1230"/>
        <v/>
      </c>
      <c r="J1224" s="14" t="str">
        <f t="shared" si="1230"/>
        <v/>
      </c>
      <c r="K1224" s="14" t="str">
        <f t="shared" si="1230"/>
        <v/>
      </c>
      <c r="L1224" s="14"/>
      <c r="M1224" s="14"/>
      <c r="P1224" s="16"/>
      <c r="Q1224" s="16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E1224" s="35"/>
      <c r="AF1224" s="35"/>
      <c r="AG1224" s="35"/>
      <c r="AH1224" s="35"/>
      <c r="AI1224" s="35"/>
      <c r="AJ1224" s="35"/>
      <c r="AK1224" s="35"/>
      <c r="AL1224" s="35"/>
      <c r="AM1224" s="35"/>
      <c r="AN1224" s="35"/>
      <c r="AO1224" s="35"/>
      <c r="AP1224" s="32" t="str">
        <f t="shared" si="1212"/>
        <v/>
      </c>
      <c r="AQ1224" s="32" t="str">
        <f t="shared" si="1212"/>
        <v/>
      </c>
      <c r="AR1224" s="32" t="str">
        <f t="shared" si="1212"/>
        <v/>
      </c>
      <c r="AS1224" s="32" t="str">
        <f t="shared" si="1212"/>
        <v/>
      </c>
      <c r="AT1224" s="32" t="str">
        <f t="shared" si="1212"/>
        <v/>
      </c>
      <c r="AU1224" s="32" t="str">
        <f t="shared" si="1208"/>
        <v/>
      </c>
      <c r="AV1224" s="32" t="str">
        <f t="shared" si="1208"/>
        <v/>
      </c>
      <c r="AW1224" s="32" t="str">
        <f t="shared" si="1208"/>
        <v/>
      </c>
      <c r="AX1224" s="32" t="str">
        <f t="shared" si="1208"/>
        <v/>
      </c>
      <c r="AY1224" s="32" t="str">
        <f t="shared" si="1208"/>
        <v/>
      </c>
      <c r="BA1224" s="17" t="str">
        <f t="shared" si="1213"/>
        <v/>
      </c>
      <c r="BB1224" s="17" t="str">
        <f t="shared" si="1213"/>
        <v/>
      </c>
      <c r="BC1224" s="17" t="str">
        <f t="shared" si="1213"/>
        <v/>
      </c>
      <c r="BD1224" s="17" t="str">
        <f t="shared" si="1213"/>
        <v/>
      </c>
      <c r="BE1224" s="17" t="str">
        <f t="shared" si="1213"/>
        <v/>
      </c>
      <c r="BF1224" s="17" t="str">
        <f t="shared" si="1209"/>
        <v/>
      </c>
      <c r="BG1224" s="17" t="str">
        <f t="shared" si="1209"/>
        <v/>
      </c>
      <c r="BH1224" s="17" t="str">
        <f t="shared" si="1209"/>
        <v/>
      </c>
      <c r="BI1224" s="17" t="str">
        <f t="shared" si="1209"/>
        <v/>
      </c>
      <c r="BJ1224" s="17" t="str">
        <f t="shared" si="1209"/>
        <v/>
      </c>
    </row>
    <row r="1225" spans="1:62" s="13" customFormat="1" ht="23.25" customHeight="1">
      <c r="A1225" s="1">
        <f ca="1">IF(COUNTIF($D1226:$M1232," ")=70,"",MAX($A$1:A1224)+1)</f>
        <v>1184</v>
      </c>
      <c r="B1225" s="2" t="str">
        <f>IF($C1225="","",$C1225)</f>
        <v/>
      </c>
      <c r="C1225" s="3" t="str">
        <f>IF(ISERROR(VLOOKUP((ROW()-1)/9+1,'[1]Преподавательский состав'!$A$2:$B$180,2,FALSE)),"",VLOOKUP((ROW()-1)/9+1,'[1]Преподавательский состав'!$A$2:$B$180,2,FALSE))</f>
        <v/>
      </c>
      <c r="D1225" s="3" t="str">
        <f>IF($C1225="","",T(" 9.00"))</f>
        <v/>
      </c>
      <c r="E1225" s="3" t="str">
        <f>IF($C1225="","",T("10.40"))</f>
        <v/>
      </c>
      <c r="F1225" s="3" t="str">
        <f>IF($C1225="","",T("12.20"))</f>
        <v/>
      </c>
      <c r="G1225" s="3" t="str">
        <f>IF($C1225="","",T("14.00"))</f>
        <v/>
      </c>
      <c r="H1225" s="3" t="str">
        <f>IF($C1225="","",T("14.30"))</f>
        <v/>
      </c>
      <c r="I1225" s="3" t="str">
        <f>IF($C1225="","",T("16.10"))</f>
        <v/>
      </c>
      <c r="J1225" s="3" t="str">
        <f>IF($C1225="","",T("17.50"))</f>
        <v/>
      </c>
      <c r="K1225" s="3" t="str">
        <f>IF($C1225="","",T("17.50"))</f>
        <v/>
      </c>
      <c r="L1225" s="3"/>
      <c r="M1225" s="3"/>
      <c r="P1225" s="16"/>
      <c r="Q1225" s="16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  <c r="AO1225" s="32" t="str">
        <f t="shared" ref="AO1225:AO1232" si="1231">IF(COUNTBLANK(AE1225:AN1225)=10,"",MID($B1225,1,FIND(" ",$B1225)-1))</f>
        <v/>
      </c>
      <c r="AP1225" s="32" t="str">
        <f t="shared" si="1212"/>
        <v/>
      </c>
      <c r="AQ1225" s="32" t="str">
        <f t="shared" si="1212"/>
        <v/>
      </c>
      <c r="AR1225" s="32" t="str">
        <f t="shared" si="1212"/>
        <v/>
      </c>
      <c r="AS1225" s="32" t="str">
        <f t="shared" si="1212"/>
        <v/>
      </c>
      <c r="AT1225" s="32" t="str">
        <f t="shared" si="1212"/>
        <v/>
      </c>
      <c r="AU1225" s="32" t="str">
        <f t="shared" si="1208"/>
        <v/>
      </c>
      <c r="AV1225" s="32" t="str">
        <f t="shared" si="1208"/>
        <v/>
      </c>
      <c r="AW1225" s="32" t="str">
        <f t="shared" si="1208"/>
        <v/>
      </c>
      <c r="AX1225" s="32" t="str">
        <f t="shared" si="1208"/>
        <v/>
      </c>
      <c r="AY1225" s="32" t="str">
        <f t="shared" si="1208"/>
        <v/>
      </c>
      <c r="BA1225" s="17" t="str">
        <f t="shared" si="1213"/>
        <v/>
      </c>
      <c r="BB1225" s="17" t="str">
        <f t="shared" si="1213"/>
        <v/>
      </c>
      <c r="BC1225" s="17" t="str">
        <f t="shared" si="1213"/>
        <v/>
      </c>
      <c r="BD1225" s="17" t="str">
        <f t="shared" si="1213"/>
        <v/>
      </c>
      <c r="BE1225" s="17" t="str">
        <f t="shared" si="1213"/>
        <v/>
      </c>
      <c r="BF1225" s="17" t="str">
        <f t="shared" si="1209"/>
        <v/>
      </c>
      <c r="BG1225" s="17" t="str">
        <f t="shared" si="1209"/>
        <v/>
      </c>
      <c r="BH1225" s="17" t="str">
        <f t="shared" si="1209"/>
        <v/>
      </c>
      <c r="BI1225" s="17" t="str">
        <f t="shared" si="1209"/>
        <v/>
      </c>
      <c r="BJ1225" s="17" t="str">
        <f t="shared" si="1209"/>
        <v/>
      </c>
    </row>
    <row r="1226" spans="1:62" s="13" customFormat="1" ht="23.25" customHeight="1">
      <c r="A1226" s="1">
        <f ca="1">IF(COUNTIF($D1226:$M1226," ")=10,"",IF(VLOOKUP(MAX($A$1:A1225),$A$1:C1225,3,FALSE)=0,"",MAX($A$1:A1225)+1))</f>
        <v>1185</v>
      </c>
      <c r="B1226" s="13" t="str">
        <f>$B1225</f>
        <v/>
      </c>
      <c r="C1226" s="2" t="str">
        <f>IF($B1226="","",$S$2)</f>
        <v/>
      </c>
      <c r="D1226" s="14" t="str">
        <f t="shared" ref="D1226:K1226" si="1232">IF($B1226&gt;"",IF(ISERROR(SEARCH($B1226,T$2))," ",MID(T$2,FIND("%курс ",T$2,FIND($B1226,T$2))+6,3)&amp;"
("&amp;MID(T$2,FIND("ауд.",T$2,FIND($B1226,T$2))+4,FIND("№",T$2,FIND("ауд.",T$2,FIND($B1226,T$2)))-(FIND("ауд.",T$2,FIND($B1226,T$2))+4))&amp;")"),"")</f>
        <v/>
      </c>
      <c r="E1226" s="14" t="str">
        <f t="shared" si="1232"/>
        <v/>
      </c>
      <c r="F1226" s="14" t="str">
        <f t="shared" si="1232"/>
        <v/>
      </c>
      <c r="G1226" s="14" t="str">
        <f t="shared" si="1232"/>
        <v/>
      </c>
      <c r="H1226" s="14" t="str">
        <f t="shared" si="1232"/>
        <v/>
      </c>
      <c r="I1226" s="14" t="str">
        <f t="shared" si="1232"/>
        <v/>
      </c>
      <c r="J1226" s="14" t="str">
        <f t="shared" si="1232"/>
        <v/>
      </c>
      <c r="K1226" s="14" t="str">
        <f t="shared" si="1232"/>
        <v/>
      </c>
      <c r="L1226" s="14"/>
      <c r="M1226" s="14"/>
      <c r="P1226" s="16"/>
      <c r="Q1226" s="16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E1226" s="31" t="str">
        <f t="shared" ref="AE1226:AN1232" si="1233">IF(D1226=" ","",IF(D1226="","",CONCATENATE($C1226," ",D$1," ",MID(D1226,6,3))))</f>
        <v/>
      </c>
      <c r="AF1226" s="31" t="str">
        <f t="shared" si="1233"/>
        <v/>
      </c>
      <c r="AG1226" s="31" t="str">
        <f t="shared" si="1233"/>
        <v/>
      </c>
      <c r="AH1226" s="31" t="str">
        <f t="shared" si="1233"/>
        <v/>
      </c>
      <c r="AI1226" s="31" t="str">
        <f t="shared" si="1233"/>
        <v/>
      </c>
      <c r="AJ1226" s="31" t="str">
        <f t="shared" si="1233"/>
        <v/>
      </c>
      <c r="AK1226" s="31" t="str">
        <f t="shared" si="1233"/>
        <v/>
      </c>
      <c r="AL1226" s="31" t="str">
        <f t="shared" si="1233"/>
        <v/>
      </c>
      <c r="AM1226" s="31" t="str">
        <f t="shared" si="1233"/>
        <v/>
      </c>
      <c r="AN1226" s="31" t="str">
        <f t="shared" si="1233"/>
        <v/>
      </c>
      <c r="AO1226" s="32" t="str">
        <f t="shared" si="1231"/>
        <v/>
      </c>
      <c r="AP1226" s="32" t="str">
        <f t="shared" si="1212"/>
        <v/>
      </c>
      <c r="AQ1226" s="32" t="str">
        <f t="shared" si="1212"/>
        <v/>
      </c>
      <c r="AR1226" s="32" t="str">
        <f t="shared" si="1212"/>
        <v/>
      </c>
      <c r="AS1226" s="32" t="str">
        <f t="shared" si="1212"/>
        <v/>
      </c>
      <c r="AT1226" s="32" t="str">
        <f t="shared" si="1212"/>
        <v/>
      </c>
      <c r="AU1226" s="32" t="str">
        <f t="shared" si="1208"/>
        <v/>
      </c>
      <c r="AV1226" s="32" t="str">
        <f t="shared" si="1208"/>
        <v/>
      </c>
      <c r="AW1226" s="32" t="str">
        <f t="shared" si="1208"/>
        <v/>
      </c>
      <c r="AX1226" s="32" t="str">
        <f t="shared" si="1208"/>
        <v/>
      </c>
      <c r="AY1226" s="32" t="str">
        <f t="shared" si="1208"/>
        <v/>
      </c>
      <c r="BA1226" s="17" t="str">
        <f t="shared" si="1213"/>
        <v/>
      </c>
      <c r="BB1226" s="17" t="str">
        <f t="shared" si="1213"/>
        <v/>
      </c>
      <c r="BC1226" s="17" t="str">
        <f t="shared" si="1213"/>
        <v/>
      </c>
      <c r="BD1226" s="17" t="str">
        <f t="shared" si="1213"/>
        <v/>
      </c>
      <c r="BE1226" s="17" t="str">
        <f t="shared" si="1213"/>
        <v/>
      </c>
      <c r="BF1226" s="17" t="str">
        <f t="shared" si="1209"/>
        <v/>
      </c>
      <c r="BG1226" s="17" t="str">
        <f t="shared" si="1209"/>
        <v/>
      </c>
      <c r="BH1226" s="17" t="str">
        <f t="shared" si="1209"/>
        <v/>
      </c>
      <c r="BI1226" s="17" t="str">
        <f t="shared" si="1209"/>
        <v/>
      </c>
      <c r="BJ1226" s="17" t="str">
        <f t="shared" si="1209"/>
        <v/>
      </c>
    </row>
    <row r="1227" spans="1:62" s="13" customFormat="1" ht="23.25" customHeight="1">
      <c r="A1227" s="1">
        <f ca="1">IF(COUNTIF($D1227:$M1227," ")=10,"",IF(VLOOKUP(MAX($A$1:A1226),$A$1:C1226,3,FALSE)=0,"",MAX($A$1:A1226)+1))</f>
        <v>1186</v>
      </c>
      <c r="B1227" s="13" t="str">
        <f>$B1225</f>
        <v/>
      </c>
      <c r="C1227" s="2" t="str">
        <f>IF($B1227="","",$S$3)</f>
        <v/>
      </c>
      <c r="D1227" s="14" t="str">
        <f t="shared" ref="D1227:K1227" si="1234">IF($B1227&gt;"",IF(ISERROR(SEARCH($B1227,T$3))," ",MID(T$3,FIND("%курс ",T$3,FIND($B1227,T$3))+6,3)&amp;"
("&amp;MID(T$3,FIND("ауд.",T$3,FIND($B1227,T$3))+4,FIND("№",T$3,FIND("ауд.",T$3,FIND($B1227,T$3)))-(FIND("ауд.",T$3,FIND($B1227,T$3))+4))&amp;")"),"")</f>
        <v/>
      </c>
      <c r="E1227" s="14" t="str">
        <f t="shared" si="1234"/>
        <v/>
      </c>
      <c r="F1227" s="14" t="str">
        <f t="shared" si="1234"/>
        <v/>
      </c>
      <c r="G1227" s="14" t="str">
        <f t="shared" si="1234"/>
        <v/>
      </c>
      <c r="H1227" s="14" t="str">
        <f t="shared" si="1234"/>
        <v/>
      </c>
      <c r="I1227" s="14" t="str">
        <f t="shared" si="1234"/>
        <v/>
      </c>
      <c r="J1227" s="14" t="str">
        <f t="shared" si="1234"/>
        <v/>
      </c>
      <c r="K1227" s="14" t="str">
        <f t="shared" si="1234"/>
        <v/>
      </c>
      <c r="L1227" s="14"/>
      <c r="M1227" s="14"/>
      <c r="P1227" s="16"/>
      <c r="Q1227" s="16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E1227" s="31" t="str">
        <f t="shared" si="1233"/>
        <v/>
      </c>
      <c r="AF1227" s="31" t="str">
        <f t="shared" si="1233"/>
        <v/>
      </c>
      <c r="AG1227" s="31" t="str">
        <f t="shared" si="1233"/>
        <v/>
      </c>
      <c r="AH1227" s="31" t="str">
        <f t="shared" si="1233"/>
        <v/>
      </c>
      <c r="AI1227" s="31" t="str">
        <f t="shared" si="1233"/>
        <v/>
      </c>
      <c r="AJ1227" s="31" t="str">
        <f t="shared" si="1233"/>
        <v/>
      </c>
      <c r="AK1227" s="31" t="str">
        <f t="shared" si="1233"/>
        <v/>
      </c>
      <c r="AL1227" s="31" t="str">
        <f t="shared" si="1233"/>
        <v/>
      </c>
      <c r="AM1227" s="31" t="str">
        <f t="shared" si="1233"/>
        <v/>
      </c>
      <c r="AN1227" s="31" t="str">
        <f t="shared" si="1233"/>
        <v/>
      </c>
      <c r="AO1227" s="32" t="str">
        <f t="shared" si="1231"/>
        <v/>
      </c>
      <c r="AP1227" s="32" t="str">
        <f t="shared" si="1212"/>
        <v/>
      </c>
      <c r="AQ1227" s="32" t="str">
        <f t="shared" si="1212"/>
        <v/>
      </c>
      <c r="AR1227" s="32" t="str">
        <f t="shared" si="1212"/>
        <v/>
      </c>
      <c r="AS1227" s="32" t="str">
        <f t="shared" si="1212"/>
        <v/>
      </c>
      <c r="AT1227" s="32" t="str">
        <f t="shared" si="1212"/>
        <v/>
      </c>
      <c r="AU1227" s="32" t="str">
        <f t="shared" si="1208"/>
        <v/>
      </c>
      <c r="AV1227" s="32" t="str">
        <f t="shared" si="1208"/>
        <v/>
      </c>
      <c r="AW1227" s="32" t="str">
        <f t="shared" si="1208"/>
        <v/>
      </c>
      <c r="AX1227" s="32" t="str">
        <f t="shared" si="1208"/>
        <v/>
      </c>
      <c r="AY1227" s="32" t="str">
        <f t="shared" si="1208"/>
        <v/>
      </c>
      <c r="BA1227" s="17" t="str">
        <f t="shared" si="1213"/>
        <v/>
      </c>
      <c r="BB1227" s="17" t="str">
        <f t="shared" si="1213"/>
        <v/>
      </c>
      <c r="BC1227" s="17" t="str">
        <f t="shared" si="1213"/>
        <v/>
      </c>
      <c r="BD1227" s="17" t="str">
        <f t="shared" si="1213"/>
        <v/>
      </c>
      <c r="BE1227" s="17" t="str">
        <f t="shared" si="1213"/>
        <v/>
      </c>
      <c r="BF1227" s="17" t="str">
        <f t="shared" si="1209"/>
        <v/>
      </c>
      <c r="BG1227" s="17" t="str">
        <f t="shared" si="1209"/>
        <v/>
      </c>
      <c r="BH1227" s="17" t="str">
        <f t="shared" si="1209"/>
        <v/>
      </c>
      <c r="BI1227" s="17" t="str">
        <f t="shared" si="1209"/>
        <v/>
      </c>
      <c r="BJ1227" s="17" t="str">
        <f t="shared" si="1209"/>
        <v/>
      </c>
    </row>
    <row r="1228" spans="1:62" s="13" customFormat="1" ht="23.25" customHeight="1">
      <c r="A1228" s="1">
        <f ca="1">IF(COUNTIF($D1228:$M1228," ")=10,"",IF(VLOOKUP(MAX($A$1:A1227),$A$1:C1227,3,FALSE)=0,"",MAX($A$1:A1227)+1))</f>
        <v>1187</v>
      </c>
      <c r="B1228" s="13" t="str">
        <f>$B1225</f>
        <v/>
      </c>
      <c r="C1228" s="2" t="str">
        <f>IF($B1228="","",$S$4)</f>
        <v/>
      </c>
      <c r="D1228" s="14" t="str">
        <f t="shared" ref="D1228:K1228" si="1235">IF($B1228&gt;"",IF(ISERROR(SEARCH($B1228,T$4))," ",MID(T$4,FIND("%курс ",T$4,FIND($B1228,T$4))+6,3)&amp;"
("&amp;MID(T$4,FIND("ауд.",T$4,FIND($B1228,T$4))+4,FIND("№",T$4,FIND("ауд.",T$4,FIND($B1228,T$4)))-(FIND("ауд.",T$4,FIND($B1228,T$4))+4))&amp;")"),"")</f>
        <v/>
      </c>
      <c r="E1228" s="14" t="str">
        <f t="shared" si="1235"/>
        <v/>
      </c>
      <c r="F1228" s="14" t="str">
        <f t="shared" si="1235"/>
        <v/>
      </c>
      <c r="G1228" s="14" t="str">
        <f t="shared" si="1235"/>
        <v/>
      </c>
      <c r="H1228" s="14" t="str">
        <f t="shared" si="1235"/>
        <v/>
      </c>
      <c r="I1228" s="14" t="str">
        <f t="shared" si="1235"/>
        <v/>
      </c>
      <c r="J1228" s="14" t="str">
        <f t="shared" si="1235"/>
        <v/>
      </c>
      <c r="K1228" s="14" t="str">
        <f t="shared" si="1235"/>
        <v/>
      </c>
      <c r="L1228" s="14"/>
      <c r="M1228" s="14"/>
      <c r="P1228" s="16"/>
      <c r="Q1228" s="16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E1228" s="31" t="str">
        <f t="shared" si="1233"/>
        <v/>
      </c>
      <c r="AF1228" s="31" t="str">
        <f t="shared" si="1233"/>
        <v/>
      </c>
      <c r="AG1228" s="31" t="str">
        <f t="shared" si="1233"/>
        <v/>
      </c>
      <c r="AH1228" s="31" t="str">
        <f t="shared" si="1233"/>
        <v/>
      </c>
      <c r="AI1228" s="31" t="str">
        <f t="shared" si="1233"/>
        <v/>
      </c>
      <c r="AJ1228" s="31" t="str">
        <f t="shared" si="1233"/>
        <v/>
      </c>
      <c r="AK1228" s="31" t="str">
        <f t="shared" si="1233"/>
        <v/>
      </c>
      <c r="AL1228" s="31" t="str">
        <f t="shared" si="1233"/>
        <v/>
      </c>
      <c r="AM1228" s="31" t="str">
        <f t="shared" si="1233"/>
        <v/>
      </c>
      <c r="AN1228" s="31" t="str">
        <f t="shared" si="1233"/>
        <v/>
      </c>
      <c r="AO1228" s="32" t="str">
        <f t="shared" si="1231"/>
        <v/>
      </c>
      <c r="AP1228" s="32" t="str">
        <f t="shared" si="1212"/>
        <v/>
      </c>
      <c r="AQ1228" s="32" t="str">
        <f t="shared" si="1212"/>
        <v/>
      </c>
      <c r="AR1228" s="32" t="str">
        <f t="shared" si="1212"/>
        <v/>
      </c>
      <c r="AS1228" s="32" t="str">
        <f t="shared" si="1212"/>
        <v/>
      </c>
      <c r="AT1228" s="32" t="str">
        <f t="shared" si="1212"/>
        <v/>
      </c>
      <c r="AU1228" s="32" t="str">
        <f t="shared" si="1208"/>
        <v/>
      </c>
      <c r="AV1228" s="32" t="str">
        <f t="shared" si="1208"/>
        <v/>
      </c>
      <c r="AW1228" s="32" t="str">
        <f t="shared" si="1208"/>
        <v/>
      </c>
      <c r="AX1228" s="32" t="str">
        <f t="shared" si="1208"/>
        <v/>
      </c>
      <c r="AY1228" s="32" t="str">
        <f t="shared" si="1208"/>
        <v/>
      </c>
      <c r="BA1228" s="17" t="str">
        <f t="shared" si="1213"/>
        <v/>
      </c>
      <c r="BB1228" s="17" t="str">
        <f t="shared" si="1213"/>
        <v/>
      </c>
      <c r="BC1228" s="17" t="str">
        <f t="shared" si="1213"/>
        <v/>
      </c>
      <c r="BD1228" s="17" t="str">
        <f t="shared" si="1213"/>
        <v/>
      </c>
      <c r="BE1228" s="17" t="str">
        <f t="shared" si="1213"/>
        <v/>
      </c>
      <c r="BF1228" s="17" t="str">
        <f t="shared" si="1209"/>
        <v/>
      </c>
      <c r="BG1228" s="17" t="str">
        <f t="shared" si="1209"/>
        <v/>
      </c>
      <c r="BH1228" s="17" t="str">
        <f t="shared" si="1209"/>
        <v/>
      </c>
      <c r="BI1228" s="17" t="str">
        <f t="shared" si="1209"/>
        <v/>
      </c>
      <c r="BJ1228" s="17" t="str">
        <f t="shared" si="1209"/>
        <v/>
      </c>
    </row>
    <row r="1229" spans="1:62" s="13" customFormat="1" ht="23.25" customHeight="1">
      <c r="A1229" s="1">
        <f ca="1">IF(COUNTIF($D1229:$M1229," ")=10,"",IF(VLOOKUP(MAX($A$1:A1228),$A$1:C1228,3,FALSE)=0,"",MAX($A$1:A1228)+1))</f>
        <v>1188</v>
      </c>
      <c r="B1229" s="13" t="str">
        <f>$B1225</f>
        <v/>
      </c>
      <c r="C1229" s="2" t="str">
        <f>IF($B1229="","",$S$5)</f>
        <v/>
      </c>
      <c r="D1229" s="23" t="str">
        <f t="shared" ref="D1229:K1229" si="1236">IF($B1229&gt;"",IF(ISERROR(SEARCH($B1229,T$5))," ",MID(T$5,FIND("%курс ",T$5,FIND($B1229,T$5))+6,3)&amp;"
("&amp;MID(T$5,FIND("ауд.",T$5,FIND($B1229,T$5))+4,FIND("№",T$5,FIND("ауд.",T$5,FIND($B1229,T$5)))-(FIND("ауд.",T$5,FIND($B1229,T$5))+4))&amp;")"),"")</f>
        <v/>
      </c>
      <c r="E1229" s="23" t="str">
        <f t="shared" si="1236"/>
        <v/>
      </c>
      <c r="F1229" s="23" t="str">
        <f t="shared" si="1236"/>
        <v/>
      </c>
      <c r="G1229" s="23" t="str">
        <f t="shared" si="1236"/>
        <v/>
      </c>
      <c r="H1229" s="23" t="str">
        <f t="shared" si="1236"/>
        <v/>
      </c>
      <c r="I1229" s="23" t="str">
        <f t="shared" si="1236"/>
        <v/>
      </c>
      <c r="J1229" s="23" t="str">
        <f t="shared" si="1236"/>
        <v/>
      </c>
      <c r="K1229" s="23" t="str">
        <f t="shared" si="1236"/>
        <v/>
      </c>
      <c r="L1229" s="23"/>
      <c r="M1229" s="23"/>
      <c r="P1229" s="16"/>
      <c r="Q1229" s="16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E1229" s="31" t="str">
        <f t="shared" si="1233"/>
        <v/>
      </c>
      <c r="AF1229" s="31" t="str">
        <f t="shared" si="1233"/>
        <v/>
      </c>
      <c r="AG1229" s="31" t="str">
        <f t="shared" si="1233"/>
        <v/>
      </c>
      <c r="AH1229" s="31" t="str">
        <f t="shared" si="1233"/>
        <v/>
      </c>
      <c r="AI1229" s="31" t="str">
        <f t="shared" si="1233"/>
        <v/>
      </c>
      <c r="AJ1229" s="31" t="str">
        <f t="shared" si="1233"/>
        <v/>
      </c>
      <c r="AK1229" s="31" t="str">
        <f t="shared" si="1233"/>
        <v/>
      </c>
      <c r="AL1229" s="31" t="str">
        <f t="shared" si="1233"/>
        <v/>
      </c>
      <c r="AM1229" s="31" t="str">
        <f t="shared" si="1233"/>
        <v/>
      </c>
      <c r="AN1229" s="31" t="str">
        <f t="shared" si="1233"/>
        <v/>
      </c>
      <c r="AO1229" s="32" t="str">
        <f t="shared" si="1231"/>
        <v/>
      </c>
      <c r="AP1229" s="32" t="str">
        <f t="shared" si="1212"/>
        <v/>
      </c>
      <c r="AQ1229" s="32" t="str">
        <f t="shared" si="1212"/>
        <v/>
      </c>
      <c r="AR1229" s="32" t="str">
        <f t="shared" si="1212"/>
        <v/>
      </c>
      <c r="AS1229" s="32" t="str">
        <f t="shared" si="1212"/>
        <v/>
      </c>
      <c r="AT1229" s="32" t="str">
        <f t="shared" si="1212"/>
        <v/>
      </c>
      <c r="AU1229" s="32" t="str">
        <f t="shared" si="1208"/>
        <v/>
      </c>
      <c r="AV1229" s="32" t="str">
        <f t="shared" si="1208"/>
        <v/>
      </c>
      <c r="AW1229" s="32" t="str">
        <f t="shared" si="1208"/>
        <v/>
      </c>
      <c r="AX1229" s="32" t="str">
        <f t="shared" si="1208"/>
        <v/>
      </c>
      <c r="AY1229" s="32" t="str">
        <f t="shared" si="1208"/>
        <v/>
      </c>
      <c r="BA1229" s="17" t="str">
        <f t="shared" si="1213"/>
        <v/>
      </c>
      <c r="BB1229" s="17" t="str">
        <f t="shared" si="1213"/>
        <v/>
      </c>
      <c r="BC1229" s="17" t="str">
        <f t="shared" si="1213"/>
        <v/>
      </c>
      <c r="BD1229" s="17" t="str">
        <f t="shared" si="1213"/>
        <v/>
      </c>
      <c r="BE1229" s="17" t="str">
        <f t="shared" si="1213"/>
        <v/>
      </c>
      <c r="BF1229" s="17" t="str">
        <f t="shared" si="1209"/>
        <v/>
      </c>
      <c r="BG1229" s="17" t="str">
        <f t="shared" si="1209"/>
        <v/>
      </c>
      <c r="BH1229" s="17" t="str">
        <f t="shared" si="1209"/>
        <v/>
      </c>
      <c r="BI1229" s="17" t="str">
        <f t="shared" si="1209"/>
        <v/>
      </c>
      <c r="BJ1229" s="17" t="str">
        <f t="shared" si="1209"/>
        <v/>
      </c>
    </row>
    <row r="1230" spans="1:62" s="13" customFormat="1" ht="23.25" customHeight="1">
      <c r="A1230" s="1">
        <f ca="1">IF(COUNTIF($D1230:$M1230," ")=10,"",IF(VLOOKUP(MAX($A$1:A1229),$A$1:C1229,3,FALSE)=0,"",MAX($A$1:A1229)+1))</f>
        <v>1189</v>
      </c>
      <c r="B1230" s="13" t="str">
        <f>$B1225</f>
        <v/>
      </c>
      <c r="C1230" s="2" t="str">
        <f>IF($B1230="","",$S$6)</f>
        <v/>
      </c>
      <c r="D1230" s="23" t="str">
        <f t="shared" ref="D1230:K1230" si="1237">IF($B1230&gt;"",IF(ISERROR(SEARCH($B1230,T$6))," ",MID(T$6,FIND("%курс ",T$6,FIND($B1230,T$6))+6,3)&amp;"
("&amp;MID(T$6,FIND("ауд.",T$6,FIND($B1230,T$6))+4,FIND("№",T$6,FIND("ауд.",T$6,FIND($B1230,T$6)))-(FIND("ауд.",T$6,FIND($B1230,T$6))+4))&amp;")"),"")</f>
        <v/>
      </c>
      <c r="E1230" s="23" t="str">
        <f t="shared" si="1237"/>
        <v/>
      </c>
      <c r="F1230" s="23" t="str">
        <f t="shared" si="1237"/>
        <v/>
      </c>
      <c r="G1230" s="23" t="str">
        <f t="shared" si="1237"/>
        <v/>
      </c>
      <c r="H1230" s="23" t="str">
        <f t="shared" si="1237"/>
        <v/>
      </c>
      <c r="I1230" s="23" t="str">
        <f t="shared" si="1237"/>
        <v/>
      </c>
      <c r="J1230" s="23" t="str">
        <f t="shared" si="1237"/>
        <v/>
      </c>
      <c r="K1230" s="23" t="str">
        <f t="shared" si="1237"/>
        <v/>
      </c>
      <c r="L1230" s="23"/>
      <c r="M1230" s="23"/>
      <c r="P1230" s="16"/>
      <c r="Q1230" s="16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E1230" s="31" t="str">
        <f t="shared" si="1233"/>
        <v/>
      </c>
      <c r="AF1230" s="31" t="str">
        <f t="shared" si="1233"/>
        <v/>
      </c>
      <c r="AG1230" s="31" t="str">
        <f t="shared" si="1233"/>
        <v/>
      </c>
      <c r="AH1230" s="31" t="str">
        <f t="shared" si="1233"/>
        <v/>
      </c>
      <c r="AI1230" s="31" t="str">
        <f t="shared" si="1233"/>
        <v/>
      </c>
      <c r="AJ1230" s="31" t="str">
        <f t="shared" si="1233"/>
        <v/>
      </c>
      <c r="AK1230" s="31" t="str">
        <f t="shared" si="1233"/>
        <v/>
      </c>
      <c r="AL1230" s="31" t="str">
        <f t="shared" si="1233"/>
        <v/>
      </c>
      <c r="AM1230" s="31" t="str">
        <f t="shared" si="1233"/>
        <v/>
      </c>
      <c r="AN1230" s="31" t="str">
        <f t="shared" si="1233"/>
        <v/>
      </c>
      <c r="AO1230" s="32" t="str">
        <f t="shared" si="1231"/>
        <v/>
      </c>
      <c r="AP1230" s="32" t="str">
        <f t="shared" si="1212"/>
        <v/>
      </c>
      <c r="AQ1230" s="32" t="str">
        <f t="shared" si="1212"/>
        <v/>
      </c>
      <c r="AR1230" s="32" t="str">
        <f t="shared" si="1212"/>
        <v/>
      </c>
      <c r="AS1230" s="32" t="str">
        <f t="shared" si="1212"/>
        <v/>
      </c>
      <c r="AT1230" s="32" t="str">
        <f t="shared" si="1212"/>
        <v/>
      </c>
      <c r="AU1230" s="32" t="str">
        <f t="shared" si="1208"/>
        <v/>
      </c>
      <c r="AV1230" s="32" t="str">
        <f t="shared" si="1208"/>
        <v/>
      </c>
      <c r="AW1230" s="32" t="str">
        <f t="shared" si="1208"/>
        <v/>
      </c>
      <c r="AX1230" s="32" t="str">
        <f t="shared" si="1208"/>
        <v/>
      </c>
      <c r="AY1230" s="32" t="str">
        <f t="shared" si="1208"/>
        <v/>
      </c>
      <c r="BA1230" s="17" t="str">
        <f t="shared" si="1213"/>
        <v/>
      </c>
      <c r="BB1230" s="17" t="str">
        <f t="shared" si="1213"/>
        <v/>
      </c>
      <c r="BC1230" s="17" t="str">
        <f t="shared" si="1213"/>
        <v/>
      </c>
      <c r="BD1230" s="17" t="str">
        <f t="shared" si="1213"/>
        <v/>
      </c>
      <c r="BE1230" s="17" t="str">
        <f t="shared" si="1213"/>
        <v/>
      </c>
      <c r="BF1230" s="17" t="str">
        <f t="shared" si="1209"/>
        <v/>
      </c>
      <c r="BG1230" s="17" t="str">
        <f t="shared" si="1209"/>
        <v/>
      </c>
      <c r="BH1230" s="17" t="str">
        <f t="shared" si="1209"/>
        <v/>
      </c>
      <c r="BI1230" s="17" t="str">
        <f t="shared" si="1209"/>
        <v/>
      </c>
      <c r="BJ1230" s="17" t="str">
        <f t="shared" si="1209"/>
        <v/>
      </c>
    </row>
    <row r="1231" spans="1:62" s="13" customFormat="1" ht="23.25" customHeight="1">
      <c r="A1231" s="1">
        <f ca="1">IF(COUNTIF($D1231:$M1231," ")=10,"",IF(VLOOKUP(MAX($A$1:A1230),$A$1:C1230,3,FALSE)=0,"",MAX($A$1:A1230)+1))</f>
        <v>1190</v>
      </c>
      <c r="B1231" s="13" t="str">
        <f>$B1225</f>
        <v/>
      </c>
      <c r="C1231" s="2" t="str">
        <f>IF($B1231="","",$S$7)</f>
        <v/>
      </c>
      <c r="D1231" s="23" t="str">
        <f t="shared" ref="D1231:K1231" si="1238">IF($B1231&gt;"",IF(ISERROR(SEARCH($B1231,T$7))," ",MID(T$7,FIND("%курс ",T$7,FIND($B1231,T$7))+6,3)&amp;"
("&amp;MID(T$7,FIND("ауд.",T$7,FIND($B1231,T$7))+4,FIND("№",T$7,FIND("ауд.",T$7,FIND($B1231,T$7)))-(FIND("ауд.",T$7,FIND($B1231,T$7))+4))&amp;")"),"")</f>
        <v/>
      </c>
      <c r="E1231" s="23" t="str">
        <f t="shared" si="1238"/>
        <v/>
      </c>
      <c r="F1231" s="23" t="str">
        <f t="shared" si="1238"/>
        <v/>
      </c>
      <c r="G1231" s="23" t="str">
        <f t="shared" si="1238"/>
        <v/>
      </c>
      <c r="H1231" s="23" t="str">
        <f t="shared" si="1238"/>
        <v/>
      </c>
      <c r="I1231" s="23" t="str">
        <f t="shared" si="1238"/>
        <v/>
      </c>
      <c r="J1231" s="23" t="str">
        <f t="shared" si="1238"/>
        <v/>
      </c>
      <c r="K1231" s="23" t="str">
        <f t="shared" si="1238"/>
        <v/>
      </c>
      <c r="L1231" s="23"/>
      <c r="M1231" s="23"/>
      <c r="P1231" s="16"/>
      <c r="Q1231" s="16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E1231" s="31" t="str">
        <f t="shared" si="1233"/>
        <v/>
      </c>
      <c r="AF1231" s="31" t="str">
        <f t="shared" si="1233"/>
        <v/>
      </c>
      <c r="AG1231" s="31" t="str">
        <f t="shared" si="1233"/>
        <v/>
      </c>
      <c r="AH1231" s="31" t="str">
        <f t="shared" si="1233"/>
        <v/>
      </c>
      <c r="AI1231" s="31" t="str">
        <f t="shared" si="1233"/>
        <v/>
      </c>
      <c r="AJ1231" s="31" t="str">
        <f t="shared" si="1233"/>
        <v/>
      </c>
      <c r="AK1231" s="31" t="str">
        <f t="shared" si="1233"/>
        <v/>
      </c>
      <c r="AL1231" s="31" t="str">
        <f t="shared" si="1233"/>
        <v/>
      </c>
      <c r="AM1231" s="31" t="str">
        <f t="shared" si="1233"/>
        <v/>
      </c>
      <c r="AN1231" s="31" t="str">
        <f t="shared" si="1233"/>
        <v/>
      </c>
      <c r="AO1231" s="32" t="str">
        <f t="shared" si="1231"/>
        <v/>
      </c>
      <c r="AP1231" s="32" t="str">
        <f t="shared" si="1212"/>
        <v/>
      </c>
      <c r="AQ1231" s="32" t="str">
        <f t="shared" si="1212"/>
        <v/>
      </c>
      <c r="AR1231" s="32" t="str">
        <f t="shared" si="1212"/>
        <v/>
      </c>
      <c r="AS1231" s="32" t="str">
        <f t="shared" si="1212"/>
        <v/>
      </c>
      <c r="AT1231" s="32" t="str">
        <f t="shared" si="1212"/>
        <v/>
      </c>
      <c r="AU1231" s="32" t="str">
        <f t="shared" si="1208"/>
        <v/>
      </c>
      <c r="AV1231" s="32" t="str">
        <f t="shared" si="1208"/>
        <v/>
      </c>
      <c r="AW1231" s="32" t="str">
        <f t="shared" si="1208"/>
        <v/>
      </c>
      <c r="AX1231" s="32" t="str">
        <f t="shared" si="1208"/>
        <v/>
      </c>
      <c r="AY1231" s="32" t="str">
        <f t="shared" si="1208"/>
        <v/>
      </c>
      <c r="BA1231" s="17" t="str">
        <f t="shared" si="1213"/>
        <v/>
      </c>
      <c r="BB1231" s="17" t="str">
        <f t="shared" si="1213"/>
        <v/>
      </c>
      <c r="BC1231" s="17" t="str">
        <f t="shared" si="1213"/>
        <v/>
      </c>
      <c r="BD1231" s="17" t="str">
        <f t="shared" si="1213"/>
        <v/>
      </c>
      <c r="BE1231" s="17" t="str">
        <f t="shared" si="1213"/>
        <v/>
      </c>
      <c r="BF1231" s="17" t="str">
        <f t="shared" si="1209"/>
        <v/>
      </c>
      <c r="BG1231" s="17" t="str">
        <f t="shared" si="1209"/>
        <v/>
      </c>
      <c r="BH1231" s="17" t="str">
        <f t="shared" si="1209"/>
        <v/>
      </c>
      <c r="BI1231" s="17" t="str">
        <f t="shared" si="1209"/>
        <v/>
      </c>
      <c r="BJ1231" s="17" t="str">
        <f t="shared" si="1209"/>
        <v/>
      </c>
    </row>
    <row r="1232" spans="1:62" s="13" customFormat="1" ht="23.25" customHeight="1">
      <c r="A1232" s="1">
        <f ca="1">IF(COUNTIF($D1232:$M1232," ")=10,"",IF(VLOOKUP(MAX($A$1:A1231),$A$1:C1231,3,FALSE)=0,"",MAX($A$1:A1231)+1))</f>
        <v>1191</v>
      </c>
      <c r="B1232" s="13" t="str">
        <f>$B1225</f>
        <v/>
      </c>
      <c r="C1232" s="2" t="str">
        <f>IF($B1232="","",$S$8)</f>
        <v/>
      </c>
      <c r="D1232" s="23" t="str">
        <f t="shared" ref="D1232:K1232" si="1239">IF($B1232&gt;"",IF(ISERROR(SEARCH($B1232,T$8))," ",MID(T$8,FIND("%курс ",T$8,FIND($B1232,T$8))+6,3)&amp;"
("&amp;MID(T$8,FIND("ауд.",T$8,FIND($B1232,T$8))+4,FIND("№",T$8,FIND("ауд.",T$8,FIND($B1232,T$8)))-(FIND("ауд.",T$8,FIND($B1232,T$8))+4))&amp;")"),"")</f>
        <v/>
      </c>
      <c r="E1232" s="23" t="str">
        <f t="shared" si="1239"/>
        <v/>
      </c>
      <c r="F1232" s="23" t="str">
        <f t="shared" si="1239"/>
        <v/>
      </c>
      <c r="G1232" s="23" t="str">
        <f t="shared" si="1239"/>
        <v/>
      </c>
      <c r="H1232" s="23" t="str">
        <f t="shared" si="1239"/>
        <v/>
      </c>
      <c r="I1232" s="23" t="str">
        <f t="shared" si="1239"/>
        <v/>
      </c>
      <c r="J1232" s="23" t="str">
        <f t="shared" si="1239"/>
        <v/>
      </c>
      <c r="K1232" s="23" t="str">
        <f t="shared" si="1239"/>
        <v/>
      </c>
      <c r="L1232" s="23"/>
      <c r="M1232" s="23"/>
      <c r="P1232" s="16"/>
      <c r="Q1232" s="16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E1232" s="31" t="str">
        <f t="shared" si="1233"/>
        <v/>
      </c>
      <c r="AF1232" s="31" t="str">
        <f t="shared" si="1233"/>
        <v/>
      </c>
      <c r="AG1232" s="31" t="str">
        <f t="shared" si="1233"/>
        <v/>
      </c>
      <c r="AH1232" s="31" t="str">
        <f t="shared" si="1233"/>
        <v/>
      </c>
      <c r="AI1232" s="31" t="str">
        <f t="shared" si="1233"/>
        <v/>
      </c>
      <c r="AJ1232" s="31" t="str">
        <f t="shared" si="1233"/>
        <v/>
      </c>
      <c r="AK1232" s="31" t="str">
        <f t="shared" si="1233"/>
        <v/>
      </c>
      <c r="AL1232" s="31" t="str">
        <f t="shared" si="1233"/>
        <v/>
      </c>
      <c r="AM1232" s="31" t="str">
        <f t="shared" si="1233"/>
        <v/>
      </c>
      <c r="AN1232" s="31" t="str">
        <f t="shared" si="1233"/>
        <v/>
      </c>
      <c r="AO1232" s="32" t="str">
        <f t="shared" si="1231"/>
        <v/>
      </c>
      <c r="AP1232" s="32" t="str">
        <f t="shared" si="1212"/>
        <v/>
      </c>
      <c r="AQ1232" s="32" t="str">
        <f t="shared" si="1212"/>
        <v/>
      </c>
      <c r="AR1232" s="32" t="str">
        <f t="shared" si="1212"/>
        <v/>
      </c>
      <c r="AS1232" s="32" t="str">
        <f t="shared" si="1212"/>
        <v/>
      </c>
      <c r="AT1232" s="32" t="str">
        <f t="shared" si="1212"/>
        <v/>
      </c>
      <c r="AU1232" s="32" t="str">
        <f t="shared" si="1208"/>
        <v/>
      </c>
      <c r="AV1232" s="32" t="str">
        <f t="shared" si="1208"/>
        <v/>
      </c>
      <c r="AW1232" s="32" t="str">
        <f t="shared" si="1208"/>
        <v/>
      </c>
      <c r="AX1232" s="32" t="str">
        <f t="shared" si="1208"/>
        <v/>
      </c>
      <c r="AY1232" s="32" t="str">
        <f t="shared" si="1208"/>
        <v/>
      </c>
      <c r="BA1232" s="17" t="str">
        <f t="shared" si="1213"/>
        <v/>
      </c>
      <c r="BB1232" s="17" t="str">
        <f t="shared" si="1213"/>
        <v/>
      </c>
      <c r="BC1232" s="17" t="str">
        <f t="shared" si="1213"/>
        <v/>
      </c>
      <c r="BD1232" s="17" t="str">
        <f t="shared" si="1213"/>
        <v/>
      </c>
      <c r="BE1232" s="17" t="str">
        <f t="shared" si="1213"/>
        <v/>
      </c>
      <c r="BF1232" s="17" t="str">
        <f t="shared" si="1209"/>
        <v/>
      </c>
      <c r="BG1232" s="17" t="str">
        <f t="shared" si="1209"/>
        <v/>
      </c>
      <c r="BH1232" s="17" t="str">
        <f t="shared" si="1209"/>
        <v/>
      </c>
      <c r="BI1232" s="17" t="str">
        <f t="shared" si="1209"/>
        <v/>
      </c>
      <c r="BJ1232" s="17" t="str">
        <f t="shared" si="1209"/>
        <v/>
      </c>
    </row>
    <row r="1233" spans="1:62" s="13" customFormat="1" ht="23.25" customHeight="1">
      <c r="C1233" s="2" t="str">
        <f>IF($B1233="","",$S$2)</f>
        <v/>
      </c>
      <c r="D1233" s="14" t="str">
        <f t="shared" ref="D1233:K1233" si="1240">IF($B1233&gt;"",IF(ISERROR(SEARCH($B1233,T$2))," ",MID(T$2,FIND("%курс ",T$2,FIND($B1233,T$2))+6,3)&amp;"
("&amp;MID(T$2,FIND("ауд.",T$2,FIND($B1233,T$2))+4,FIND("№",T$2,FIND("ауд.",T$2,FIND($B1233,T$2)))-(FIND("ауд.",T$2,FIND($B1233,T$2))+4))&amp;")"),"")</f>
        <v/>
      </c>
      <c r="E1233" s="14" t="str">
        <f t="shared" si="1240"/>
        <v/>
      </c>
      <c r="F1233" s="14" t="str">
        <f t="shared" si="1240"/>
        <v/>
      </c>
      <c r="G1233" s="14" t="str">
        <f t="shared" si="1240"/>
        <v/>
      </c>
      <c r="H1233" s="14" t="str">
        <f t="shared" si="1240"/>
        <v/>
      </c>
      <c r="I1233" s="14" t="str">
        <f t="shared" si="1240"/>
        <v/>
      </c>
      <c r="J1233" s="14" t="str">
        <f t="shared" si="1240"/>
        <v/>
      </c>
      <c r="K1233" s="14" t="str">
        <f t="shared" si="1240"/>
        <v/>
      </c>
      <c r="L1233" s="14"/>
      <c r="M1233" s="14"/>
      <c r="P1233" s="16"/>
      <c r="Q1233" s="16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E1233" s="35"/>
      <c r="AF1233" s="35"/>
      <c r="AG1233" s="35"/>
      <c r="AH1233" s="35"/>
      <c r="AI1233" s="35"/>
      <c r="AJ1233" s="35"/>
      <c r="AK1233" s="35"/>
      <c r="AL1233" s="35"/>
      <c r="AM1233" s="35"/>
      <c r="AN1233" s="35"/>
      <c r="AO1233" s="35"/>
      <c r="AP1233" s="32" t="str">
        <f t="shared" si="1212"/>
        <v/>
      </c>
      <c r="AQ1233" s="32" t="str">
        <f t="shared" si="1212"/>
        <v/>
      </c>
      <c r="AR1233" s="32" t="str">
        <f t="shared" si="1212"/>
        <v/>
      </c>
      <c r="AS1233" s="32" t="str">
        <f t="shared" si="1212"/>
        <v/>
      </c>
      <c r="AT1233" s="32" t="str">
        <f t="shared" si="1212"/>
        <v/>
      </c>
      <c r="AU1233" s="32" t="str">
        <f t="shared" si="1208"/>
        <v/>
      </c>
      <c r="AV1233" s="32" t="str">
        <f t="shared" si="1208"/>
        <v/>
      </c>
      <c r="AW1233" s="32" t="str">
        <f t="shared" si="1208"/>
        <v/>
      </c>
      <c r="AX1233" s="32" t="str">
        <f t="shared" si="1208"/>
        <v/>
      </c>
      <c r="AY1233" s="32" t="str">
        <f t="shared" si="1208"/>
        <v/>
      </c>
      <c r="BA1233" s="17" t="str">
        <f t="shared" si="1213"/>
        <v/>
      </c>
      <c r="BB1233" s="17" t="str">
        <f t="shared" si="1213"/>
        <v/>
      </c>
      <c r="BC1233" s="17" t="str">
        <f t="shared" si="1213"/>
        <v/>
      </c>
      <c r="BD1233" s="17" t="str">
        <f t="shared" si="1213"/>
        <v/>
      </c>
      <c r="BE1233" s="17" t="str">
        <f t="shared" si="1213"/>
        <v/>
      </c>
      <c r="BF1233" s="17" t="str">
        <f t="shared" si="1209"/>
        <v/>
      </c>
      <c r="BG1233" s="17" t="str">
        <f t="shared" si="1209"/>
        <v/>
      </c>
      <c r="BH1233" s="17" t="str">
        <f t="shared" si="1209"/>
        <v/>
      </c>
      <c r="BI1233" s="17" t="str">
        <f t="shared" si="1209"/>
        <v/>
      </c>
      <c r="BJ1233" s="17" t="str">
        <f t="shared" si="1209"/>
        <v/>
      </c>
    </row>
    <row r="1234" spans="1:62" s="13" customFormat="1" ht="23.25" customHeight="1">
      <c r="A1234" s="1">
        <f ca="1">IF(COUNTIF($D1235:$M1241," ")=70,"",MAX($A$1:A1233)+1)</f>
        <v>1192</v>
      </c>
      <c r="B1234" s="2" t="str">
        <f>IF($C1234="","",$C1234)</f>
        <v/>
      </c>
      <c r="C1234" s="3" t="str">
        <f>IF(ISERROR(VLOOKUP((ROW()-1)/9+1,'[1]Преподавательский состав'!$A$2:$B$180,2,FALSE)),"",VLOOKUP((ROW()-1)/9+1,'[1]Преподавательский состав'!$A$2:$B$180,2,FALSE))</f>
        <v/>
      </c>
      <c r="D1234" s="3" t="str">
        <f>IF($C1234="","",T(" 9.00"))</f>
        <v/>
      </c>
      <c r="E1234" s="3" t="str">
        <f>IF($C1234="","",T("10.40"))</f>
        <v/>
      </c>
      <c r="F1234" s="3" t="str">
        <f>IF($C1234="","",T("12.20"))</f>
        <v/>
      </c>
      <c r="G1234" s="3" t="str">
        <f>IF($C1234="","",T("14.00"))</f>
        <v/>
      </c>
      <c r="H1234" s="3" t="str">
        <f>IF($C1234="","",T("14.30"))</f>
        <v/>
      </c>
      <c r="I1234" s="3" t="str">
        <f>IF($C1234="","",T("16.10"))</f>
        <v/>
      </c>
      <c r="J1234" s="3" t="str">
        <f>IF($C1234="","",T("17.50"))</f>
        <v/>
      </c>
      <c r="K1234" s="3" t="str">
        <f>IF($C1234="","",T("17.50"))</f>
        <v/>
      </c>
      <c r="L1234" s="3"/>
      <c r="M1234" s="3"/>
      <c r="P1234" s="16"/>
      <c r="Q1234" s="16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 t="str">
        <f t="shared" ref="AO1234:AO1241" si="1241">IF(COUNTBLANK(AE1234:AN1234)=10,"",MID($B1234,1,FIND(" ",$B1234)-1))</f>
        <v/>
      </c>
      <c r="AP1234" s="32" t="str">
        <f t="shared" si="1212"/>
        <v/>
      </c>
      <c r="AQ1234" s="32" t="str">
        <f t="shared" si="1212"/>
        <v/>
      </c>
      <c r="AR1234" s="32" t="str">
        <f t="shared" si="1212"/>
        <v/>
      </c>
      <c r="AS1234" s="32" t="str">
        <f t="shared" si="1212"/>
        <v/>
      </c>
      <c r="AT1234" s="32" t="str">
        <f t="shared" si="1212"/>
        <v/>
      </c>
      <c r="AU1234" s="32" t="str">
        <f t="shared" si="1208"/>
        <v/>
      </c>
      <c r="AV1234" s="32" t="str">
        <f t="shared" si="1208"/>
        <v/>
      </c>
      <c r="AW1234" s="32" t="str">
        <f t="shared" si="1208"/>
        <v/>
      </c>
      <c r="AX1234" s="32" t="str">
        <f t="shared" si="1208"/>
        <v/>
      </c>
      <c r="AY1234" s="32" t="str">
        <f t="shared" si="1208"/>
        <v/>
      </c>
      <c r="BA1234" s="17" t="str">
        <f t="shared" si="1213"/>
        <v/>
      </c>
      <c r="BB1234" s="17" t="str">
        <f t="shared" si="1213"/>
        <v/>
      </c>
      <c r="BC1234" s="17" t="str">
        <f t="shared" si="1213"/>
        <v/>
      </c>
      <c r="BD1234" s="17" t="str">
        <f t="shared" si="1213"/>
        <v/>
      </c>
      <c r="BE1234" s="17" t="str">
        <f t="shared" si="1213"/>
        <v/>
      </c>
      <c r="BF1234" s="17" t="str">
        <f t="shared" si="1209"/>
        <v/>
      </c>
      <c r="BG1234" s="17" t="str">
        <f t="shared" si="1209"/>
        <v/>
      </c>
      <c r="BH1234" s="17" t="str">
        <f t="shared" si="1209"/>
        <v/>
      </c>
      <c r="BI1234" s="17" t="str">
        <f t="shared" si="1209"/>
        <v/>
      </c>
      <c r="BJ1234" s="17" t="str">
        <f t="shared" si="1209"/>
        <v/>
      </c>
    </row>
    <row r="1235" spans="1:62" s="13" customFormat="1" ht="23.25" customHeight="1">
      <c r="A1235" s="1">
        <f ca="1">IF(COUNTIF($D1235:$M1235," ")=10,"",IF(VLOOKUP(MAX($A$1:A1234),$A$1:C1234,3,FALSE)=0,"",MAX($A$1:A1234)+1))</f>
        <v>1193</v>
      </c>
      <c r="B1235" s="13" t="str">
        <f>$B1234</f>
        <v/>
      </c>
      <c r="C1235" s="2" t="str">
        <f>IF($B1235="","",$S$2)</f>
        <v/>
      </c>
      <c r="D1235" s="14" t="str">
        <f t="shared" ref="D1235:K1235" si="1242">IF($B1235&gt;"",IF(ISERROR(SEARCH($B1235,T$2))," ",MID(T$2,FIND("%курс ",T$2,FIND($B1235,T$2))+6,3)&amp;"
("&amp;MID(T$2,FIND("ауд.",T$2,FIND($B1235,T$2))+4,FIND("№",T$2,FIND("ауд.",T$2,FIND($B1235,T$2)))-(FIND("ауд.",T$2,FIND($B1235,T$2))+4))&amp;")"),"")</f>
        <v/>
      </c>
      <c r="E1235" s="14" t="str">
        <f t="shared" si="1242"/>
        <v/>
      </c>
      <c r="F1235" s="14" t="str">
        <f t="shared" si="1242"/>
        <v/>
      </c>
      <c r="G1235" s="14" t="str">
        <f t="shared" si="1242"/>
        <v/>
      </c>
      <c r="H1235" s="14" t="str">
        <f t="shared" si="1242"/>
        <v/>
      </c>
      <c r="I1235" s="14" t="str">
        <f t="shared" si="1242"/>
        <v/>
      </c>
      <c r="J1235" s="14" t="str">
        <f t="shared" si="1242"/>
        <v/>
      </c>
      <c r="K1235" s="14" t="str">
        <f t="shared" si="1242"/>
        <v/>
      </c>
      <c r="L1235" s="14"/>
      <c r="M1235" s="14"/>
      <c r="P1235" s="16"/>
      <c r="Q1235" s="16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E1235" s="31" t="str">
        <f t="shared" ref="AE1235:AN1241" si="1243">IF(D1235=" ","",IF(D1235="","",CONCATENATE($C1235," ",D$1," ",MID(D1235,6,3))))</f>
        <v/>
      </c>
      <c r="AF1235" s="31" t="str">
        <f t="shared" si="1243"/>
        <v/>
      </c>
      <c r="AG1235" s="31" t="str">
        <f t="shared" si="1243"/>
        <v/>
      </c>
      <c r="AH1235" s="31" t="str">
        <f t="shared" si="1243"/>
        <v/>
      </c>
      <c r="AI1235" s="31" t="str">
        <f t="shared" si="1243"/>
        <v/>
      </c>
      <c r="AJ1235" s="31" t="str">
        <f t="shared" si="1243"/>
        <v/>
      </c>
      <c r="AK1235" s="31" t="str">
        <f t="shared" si="1243"/>
        <v/>
      </c>
      <c r="AL1235" s="31" t="str">
        <f t="shared" si="1243"/>
        <v/>
      </c>
      <c r="AM1235" s="31" t="str">
        <f t="shared" si="1243"/>
        <v/>
      </c>
      <c r="AN1235" s="31" t="str">
        <f t="shared" si="1243"/>
        <v/>
      </c>
      <c r="AO1235" s="32" t="str">
        <f t="shared" si="1241"/>
        <v/>
      </c>
      <c r="AP1235" s="32" t="str">
        <f t="shared" si="1212"/>
        <v/>
      </c>
      <c r="AQ1235" s="32" t="str">
        <f t="shared" si="1212"/>
        <v/>
      </c>
      <c r="AR1235" s="32" t="str">
        <f t="shared" si="1212"/>
        <v/>
      </c>
      <c r="AS1235" s="32" t="str">
        <f t="shared" si="1212"/>
        <v/>
      </c>
      <c r="AT1235" s="32" t="str">
        <f t="shared" si="1212"/>
        <v/>
      </c>
      <c r="AU1235" s="32" t="str">
        <f t="shared" si="1208"/>
        <v/>
      </c>
      <c r="AV1235" s="32" t="str">
        <f t="shared" si="1208"/>
        <v/>
      </c>
      <c r="AW1235" s="32" t="str">
        <f t="shared" si="1208"/>
        <v/>
      </c>
      <c r="AX1235" s="32" t="str">
        <f t="shared" si="1208"/>
        <v/>
      </c>
      <c r="AY1235" s="32" t="str">
        <f t="shared" si="1208"/>
        <v/>
      </c>
      <c r="BA1235" s="17" t="str">
        <f t="shared" si="1213"/>
        <v/>
      </c>
      <c r="BB1235" s="17" t="str">
        <f t="shared" si="1213"/>
        <v/>
      </c>
      <c r="BC1235" s="17" t="str">
        <f t="shared" si="1213"/>
        <v/>
      </c>
      <c r="BD1235" s="17" t="str">
        <f t="shared" si="1213"/>
        <v/>
      </c>
      <c r="BE1235" s="17" t="str">
        <f t="shared" si="1213"/>
        <v/>
      </c>
      <c r="BF1235" s="17" t="str">
        <f t="shared" si="1209"/>
        <v/>
      </c>
      <c r="BG1235" s="17" t="str">
        <f t="shared" si="1209"/>
        <v/>
      </c>
      <c r="BH1235" s="17" t="str">
        <f t="shared" si="1209"/>
        <v/>
      </c>
      <c r="BI1235" s="17" t="str">
        <f t="shared" si="1209"/>
        <v/>
      </c>
      <c r="BJ1235" s="17" t="str">
        <f t="shared" si="1209"/>
        <v/>
      </c>
    </row>
    <row r="1236" spans="1:62" s="13" customFormat="1" ht="23.25" customHeight="1">
      <c r="A1236" s="1">
        <f ca="1">IF(COUNTIF($D1236:$M1236," ")=10,"",IF(VLOOKUP(MAX($A$1:A1235),$A$1:C1235,3,FALSE)=0,"",MAX($A$1:A1235)+1))</f>
        <v>1194</v>
      </c>
      <c r="B1236" s="13" t="str">
        <f>$B1234</f>
        <v/>
      </c>
      <c r="C1236" s="2" t="str">
        <f>IF($B1236="","",$S$3)</f>
        <v/>
      </c>
      <c r="D1236" s="14" t="str">
        <f t="shared" ref="D1236:K1236" si="1244">IF($B1236&gt;"",IF(ISERROR(SEARCH($B1236,T$3))," ",MID(T$3,FIND("%курс ",T$3,FIND($B1236,T$3))+6,3)&amp;"
("&amp;MID(T$3,FIND("ауд.",T$3,FIND($B1236,T$3))+4,FIND("№",T$3,FIND("ауд.",T$3,FIND($B1236,T$3)))-(FIND("ауд.",T$3,FIND($B1236,T$3))+4))&amp;")"),"")</f>
        <v/>
      </c>
      <c r="E1236" s="14" t="str">
        <f t="shared" si="1244"/>
        <v/>
      </c>
      <c r="F1236" s="14" t="str">
        <f t="shared" si="1244"/>
        <v/>
      </c>
      <c r="G1236" s="14" t="str">
        <f t="shared" si="1244"/>
        <v/>
      </c>
      <c r="H1236" s="14" t="str">
        <f t="shared" si="1244"/>
        <v/>
      </c>
      <c r="I1236" s="14" t="str">
        <f t="shared" si="1244"/>
        <v/>
      </c>
      <c r="J1236" s="14" t="str">
        <f t="shared" si="1244"/>
        <v/>
      </c>
      <c r="K1236" s="14" t="str">
        <f t="shared" si="1244"/>
        <v/>
      </c>
      <c r="L1236" s="14"/>
      <c r="M1236" s="14"/>
      <c r="P1236" s="16"/>
      <c r="Q1236" s="16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E1236" s="31" t="str">
        <f t="shared" si="1243"/>
        <v/>
      </c>
      <c r="AF1236" s="31" t="str">
        <f t="shared" si="1243"/>
        <v/>
      </c>
      <c r="AG1236" s="31" t="str">
        <f t="shared" si="1243"/>
        <v/>
      </c>
      <c r="AH1236" s="31" t="str">
        <f t="shared" si="1243"/>
        <v/>
      </c>
      <c r="AI1236" s="31" t="str">
        <f t="shared" si="1243"/>
        <v/>
      </c>
      <c r="AJ1236" s="31" t="str">
        <f t="shared" si="1243"/>
        <v/>
      </c>
      <c r="AK1236" s="31" t="str">
        <f t="shared" si="1243"/>
        <v/>
      </c>
      <c r="AL1236" s="31" t="str">
        <f t="shared" si="1243"/>
        <v/>
      </c>
      <c r="AM1236" s="31" t="str">
        <f t="shared" si="1243"/>
        <v/>
      </c>
      <c r="AN1236" s="31" t="str">
        <f t="shared" si="1243"/>
        <v/>
      </c>
      <c r="AO1236" s="32" t="str">
        <f t="shared" si="1241"/>
        <v/>
      </c>
      <c r="AP1236" s="32" t="str">
        <f t="shared" si="1212"/>
        <v/>
      </c>
      <c r="AQ1236" s="32" t="str">
        <f t="shared" si="1212"/>
        <v/>
      </c>
      <c r="AR1236" s="32" t="str">
        <f t="shared" si="1212"/>
        <v/>
      </c>
      <c r="AS1236" s="32" t="str">
        <f t="shared" si="1212"/>
        <v/>
      </c>
      <c r="AT1236" s="32" t="str">
        <f t="shared" si="1212"/>
        <v/>
      </c>
      <c r="AU1236" s="32" t="str">
        <f t="shared" si="1208"/>
        <v/>
      </c>
      <c r="AV1236" s="32" t="str">
        <f t="shared" si="1208"/>
        <v/>
      </c>
      <c r="AW1236" s="32" t="str">
        <f t="shared" si="1208"/>
        <v/>
      </c>
      <c r="AX1236" s="32" t="str">
        <f t="shared" si="1208"/>
        <v/>
      </c>
      <c r="AY1236" s="32" t="str">
        <f t="shared" si="1208"/>
        <v/>
      </c>
      <c r="BA1236" s="17" t="str">
        <f t="shared" si="1213"/>
        <v/>
      </c>
      <c r="BB1236" s="17" t="str">
        <f t="shared" si="1213"/>
        <v/>
      </c>
      <c r="BC1236" s="17" t="str">
        <f t="shared" si="1213"/>
        <v/>
      </c>
      <c r="BD1236" s="17" t="str">
        <f t="shared" si="1213"/>
        <v/>
      </c>
      <c r="BE1236" s="17" t="str">
        <f t="shared" si="1213"/>
        <v/>
      </c>
      <c r="BF1236" s="17" t="str">
        <f t="shared" si="1209"/>
        <v/>
      </c>
      <c r="BG1236" s="17" t="str">
        <f t="shared" si="1209"/>
        <v/>
      </c>
      <c r="BH1236" s="17" t="str">
        <f t="shared" si="1209"/>
        <v/>
      </c>
      <c r="BI1236" s="17" t="str">
        <f t="shared" si="1209"/>
        <v/>
      </c>
      <c r="BJ1236" s="17" t="str">
        <f t="shared" si="1209"/>
        <v/>
      </c>
    </row>
    <row r="1237" spans="1:62" s="13" customFormat="1" ht="23.25" customHeight="1">
      <c r="A1237" s="1">
        <f ca="1">IF(COUNTIF($D1237:$M1237," ")=10,"",IF(VLOOKUP(MAX($A$1:A1236),$A$1:C1236,3,FALSE)=0,"",MAX($A$1:A1236)+1))</f>
        <v>1195</v>
      </c>
      <c r="B1237" s="13" t="str">
        <f>$B1234</f>
        <v/>
      </c>
      <c r="C1237" s="2" t="str">
        <f>IF($B1237="","",$S$4)</f>
        <v/>
      </c>
      <c r="D1237" s="14" t="str">
        <f t="shared" ref="D1237:K1237" si="1245">IF($B1237&gt;"",IF(ISERROR(SEARCH($B1237,T$4))," ",MID(T$4,FIND("%курс ",T$4,FIND($B1237,T$4))+6,3)&amp;"
("&amp;MID(T$4,FIND("ауд.",T$4,FIND($B1237,T$4))+4,FIND("№",T$4,FIND("ауд.",T$4,FIND($B1237,T$4)))-(FIND("ауд.",T$4,FIND($B1237,T$4))+4))&amp;")"),"")</f>
        <v/>
      </c>
      <c r="E1237" s="14" t="str">
        <f t="shared" si="1245"/>
        <v/>
      </c>
      <c r="F1237" s="14" t="str">
        <f t="shared" si="1245"/>
        <v/>
      </c>
      <c r="G1237" s="14" t="str">
        <f t="shared" si="1245"/>
        <v/>
      </c>
      <c r="H1237" s="14" t="str">
        <f t="shared" si="1245"/>
        <v/>
      </c>
      <c r="I1237" s="14" t="str">
        <f t="shared" si="1245"/>
        <v/>
      </c>
      <c r="J1237" s="14" t="str">
        <f t="shared" si="1245"/>
        <v/>
      </c>
      <c r="K1237" s="14" t="str">
        <f t="shared" si="1245"/>
        <v/>
      </c>
      <c r="L1237" s="14"/>
      <c r="M1237" s="14"/>
      <c r="P1237" s="16"/>
      <c r="Q1237" s="16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E1237" s="31" t="str">
        <f t="shared" si="1243"/>
        <v/>
      </c>
      <c r="AF1237" s="31" t="str">
        <f t="shared" si="1243"/>
        <v/>
      </c>
      <c r="AG1237" s="31" t="str">
        <f t="shared" si="1243"/>
        <v/>
      </c>
      <c r="AH1237" s="31" t="str">
        <f t="shared" si="1243"/>
        <v/>
      </c>
      <c r="AI1237" s="31" t="str">
        <f t="shared" si="1243"/>
        <v/>
      </c>
      <c r="AJ1237" s="31" t="str">
        <f t="shared" si="1243"/>
        <v/>
      </c>
      <c r="AK1237" s="31" t="str">
        <f t="shared" si="1243"/>
        <v/>
      </c>
      <c r="AL1237" s="31" t="str">
        <f t="shared" si="1243"/>
        <v/>
      </c>
      <c r="AM1237" s="31" t="str">
        <f t="shared" si="1243"/>
        <v/>
      </c>
      <c r="AN1237" s="31" t="str">
        <f t="shared" si="1243"/>
        <v/>
      </c>
      <c r="AO1237" s="32" t="str">
        <f t="shared" si="1241"/>
        <v/>
      </c>
      <c r="AP1237" s="32" t="str">
        <f t="shared" si="1212"/>
        <v/>
      </c>
      <c r="AQ1237" s="32" t="str">
        <f t="shared" si="1212"/>
        <v/>
      </c>
      <c r="AR1237" s="32" t="str">
        <f t="shared" si="1212"/>
        <v/>
      </c>
      <c r="AS1237" s="32" t="str">
        <f t="shared" si="1212"/>
        <v/>
      </c>
      <c r="AT1237" s="32" t="str">
        <f t="shared" si="1212"/>
        <v/>
      </c>
      <c r="AU1237" s="32" t="str">
        <f t="shared" si="1208"/>
        <v/>
      </c>
      <c r="AV1237" s="32" t="str">
        <f t="shared" si="1208"/>
        <v/>
      </c>
      <c r="AW1237" s="32" t="str">
        <f t="shared" si="1208"/>
        <v/>
      </c>
      <c r="AX1237" s="32" t="str">
        <f t="shared" si="1208"/>
        <v/>
      </c>
      <c r="AY1237" s="32" t="str">
        <f t="shared" si="1208"/>
        <v/>
      </c>
      <c r="BA1237" s="17" t="str">
        <f t="shared" si="1213"/>
        <v/>
      </c>
      <c r="BB1237" s="17" t="str">
        <f t="shared" si="1213"/>
        <v/>
      </c>
      <c r="BC1237" s="17" t="str">
        <f t="shared" si="1213"/>
        <v/>
      </c>
      <c r="BD1237" s="17" t="str">
        <f t="shared" si="1213"/>
        <v/>
      </c>
      <c r="BE1237" s="17" t="str">
        <f t="shared" si="1213"/>
        <v/>
      </c>
      <c r="BF1237" s="17" t="str">
        <f t="shared" si="1209"/>
        <v/>
      </c>
      <c r="BG1237" s="17" t="str">
        <f t="shared" si="1209"/>
        <v/>
      </c>
      <c r="BH1237" s="17" t="str">
        <f t="shared" si="1209"/>
        <v/>
      </c>
      <c r="BI1237" s="17" t="str">
        <f t="shared" si="1209"/>
        <v/>
      </c>
      <c r="BJ1237" s="17" t="str">
        <f t="shared" si="1209"/>
        <v/>
      </c>
    </row>
    <row r="1238" spans="1:62" s="13" customFormat="1" ht="23.25" customHeight="1">
      <c r="A1238" s="1">
        <f ca="1">IF(COUNTIF($D1238:$M1238," ")=10,"",IF(VLOOKUP(MAX($A$1:A1237),$A$1:C1237,3,FALSE)=0,"",MAX($A$1:A1237)+1))</f>
        <v>1196</v>
      </c>
      <c r="B1238" s="13" t="str">
        <f>$B1234</f>
        <v/>
      </c>
      <c r="C1238" s="2" t="str">
        <f>IF($B1238="","",$S$5)</f>
        <v/>
      </c>
      <c r="D1238" s="23" t="str">
        <f t="shared" ref="D1238:K1238" si="1246">IF($B1238&gt;"",IF(ISERROR(SEARCH($B1238,T$5))," ",MID(T$5,FIND("%курс ",T$5,FIND($B1238,T$5))+6,3)&amp;"
("&amp;MID(T$5,FIND("ауд.",T$5,FIND($B1238,T$5))+4,FIND("№",T$5,FIND("ауд.",T$5,FIND($B1238,T$5)))-(FIND("ауд.",T$5,FIND($B1238,T$5))+4))&amp;")"),"")</f>
        <v/>
      </c>
      <c r="E1238" s="23" t="str">
        <f t="shared" si="1246"/>
        <v/>
      </c>
      <c r="F1238" s="23" t="str">
        <f t="shared" si="1246"/>
        <v/>
      </c>
      <c r="G1238" s="23" t="str">
        <f t="shared" si="1246"/>
        <v/>
      </c>
      <c r="H1238" s="23" t="str">
        <f t="shared" si="1246"/>
        <v/>
      </c>
      <c r="I1238" s="23" t="str">
        <f t="shared" si="1246"/>
        <v/>
      </c>
      <c r="J1238" s="23" t="str">
        <f t="shared" si="1246"/>
        <v/>
      </c>
      <c r="K1238" s="23" t="str">
        <f t="shared" si="1246"/>
        <v/>
      </c>
      <c r="L1238" s="23"/>
      <c r="M1238" s="23"/>
      <c r="P1238" s="16"/>
      <c r="Q1238" s="16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E1238" s="31" t="str">
        <f t="shared" si="1243"/>
        <v/>
      </c>
      <c r="AF1238" s="31" t="str">
        <f t="shared" si="1243"/>
        <v/>
      </c>
      <c r="AG1238" s="31" t="str">
        <f t="shared" si="1243"/>
        <v/>
      </c>
      <c r="AH1238" s="31" t="str">
        <f t="shared" si="1243"/>
        <v/>
      </c>
      <c r="AI1238" s="31" t="str">
        <f t="shared" si="1243"/>
        <v/>
      </c>
      <c r="AJ1238" s="31" t="str">
        <f t="shared" si="1243"/>
        <v/>
      </c>
      <c r="AK1238" s="31" t="str">
        <f t="shared" si="1243"/>
        <v/>
      </c>
      <c r="AL1238" s="31" t="str">
        <f t="shared" si="1243"/>
        <v/>
      </c>
      <c r="AM1238" s="31" t="str">
        <f t="shared" si="1243"/>
        <v/>
      </c>
      <c r="AN1238" s="31" t="str">
        <f t="shared" si="1243"/>
        <v/>
      </c>
      <c r="AO1238" s="32" t="str">
        <f t="shared" si="1241"/>
        <v/>
      </c>
      <c r="AP1238" s="32" t="str">
        <f t="shared" si="1212"/>
        <v/>
      </c>
      <c r="AQ1238" s="32" t="str">
        <f t="shared" si="1212"/>
        <v/>
      </c>
      <c r="AR1238" s="32" t="str">
        <f t="shared" si="1212"/>
        <v/>
      </c>
      <c r="AS1238" s="32" t="str">
        <f t="shared" si="1212"/>
        <v/>
      </c>
      <c r="AT1238" s="32" t="str">
        <f t="shared" si="1212"/>
        <v/>
      </c>
      <c r="AU1238" s="32" t="str">
        <f t="shared" si="1208"/>
        <v/>
      </c>
      <c r="AV1238" s="32" t="str">
        <f t="shared" si="1208"/>
        <v/>
      </c>
      <c r="AW1238" s="32" t="str">
        <f t="shared" si="1208"/>
        <v/>
      </c>
      <c r="AX1238" s="32" t="str">
        <f t="shared" si="1208"/>
        <v/>
      </c>
      <c r="AY1238" s="32" t="str">
        <f t="shared" si="1208"/>
        <v/>
      </c>
      <c r="BA1238" s="17" t="str">
        <f t="shared" si="1213"/>
        <v/>
      </c>
      <c r="BB1238" s="17" t="str">
        <f t="shared" si="1213"/>
        <v/>
      </c>
      <c r="BC1238" s="17" t="str">
        <f t="shared" si="1213"/>
        <v/>
      </c>
      <c r="BD1238" s="17" t="str">
        <f t="shared" si="1213"/>
        <v/>
      </c>
      <c r="BE1238" s="17" t="str">
        <f t="shared" si="1213"/>
        <v/>
      </c>
      <c r="BF1238" s="17" t="str">
        <f t="shared" si="1209"/>
        <v/>
      </c>
      <c r="BG1238" s="17" t="str">
        <f t="shared" si="1209"/>
        <v/>
      </c>
      <c r="BH1238" s="17" t="str">
        <f t="shared" si="1209"/>
        <v/>
      </c>
      <c r="BI1238" s="17" t="str">
        <f t="shared" si="1209"/>
        <v/>
      </c>
      <c r="BJ1238" s="17" t="str">
        <f t="shared" si="1209"/>
        <v/>
      </c>
    </row>
    <row r="1239" spans="1:62" s="13" customFormat="1" ht="23.25" customHeight="1">
      <c r="A1239" s="1">
        <f ca="1">IF(COUNTIF($D1239:$M1239," ")=10,"",IF(VLOOKUP(MAX($A$1:A1238),$A$1:C1238,3,FALSE)=0,"",MAX($A$1:A1238)+1))</f>
        <v>1197</v>
      </c>
      <c r="B1239" s="13" t="str">
        <f>$B1234</f>
        <v/>
      </c>
      <c r="C1239" s="2" t="str">
        <f>IF($B1239="","",$S$6)</f>
        <v/>
      </c>
      <c r="D1239" s="23" t="str">
        <f t="shared" ref="D1239:K1239" si="1247">IF($B1239&gt;"",IF(ISERROR(SEARCH($B1239,T$6))," ",MID(T$6,FIND("%курс ",T$6,FIND($B1239,T$6))+6,3)&amp;"
("&amp;MID(T$6,FIND("ауд.",T$6,FIND($B1239,T$6))+4,FIND("№",T$6,FIND("ауд.",T$6,FIND($B1239,T$6)))-(FIND("ауд.",T$6,FIND($B1239,T$6))+4))&amp;")"),"")</f>
        <v/>
      </c>
      <c r="E1239" s="23" t="str">
        <f t="shared" si="1247"/>
        <v/>
      </c>
      <c r="F1239" s="23" t="str">
        <f t="shared" si="1247"/>
        <v/>
      </c>
      <c r="G1239" s="23" t="str">
        <f t="shared" si="1247"/>
        <v/>
      </c>
      <c r="H1239" s="23" t="str">
        <f t="shared" si="1247"/>
        <v/>
      </c>
      <c r="I1239" s="23" t="str">
        <f t="shared" si="1247"/>
        <v/>
      </c>
      <c r="J1239" s="23" t="str">
        <f t="shared" si="1247"/>
        <v/>
      </c>
      <c r="K1239" s="23" t="str">
        <f t="shared" si="1247"/>
        <v/>
      </c>
      <c r="L1239" s="23"/>
      <c r="M1239" s="23"/>
      <c r="P1239" s="16"/>
      <c r="Q1239" s="16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E1239" s="31" t="str">
        <f t="shared" si="1243"/>
        <v/>
      </c>
      <c r="AF1239" s="31" t="str">
        <f t="shared" si="1243"/>
        <v/>
      </c>
      <c r="AG1239" s="31" t="str">
        <f t="shared" si="1243"/>
        <v/>
      </c>
      <c r="AH1239" s="31" t="str">
        <f t="shared" si="1243"/>
        <v/>
      </c>
      <c r="AI1239" s="31" t="str">
        <f t="shared" si="1243"/>
        <v/>
      </c>
      <c r="AJ1239" s="31" t="str">
        <f t="shared" si="1243"/>
        <v/>
      </c>
      <c r="AK1239" s="31" t="str">
        <f t="shared" si="1243"/>
        <v/>
      </c>
      <c r="AL1239" s="31" t="str">
        <f t="shared" si="1243"/>
        <v/>
      </c>
      <c r="AM1239" s="31" t="str">
        <f t="shared" si="1243"/>
        <v/>
      </c>
      <c r="AN1239" s="31" t="str">
        <f t="shared" si="1243"/>
        <v/>
      </c>
      <c r="AO1239" s="32" t="str">
        <f t="shared" si="1241"/>
        <v/>
      </c>
      <c r="AP1239" s="32" t="str">
        <f t="shared" si="1212"/>
        <v/>
      </c>
      <c r="AQ1239" s="32" t="str">
        <f t="shared" si="1212"/>
        <v/>
      </c>
      <c r="AR1239" s="32" t="str">
        <f t="shared" si="1212"/>
        <v/>
      </c>
      <c r="AS1239" s="32" t="str">
        <f t="shared" si="1212"/>
        <v/>
      </c>
      <c r="AT1239" s="32" t="str">
        <f t="shared" si="1212"/>
        <v/>
      </c>
      <c r="AU1239" s="32" t="str">
        <f t="shared" si="1208"/>
        <v/>
      </c>
      <c r="AV1239" s="32" t="str">
        <f t="shared" si="1208"/>
        <v/>
      </c>
      <c r="AW1239" s="32" t="str">
        <f t="shared" si="1208"/>
        <v/>
      </c>
      <c r="AX1239" s="32" t="str">
        <f t="shared" si="1208"/>
        <v/>
      </c>
      <c r="AY1239" s="32" t="str">
        <f t="shared" si="1208"/>
        <v/>
      </c>
      <c r="BA1239" s="17" t="str">
        <f t="shared" si="1213"/>
        <v/>
      </c>
      <c r="BB1239" s="17" t="str">
        <f t="shared" si="1213"/>
        <v/>
      </c>
      <c r="BC1239" s="17" t="str">
        <f t="shared" si="1213"/>
        <v/>
      </c>
      <c r="BD1239" s="17" t="str">
        <f t="shared" si="1213"/>
        <v/>
      </c>
      <c r="BE1239" s="17" t="str">
        <f t="shared" si="1213"/>
        <v/>
      </c>
      <c r="BF1239" s="17" t="str">
        <f t="shared" si="1209"/>
        <v/>
      </c>
      <c r="BG1239" s="17" t="str">
        <f t="shared" si="1209"/>
        <v/>
      </c>
      <c r="BH1239" s="17" t="str">
        <f t="shared" si="1209"/>
        <v/>
      </c>
      <c r="BI1239" s="17" t="str">
        <f t="shared" si="1209"/>
        <v/>
      </c>
      <c r="BJ1239" s="17" t="str">
        <f t="shared" si="1209"/>
        <v/>
      </c>
    </row>
    <row r="1240" spans="1:62" s="13" customFormat="1" ht="23.25" customHeight="1">
      <c r="A1240" s="1">
        <f ca="1">IF(COUNTIF($D1240:$M1240," ")=10,"",IF(VLOOKUP(MAX($A$1:A1239),$A$1:C1239,3,FALSE)=0,"",MAX($A$1:A1239)+1))</f>
        <v>1198</v>
      </c>
      <c r="B1240" s="13" t="str">
        <f>$B1234</f>
        <v/>
      </c>
      <c r="C1240" s="2" t="str">
        <f>IF($B1240="","",$S$7)</f>
        <v/>
      </c>
      <c r="D1240" s="23" t="str">
        <f t="shared" ref="D1240:K1240" si="1248">IF($B1240&gt;"",IF(ISERROR(SEARCH($B1240,T$7))," ",MID(T$7,FIND("%курс ",T$7,FIND($B1240,T$7))+6,3)&amp;"
("&amp;MID(T$7,FIND("ауд.",T$7,FIND($B1240,T$7))+4,FIND("№",T$7,FIND("ауд.",T$7,FIND($B1240,T$7)))-(FIND("ауд.",T$7,FIND($B1240,T$7))+4))&amp;")"),"")</f>
        <v/>
      </c>
      <c r="E1240" s="23" t="str">
        <f t="shared" si="1248"/>
        <v/>
      </c>
      <c r="F1240" s="23" t="str">
        <f t="shared" si="1248"/>
        <v/>
      </c>
      <c r="G1240" s="23" t="str">
        <f t="shared" si="1248"/>
        <v/>
      </c>
      <c r="H1240" s="23" t="str">
        <f t="shared" si="1248"/>
        <v/>
      </c>
      <c r="I1240" s="23" t="str">
        <f t="shared" si="1248"/>
        <v/>
      </c>
      <c r="J1240" s="23" t="str">
        <f t="shared" si="1248"/>
        <v/>
      </c>
      <c r="K1240" s="23" t="str">
        <f t="shared" si="1248"/>
        <v/>
      </c>
      <c r="L1240" s="23"/>
      <c r="M1240" s="23"/>
      <c r="P1240" s="16"/>
      <c r="Q1240" s="16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E1240" s="31" t="str">
        <f t="shared" si="1243"/>
        <v/>
      </c>
      <c r="AF1240" s="31" t="str">
        <f t="shared" si="1243"/>
        <v/>
      </c>
      <c r="AG1240" s="31" t="str">
        <f t="shared" si="1243"/>
        <v/>
      </c>
      <c r="AH1240" s="31" t="str">
        <f t="shared" si="1243"/>
        <v/>
      </c>
      <c r="AI1240" s="31" t="str">
        <f t="shared" si="1243"/>
        <v/>
      </c>
      <c r="AJ1240" s="31" t="str">
        <f t="shared" si="1243"/>
        <v/>
      </c>
      <c r="AK1240" s="31" t="str">
        <f t="shared" si="1243"/>
        <v/>
      </c>
      <c r="AL1240" s="31" t="str">
        <f t="shared" si="1243"/>
        <v/>
      </c>
      <c r="AM1240" s="31" t="str">
        <f t="shared" si="1243"/>
        <v/>
      </c>
      <c r="AN1240" s="31" t="str">
        <f t="shared" si="1243"/>
        <v/>
      </c>
      <c r="AO1240" s="32" t="str">
        <f t="shared" si="1241"/>
        <v/>
      </c>
      <c r="AP1240" s="32" t="str">
        <f t="shared" si="1212"/>
        <v/>
      </c>
      <c r="AQ1240" s="32" t="str">
        <f t="shared" si="1212"/>
        <v/>
      </c>
      <c r="AR1240" s="32" t="str">
        <f t="shared" si="1212"/>
        <v/>
      </c>
      <c r="AS1240" s="32" t="str">
        <f t="shared" si="1212"/>
        <v/>
      </c>
      <c r="AT1240" s="32" t="str">
        <f t="shared" si="1212"/>
        <v/>
      </c>
      <c r="AU1240" s="32" t="str">
        <f t="shared" si="1208"/>
        <v/>
      </c>
      <c r="AV1240" s="32" t="str">
        <f t="shared" si="1208"/>
        <v/>
      </c>
      <c r="AW1240" s="32" t="str">
        <f t="shared" si="1208"/>
        <v/>
      </c>
      <c r="AX1240" s="32" t="str">
        <f t="shared" si="1208"/>
        <v/>
      </c>
      <c r="AY1240" s="32" t="str">
        <f t="shared" si="1208"/>
        <v/>
      </c>
      <c r="BA1240" s="17" t="str">
        <f t="shared" si="1213"/>
        <v/>
      </c>
      <c r="BB1240" s="17" t="str">
        <f t="shared" si="1213"/>
        <v/>
      </c>
      <c r="BC1240" s="17" t="str">
        <f t="shared" si="1213"/>
        <v/>
      </c>
      <c r="BD1240" s="17" t="str">
        <f t="shared" si="1213"/>
        <v/>
      </c>
      <c r="BE1240" s="17" t="str">
        <f t="shared" si="1213"/>
        <v/>
      </c>
      <c r="BF1240" s="17" t="str">
        <f t="shared" si="1209"/>
        <v/>
      </c>
      <c r="BG1240" s="17" t="str">
        <f t="shared" si="1209"/>
        <v/>
      </c>
      <c r="BH1240" s="17" t="str">
        <f t="shared" si="1209"/>
        <v/>
      </c>
      <c r="BI1240" s="17" t="str">
        <f t="shared" si="1209"/>
        <v/>
      </c>
      <c r="BJ1240" s="17" t="str">
        <f t="shared" si="1209"/>
        <v/>
      </c>
    </row>
    <row r="1241" spans="1:62" s="13" customFormat="1" ht="23.25" customHeight="1">
      <c r="A1241" s="1">
        <f ca="1">IF(COUNTIF($D1241:$M1241," ")=10,"",IF(VLOOKUP(MAX($A$1:A1240),$A$1:C1240,3,FALSE)=0,"",MAX($A$1:A1240)+1))</f>
        <v>1199</v>
      </c>
      <c r="B1241" s="13" t="str">
        <f>$B1234</f>
        <v/>
      </c>
      <c r="C1241" s="2" t="str">
        <f>IF($B1241="","",$S$8)</f>
        <v/>
      </c>
      <c r="D1241" s="23" t="str">
        <f t="shared" ref="D1241:K1241" si="1249">IF($B1241&gt;"",IF(ISERROR(SEARCH($B1241,T$8))," ",MID(T$8,FIND("%курс ",T$8,FIND($B1241,T$8))+6,3)&amp;"
("&amp;MID(T$8,FIND("ауд.",T$8,FIND($B1241,T$8))+4,FIND("№",T$8,FIND("ауд.",T$8,FIND($B1241,T$8)))-(FIND("ауд.",T$8,FIND($B1241,T$8))+4))&amp;")"),"")</f>
        <v/>
      </c>
      <c r="E1241" s="23" t="str">
        <f t="shared" si="1249"/>
        <v/>
      </c>
      <c r="F1241" s="23" t="str">
        <f t="shared" si="1249"/>
        <v/>
      </c>
      <c r="G1241" s="23" t="str">
        <f t="shared" si="1249"/>
        <v/>
      </c>
      <c r="H1241" s="23" t="str">
        <f t="shared" si="1249"/>
        <v/>
      </c>
      <c r="I1241" s="23" t="str">
        <f t="shared" si="1249"/>
        <v/>
      </c>
      <c r="J1241" s="23" t="str">
        <f t="shared" si="1249"/>
        <v/>
      </c>
      <c r="K1241" s="23" t="str">
        <f t="shared" si="1249"/>
        <v/>
      </c>
      <c r="L1241" s="23"/>
      <c r="M1241" s="23"/>
      <c r="P1241" s="16"/>
      <c r="Q1241" s="16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E1241" s="31" t="str">
        <f t="shared" si="1243"/>
        <v/>
      </c>
      <c r="AF1241" s="31" t="str">
        <f t="shared" si="1243"/>
        <v/>
      </c>
      <c r="AG1241" s="31" t="str">
        <f t="shared" si="1243"/>
        <v/>
      </c>
      <c r="AH1241" s="31" t="str">
        <f t="shared" si="1243"/>
        <v/>
      </c>
      <c r="AI1241" s="31" t="str">
        <f t="shared" si="1243"/>
        <v/>
      </c>
      <c r="AJ1241" s="31" t="str">
        <f t="shared" si="1243"/>
        <v/>
      </c>
      <c r="AK1241" s="31" t="str">
        <f t="shared" si="1243"/>
        <v/>
      </c>
      <c r="AL1241" s="31" t="str">
        <f t="shared" si="1243"/>
        <v/>
      </c>
      <c r="AM1241" s="31" t="str">
        <f t="shared" si="1243"/>
        <v/>
      </c>
      <c r="AN1241" s="31" t="str">
        <f t="shared" si="1243"/>
        <v/>
      </c>
      <c r="AO1241" s="32" t="str">
        <f t="shared" si="1241"/>
        <v/>
      </c>
      <c r="AP1241" s="32" t="str">
        <f t="shared" si="1212"/>
        <v/>
      </c>
      <c r="AQ1241" s="32" t="str">
        <f t="shared" si="1212"/>
        <v/>
      </c>
      <c r="AR1241" s="32" t="str">
        <f t="shared" si="1212"/>
        <v/>
      </c>
      <c r="AS1241" s="32" t="str">
        <f t="shared" si="1212"/>
        <v/>
      </c>
      <c r="AT1241" s="32" t="str">
        <f t="shared" si="1212"/>
        <v/>
      </c>
      <c r="AU1241" s="32" t="str">
        <f t="shared" si="1208"/>
        <v/>
      </c>
      <c r="AV1241" s="32" t="str">
        <f t="shared" si="1208"/>
        <v/>
      </c>
      <c r="AW1241" s="32" t="str">
        <f t="shared" si="1208"/>
        <v/>
      </c>
      <c r="AX1241" s="32" t="str">
        <f t="shared" si="1208"/>
        <v/>
      </c>
      <c r="AY1241" s="32" t="str">
        <f t="shared" si="1208"/>
        <v/>
      </c>
      <c r="BA1241" s="17" t="str">
        <f t="shared" si="1213"/>
        <v/>
      </c>
      <c r="BB1241" s="17" t="str">
        <f t="shared" si="1213"/>
        <v/>
      </c>
      <c r="BC1241" s="17" t="str">
        <f t="shared" si="1213"/>
        <v/>
      </c>
      <c r="BD1241" s="17" t="str">
        <f t="shared" si="1213"/>
        <v/>
      </c>
      <c r="BE1241" s="17" t="str">
        <f t="shared" si="1213"/>
        <v/>
      </c>
      <c r="BF1241" s="17" t="str">
        <f t="shared" si="1209"/>
        <v/>
      </c>
      <c r="BG1241" s="17" t="str">
        <f t="shared" si="1209"/>
        <v/>
      </c>
      <c r="BH1241" s="17" t="str">
        <f t="shared" si="1209"/>
        <v/>
      </c>
      <c r="BI1241" s="17" t="str">
        <f t="shared" si="1209"/>
        <v/>
      </c>
      <c r="BJ1241" s="17" t="str">
        <f t="shared" si="1209"/>
        <v/>
      </c>
    </row>
    <row r="1242" spans="1:62" s="13" customFormat="1" ht="23.25" customHeight="1">
      <c r="C1242" s="2" t="str">
        <f>IF($B1242="","",$S$2)</f>
        <v/>
      </c>
      <c r="D1242" s="14" t="str">
        <f t="shared" ref="D1242:K1242" si="1250">IF($B1242&gt;"",IF(ISERROR(SEARCH($B1242,T$2))," ",MID(T$2,FIND("%курс ",T$2,FIND($B1242,T$2))+6,3)&amp;"
("&amp;MID(T$2,FIND("ауд.",T$2,FIND($B1242,T$2))+4,FIND("№",T$2,FIND("ауд.",T$2,FIND($B1242,T$2)))-(FIND("ауд.",T$2,FIND($B1242,T$2))+4))&amp;")"),"")</f>
        <v/>
      </c>
      <c r="E1242" s="14" t="str">
        <f t="shared" si="1250"/>
        <v/>
      </c>
      <c r="F1242" s="14" t="str">
        <f t="shared" si="1250"/>
        <v/>
      </c>
      <c r="G1242" s="14" t="str">
        <f t="shared" si="1250"/>
        <v/>
      </c>
      <c r="H1242" s="14" t="str">
        <f t="shared" si="1250"/>
        <v/>
      </c>
      <c r="I1242" s="14" t="str">
        <f t="shared" si="1250"/>
        <v/>
      </c>
      <c r="J1242" s="14" t="str">
        <f t="shared" si="1250"/>
        <v/>
      </c>
      <c r="K1242" s="14" t="str">
        <f t="shared" si="1250"/>
        <v/>
      </c>
      <c r="L1242" s="14"/>
      <c r="M1242" s="14"/>
      <c r="P1242" s="16"/>
      <c r="Q1242" s="16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E1242" s="35"/>
      <c r="AF1242" s="35"/>
      <c r="AG1242" s="35"/>
      <c r="AH1242" s="35"/>
      <c r="AI1242" s="35"/>
      <c r="AJ1242" s="35"/>
      <c r="AK1242" s="35"/>
      <c r="AL1242" s="35"/>
      <c r="AM1242" s="35"/>
      <c r="AN1242" s="35"/>
      <c r="AO1242" s="35"/>
      <c r="AP1242" s="32" t="str">
        <f t="shared" si="1212"/>
        <v/>
      </c>
      <c r="AQ1242" s="32" t="str">
        <f t="shared" si="1212"/>
        <v/>
      </c>
      <c r="AR1242" s="32" t="str">
        <f t="shared" si="1212"/>
        <v/>
      </c>
      <c r="AS1242" s="32" t="str">
        <f t="shared" si="1212"/>
        <v/>
      </c>
      <c r="AT1242" s="32" t="str">
        <f t="shared" si="1212"/>
        <v/>
      </c>
      <c r="AU1242" s="32" t="str">
        <f t="shared" si="1208"/>
        <v/>
      </c>
      <c r="AV1242" s="32" t="str">
        <f t="shared" si="1208"/>
        <v/>
      </c>
      <c r="AW1242" s="32" t="str">
        <f t="shared" si="1208"/>
        <v/>
      </c>
      <c r="AX1242" s="32" t="str">
        <f t="shared" si="1208"/>
        <v/>
      </c>
      <c r="AY1242" s="32" t="str">
        <f t="shared" si="1208"/>
        <v/>
      </c>
      <c r="BA1242" s="17" t="str">
        <f t="shared" si="1213"/>
        <v/>
      </c>
      <c r="BB1242" s="17" t="str">
        <f t="shared" si="1213"/>
        <v/>
      </c>
      <c r="BC1242" s="17" t="str">
        <f t="shared" si="1213"/>
        <v/>
      </c>
      <c r="BD1242" s="17" t="str">
        <f t="shared" si="1213"/>
        <v/>
      </c>
      <c r="BE1242" s="17" t="str">
        <f t="shared" si="1213"/>
        <v/>
      </c>
      <c r="BF1242" s="17" t="str">
        <f t="shared" si="1209"/>
        <v/>
      </c>
      <c r="BG1242" s="17" t="str">
        <f t="shared" si="1209"/>
        <v/>
      </c>
      <c r="BH1242" s="17" t="str">
        <f t="shared" si="1209"/>
        <v/>
      </c>
      <c r="BI1242" s="17" t="str">
        <f t="shared" si="1209"/>
        <v/>
      </c>
      <c r="BJ1242" s="17" t="str">
        <f t="shared" si="1209"/>
        <v/>
      </c>
    </row>
    <row r="1243" spans="1:62" s="13" customFormat="1" ht="23.25" customHeight="1">
      <c r="A1243" s="1">
        <f ca="1">IF(COUNTIF($D1244:$M1250," ")=70,"",MAX($A$1:A1242)+1)</f>
        <v>1200</v>
      </c>
      <c r="B1243" s="2" t="str">
        <f>IF($C1243="","",$C1243)</f>
        <v/>
      </c>
      <c r="C1243" s="3" t="str">
        <f>IF(ISERROR(VLOOKUP((ROW()-1)/9+1,'[1]Преподавательский состав'!$A$2:$B$180,2,FALSE)),"",VLOOKUP((ROW()-1)/9+1,'[1]Преподавательский состав'!$A$2:$B$180,2,FALSE))</f>
        <v/>
      </c>
      <c r="D1243" s="3" t="str">
        <f>IF($C1243="","",T(" 9.00"))</f>
        <v/>
      </c>
      <c r="E1243" s="3" t="str">
        <f>IF($C1243="","",T("10.40"))</f>
        <v/>
      </c>
      <c r="F1243" s="3" t="str">
        <f>IF($C1243="","",T("12.20"))</f>
        <v/>
      </c>
      <c r="G1243" s="3" t="str">
        <f>IF($C1243="","",T("14.00"))</f>
        <v/>
      </c>
      <c r="H1243" s="3" t="str">
        <f>IF($C1243="","",T("14.30"))</f>
        <v/>
      </c>
      <c r="I1243" s="3" t="str">
        <f>IF($C1243="","",T("16.10"))</f>
        <v/>
      </c>
      <c r="J1243" s="3" t="str">
        <f>IF($C1243="","",T("17.50"))</f>
        <v/>
      </c>
      <c r="K1243" s="3" t="str">
        <f>IF($C1243="","",T("17.50"))</f>
        <v/>
      </c>
      <c r="L1243" s="3"/>
      <c r="M1243" s="3"/>
      <c r="P1243" s="16"/>
      <c r="Q1243" s="16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E1243" s="32"/>
      <c r="AF1243" s="32"/>
      <c r="AG1243" s="32"/>
      <c r="AH1243" s="32"/>
      <c r="AI1243" s="32"/>
      <c r="AJ1243" s="32"/>
      <c r="AK1243" s="32"/>
      <c r="AL1243" s="32"/>
      <c r="AM1243" s="32"/>
      <c r="AN1243" s="32"/>
      <c r="AO1243" s="32" t="str">
        <f t="shared" ref="AO1243:AO1250" si="1251">IF(COUNTBLANK(AE1243:AN1243)=10,"",MID($B1243,1,FIND(" ",$B1243)-1))</f>
        <v/>
      </c>
      <c r="AP1243" s="32" t="str">
        <f t="shared" si="1212"/>
        <v/>
      </c>
      <c r="AQ1243" s="32" t="str">
        <f t="shared" si="1212"/>
        <v/>
      </c>
      <c r="AR1243" s="32" t="str">
        <f t="shared" si="1212"/>
        <v/>
      </c>
      <c r="AS1243" s="32" t="str">
        <f t="shared" si="1212"/>
        <v/>
      </c>
      <c r="AT1243" s="32" t="str">
        <f t="shared" si="1212"/>
        <v/>
      </c>
      <c r="AU1243" s="32" t="str">
        <f t="shared" si="1208"/>
        <v/>
      </c>
      <c r="AV1243" s="32" t="str">
        <f t="shared" si="1208"/>
        <v/>
      </c>
      <c r="AW1243" s="32" t="str">
        <f t="shared" si="1208"/>
        <v/>
      </c>
      <c r="AX1243" s="32" t="str">
        <f t="shared" si="1208"/>
        <v/>
      </c>
      <c r="AY1243" s="32" t="str">
        <f t="shared" si="1208"/>
        <v/>
      </c>
      <c r="BA1243" s="17" t="str">
        <f t="shared" si="1213"/>
        <v/>
      </c>
      <c r="BB1243" s="17" t="str">
        <f t="shared" si="1213"/>
        <v/>
      </c>
      <c r="BC1243" s="17" t="str">
        <f t="shared" si="1213"/>
        <v/>
      </c>
      <c r="BD1243" s="17" t="str">
        <f t="shared" si="1213"/>
        <v/>
      </c>
      <c r="BE1243" s="17" t="str">
        <f t="shared" si="1213"/>
        <v/>
      </c>
      <c r="BF1243" s="17" t="str">
        <f t="shared" si="1209"/>
        <v/>
      </c>
      <c r="BG1243" s="17" t="str">
        <f t="shared" si="1209"/>
        <v/>
      </c>
      <c r="BH1243" s="17" t="str">
        <f t="shared" si="1209"/>
        <v/>
      </c>
      <c r="BI1243" s="17" t="str">
        <f t="shared" si="1209"/>
        <v/>
      </c>
      <c r="BJ1243" s="17" t="str">
        <f t="shared" si="1209"/>
        <v/>
      </c>
    </row>
    <row r="1244" spans="1:62" s="13" customFormat="1" ht="23.25" customHeight="1">
      <c r="A1244" s="1">
        <f ca="1">IF(COUNTIF($D1244:$M1244," ")=10,"",IF(VLOOKUP(MAX($A$1:A1243),$A$1:C1243,3,FALSE)=0,"",MAX($A$1:A1243)+1))</f>
        <v>1201</v>
      </c>
      <c r="B1244" s="13" t="str">
        <f>$B1243</f>
        <v/>
      </c>
      <c r="C1244" s="2" t="str">
        <f>IF($B1244="","",$S$2)</f>
        <v/>
      </c>
      <c r="D1244" s="14" t="str">
        <f t="shared" ref="D1244:K1244" si="1252">IF($B1244&gt;"",IF(ISERROR(SEARCH($B1244,T$2))," ",MID(T$2,FIND("%курс ",T$2,FIND($B1244,T$2))+6,3)&amp;"
("&amp;MID(T$2,FIND("ауд.",T$2,FIND($B1244,T$2))+4,FIND("№",T$2,FIND("ауд.",T$2,FIND($B1244,T$2)))-(FIND("ауд.",T$2,FIND($B1244,T$2))+4))&amp;")"),"")</f>
        <v/>
      </c>
      <c r="E1244" s="14" t="str">
        <f t="shared" si="1252"/>
        <v/>
      </c>
      <c r="F1244" s="14" t="str">
        <f t="shared" si="1252"/>
        <v/>
      </c>
      <c r="G1244" s="14" t="str">
        <f t="shared" si="1252"/>
        <v/>
      </c>
      <c r="H1244" s="14" t="str">
        <f t="shared" si="1252"/>
        <v/>
      </c>
      <c r="I1244" s="14" t="str">
        <f t="shared" si="1252"/>
        <v/>
      </c>
      <c r="J1244" s="14" t="str">
        <f t="shared" si="1252"/>
        <v/>
      </c>
      <c r="K1244" s="14" t="str">
        <f t="shared" si="1252"/>
        <v/>
      </c>
      <c r="L1244" s="14"/>
      <c r="M1244" s="14"/>
      <c r="P1244" s="16"/>
      <c r="Q1244" s="16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E1244" s="31" t="str">
        <f t="shared" ref="AE1244:AN1250" si="1253">IF(D1244=" ","",IF(D1244="","",CONCATENATE($C1244," ",D$1," ",MID(D1244,6,3))))</f>
        <v/>
      </c>
      <c r="AF1244" s="31" t="str">
        <f t="shared" si="1253"/>
        <v/>
      </c>
      <c r="AG1244" s="31" t="str">
        <f t="shared" si="1253"/>
        <v/>
      </c>
      <c r="AH1244" s="31" t="str">
        <f t="shared" si="1253"/>
        <v/>
      </c>
      <c r="AI1244" s="31" t="str">
        <f t="shared" si="1253"/>
        <v/>
      </c>
      <c r="AJ1244" s="31" t="str">
        <f t="shared" si="1253"/>
        <v/>
      </c>
      <c r="AK1244" s="31" t="str">
        <f t="shared" si="1253"/>
        <v/>
      </c>
      <c r="AL1244" s="31" t="str">
        <f t="shared" si="1253"/>
        <v/>
      </c>
      <c r="AM1244" s="31" t="str">
        <f t="shared" si="1253"/>
        <v/>
      </c>
      <c r="AN1244" s="31" t="str">
        <f t="shared" si="1253"/>
        <v/>
      </c>
      <c r="AO1244" s="32" t="str">
        <f t="shared" si="1251"/>
        <v/>
      </c>
      <c r="AP1244" s="32" t="str">
        <f t="shared" si="1212"/>
        <v/>
      </c>
      <c r="AQ1244" s="32" t="str">
        <f t="shared" si="1212"/>
        <v/>
      </c>
      <c r="AR1244" s="32" t="str">
        <f t="shared" si="1212"/>
        <v/>
      </c>
      <c r="AS1244" s="32" t="str">
        <f t="shared" si="1212"/>
        <v/>
      </c>
      <c r="AT1244" s="32" t="str">
        <f t="shared" si="1212"/>
        <v/>
      </c>
      <c r="AU1244" s="32" t="str">
        <f t="shared" si="1208"/>
        <v/>
      </c>
      <c r="AV1244" s="32" t="str">
        <f t="shared" si="1208"/>
        <v/>
      </c>
      <c r="AW1244" s="32" t="str">
        <f t="shared" si="1208"/>
        <v/>
      </c>
      <c r="AX1244" s="32" t="str">
        <f t="shared" si="1208"/>
        <v/>
      </c>
      <c r="AY1244" s="32" t="str">
        <f t="shared" si="1208"/>
        <v/>
      </c>
      <c r="BA1244" s="17" t="str">
        <f t="shared" si="1213"/>
        <v/>
      </c>
      <c r="BB1244" s="17" t="str">
        <f t="shared" si="1213"/>
        <v/>
      </c>
      <c r="BC1244" s="17" t="str">
        <f t="shared" si="1213"/>
        <v/>
      </c>
      <c r="BD1244" s="17" t="str">
        <f t="shared" si="1213"/>
        <v/>
      </c>
      <c r="BE1244" s="17" t="str">
        <f t="shared" si="1213"/>
        <v/>
      </c>
      <c r="BF1244" s="17" t="str">
        <f t="shared" si="1209"/>
        <v/>
      </c>
      <c r="BG1244" s="17" t="str">
        <f t="shared" si="1209"/>
        <v/>
      </c>
      <c r="BH1244" s="17" t="str">
        <f t="shared" si="1209"/>
        <v/>
      </c>
      <c r="BI1244" s="17" t="str">
        <f t="shared" si="1209"/>
        <v/>
      </c>
      <c r="BJ1244" s="17" t="str">
        <f t="shared" si="1209"/>
        <v/>
      </c>
    </row>
    <row r="1245" spans="1:62" s="13" customFormat="1" ht="23.25" customHeight="1">
      <c r="A1245" s="1">
        <f ca="1">IF(COUNTIF($D1245:$M1245," ")=10,"",IF(VLOOKUP(MAX($A$1:A1244),$A$1:C1244,3,FALSE)=0,"",MAX($A$1:A1244)+1))</f>
        <v>1202</v>
      </c>
      <c r="B1245" s="13" t="str">
        <f>$B1243</f>
        <v/>
      </c>
      <c r="C1245" s="2" t="str">
        <f>IF($B1245="","",$S$3)</f>
        <v/>
      </c>
      <c r="D1245" s="14" t="str">
        <f t="shared" ref="D1245:K1245" si="1254">IF($B1245&gt;"",IF(ISERROR(SEARCH($B1245,T$3))," ",MID(T$3,FIND("%курс ",T$3,FIND($B1245,T$3))+6,3)&amp;"
("&amp;MID(T$3,FIND("ауд.",T$3,FIND($B1245,T$3))+4,FIND("№",T$3,FIND("ауд.",T$3,FIND($B1245,T$3)))-(FIND("ауд.",T$3,FIND($B1245,T$3))+4))&amp;")"),"")</f>
        <v/>
      </c>
      <c r="E1245" s="14" t="str">
        <f t="shared" si="1254"/>
        <v/>
      </c>
      <c r="F1245" s="14" t="str">
        <f t="shared" si="1254"/>
        <v/>
      </c>
      <c r="G1245" s="14" t="str">
        <f t="shared" si="1254"/>
        <v/>
      </c>
      <c r="H1245" s="14" t="str">
        <f t="shared" si="1254"/>
        <v/>
      </c>
      <c r="I1245" s="14" t="str">
        <f t="shared" si="1254"/>
        <v/>
      </c>
      <c r="J1245" s="14" t="str">
        <f t="shared" si="1254"/>
        <v/>
      </c>
      <c r="K1245" s="14" t="str">
        <f t="shared" si="1254"/>
        <v/>
      </c>
      <c r="L1245" s="14"/>
      <c r="M1245" s="14"/>
      <c r="P1245" s="16"/>
      <c r="Q1245" s="16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E1245" s="31" t="str">
        <f t="shared" si="1253"/>
        <v/>
      </c>
      <c r="AF1245" s="31" t="str">
        <f t="shared" si="1253"/>
        <v/>
      </c>
      <c r="AG1245" s="31" t="str">
        <f t="shared" si="1253"/>
        <v/>
      </c>
      <c r="AH1245" s="31" t="str">
        <f t="shared" si="1253"/>
        <v/>
      </c>
      <c r="AI1245" s="31" t="str">
        <f t="shared" si="1253"/>
        <v/>
      </c>
      <c r="AJ1245" s="31" t="str">
        <f t="shared" si="1253"/>
        <v/>
      </c>
      <c r="AK1245" s="31" t="str">
        <f t="shared" si="1253"/>
        <v/>
      </c>
      <c r="AL1245" s="31" t="str">
        <f t="shared" si="1253"/>
        <v/>
      </c>
      <c r="AM1245" s="31" t="str">
        <f t="shared" si="1253"/>
        <v/>
      </c>
      <c r="AN1245" s="31" t="str">
        <f t="shared" si="1253"/>
        <v/>
      </c>
      <c r="AO1245" s="32" t="str">
        <f t="shared" si="1251"/>
        <v/>
      </c>
      <c r="AP1245" s="32" t="str">
        <f t="shared" si="1212"/>
        <v/>
      </c>
      <c r="AQ1245" s="32" t="str">
        <f t="shared" si="1212"/>
        <v/>
      </c>
      <c r="AR1245" s="32" t="str">
        <f t="shared" si="1212"/>
        <v/>
      </c>
      <c r="AS1245" s="32" t="str">
        <f t="shared" si="1212"/>
        <v/>
      </c>
      <c r="AT1245" s="32" t="str">
        <f t="shared" si="1212"/>
        <v/>
      </c>
      <c r="AU1245" s="32" t="str">
        <f t="shared" si="1208"/>
        <v/>
      </c>
      <c r="AV1245" s="32" t="str">
        <f t="shared" si="1208"/>
        <v/>
      </c>
      <c r="AW1245" s="32" t="str">
        <f t="shared" si="1208"/>
        <v/>
      </c>
      <c r="AX1245" s="32" t="str">
        <f t="shared" si="1208"/>
        <v/>
      </c>
      <c r="AY1245" s="32" t="str">
        <f t="shared" si="1208"/>
        <v/>
      </c>
      <c r="BA1245" s="17" t="str">
        <f t="shared" si="1213"/>
        <v/>
      </c>
      <c r="BB1245" s="17" t="str">
        <f t="shared" si="1213"/>
        <v/>
      </c>
      <c r="BC1245" s="17" t="str">
        <f t="shared" si="1213"/>
        <v/>
      </c>
      <c r="BD1245" s="17" t="str">
        <f t="shared" si="1213"/>
        <v/>
      </c>
      <c r="BE1245" s="17" t="str">
        <f t="shared" si="1213"/>
        <v/>
      </c>
      <c r="BF1245" s="17" t="str">
        <f t="shared" si="1209"/>
        <v/>
      </c>
      <c r="BG1245" s="17" t="str">
        <f t="shared" si="1209"/>
        <v/>
      </c>
      <c r="BH1245" s="17" t="str">
        <f t="shared" si="1209"/>
        <v/>
      </c>
      <c r="BI1245" s="17" t="str">
        <f t="shared" si="1209"/>
        <v/>
      </c>
      <c r="BJ1245" s="17" t="str">
        <f t="shared" si="1209"/>
        <v/>
      </c>
    </row>
    <row r="1246" spans="1:62" s="13" customFormat="1" ht="23.25" customHeight="1">
      <c r="A1246" s="1">
        <f ca="1">IF(COUNTIF($D1246:$M1246," ")=10,"",IF(VLOOKUP(MAX($A$1:A1245),$A$1:C1245,3,FALSE)=0,"",MAX($A$1:A1245)+1))</f>
        <v>1203</v>
      </c>
      <c r="B1246" s="13" t="str">
        <f>$B1243</f>
        <v/>
      </c>
      <c r="C1246" s="2" t="str">
        <f>IF($B1246="","",$S$4)</f>
        <v/>
      </c>
      <c r="D1246" s="14" t="str">
        <f t="shared" ref="D1246:K1246" si="1255">IF($B1246&gt;"",IF(ISERROR(SEARCH($B1246,T$4))," ",MID(T$4,FIND("%курс ",T$4,FIND($B1246,T$4))+6,3)&amp;"
("&amp;MID(T$4,FIND("ауд.",T$4,FIND($B1246,T$4))+4,FIND("№",T$4,FIND("ауд.",T$4,FIND($B1246,T$4)))-(FIND("ауд.",T$4,FIND($B1246,T$4))+4))&amp;")"),"")</f>
        <v/>
      </c>
      <c r="E1246" s="14" t="str">
        <f t="shared" si="1255"/>
        <v/>
      </c>
      <c r="F1246" s="14" t="str">
        <f t="shared" si="1255"/>
        <v/>
      </c>
      <c r="G1246" s="14" t="str">
        <f t="shared" si="1255"/>
        <v/>
      </c>
      <c r="H1246" s="14" t="str">
        <f t="shared" si="1255"/>
        <v/>
      </c>
      <c r="I1246" s="14" t="str">
        <f t="shared" si="1255"/>
        <v/>
      </c>
      <c r="J1246" s="14" t="str">
        <f t="shared" si="1255"/>
        <v/>
      </c>
      <c r="K1246" s="14" t="str">
        <f t="shared" si="1255"/>
        <v/>
      </c>
      <c r="L1246" s="14"/>
      <c r="M1246" s="14"/>
      <c r="P1246" s="16"/>
      <c r="Q1246" s="16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E1246" s="31" t="str">
        <f t="shared" si="1253"/>
        <v/>
      </c>
      <c r="AF1246" s="31" t="str">
        <f t="shared" si="1253"/>
        <v/>
      </c>
      <c r="AG1246" s="31" t="str">
        <f t="shared" si="1253"/>
        <v/>
      </c>
      <c r="AH1246" s="31" t="str">
        <f t="shared" si="1253"/>
        <v/>
      </c>
      <c r="AI1246" s="31" t="str">
        <f t="shared" si="1253"/>
        <v/>
      </c>
      <c r="AJ1246" s="31" t="str">
        <f t="shared" si="1253"/>
        <v/>
      </c>
      <c r="AK1246" s="31" t="str">
        <f t="shared" si="1253"/>
        <v/>
      </c>
      <c r="AL1246" s="31" t="str">
        <f t="shared" si="1253"/>
        <v/>
      </c>
      <c r="AM1246" s="31" t="str">
        <f t="shared" si="1253"/>
        <v/>
      </c>
      <c r="AN1246" s="31" t="str">
        <f t="shared" si="1253"/>
        <v/>
      </c>
      <c r="AO1246" s="32" t="str">
        <f t="shared" si="1251"/>
        <v/>
      </c>
      <c r="AP1246" s="32" t="str">
        <f t="shared" si="1212"/>
        <v/>
      </c>
      <c r="AQ1246" s="32" t="str">
        <f t="shared" si="1212"/>
        <v/>
      </c>
      <c r="AR1246" s="32" t="str">
        <f t="shared" si="1212"/>
        <v/>
      </c>
      <c r="AS1246" s="32" t="str">
        <f t="shared" si="1212"/>
        <v/>
      </c>
      <c r="AT1246" s="32" t="str">
        <f t="shared" si="1212"/>
        <v/>
      </c>
      <c r="AU1246" s="32" t="str">
        <f t="shared" si="1208"/>
        <v/>
      </c>
      <c r="AV1246" s="32" t="str">
        <f t="shared" si="1208"/>
        <v/>
      </c>
      <c r="AW1246" s="32" t="str">
        <f t="shared" si="1208"/>
        <v/>
      </c>
      <c r="AX1246" s="32" t="str">
        <f t="shared" si="1208"/>
        <v/>
      </c>
      <c r="AY1246" s="32" t="str">
        <f t="shared" si="1208"/>
        <v/>
      </c>
      <c r="BA1246" s="17" t="str">
        <f t="shared" si="1213"/>
        <v/>
      </c>
      <c r="BB1246" s="17" t="str">
        <f t="shared" si="1213"/>
        <v/>
      </c>
      <c r="BC1246" s="17" t="str">
        <f t="shared" si="1213"/>
        <v/>
      </c>
      <c r="BD1246" s="17" t="str">
        <f t="shared" si="1213"/>
        <v/>
      </c>
      <c r="BE1246" s="17" t="str">
        <f t="shared" si="1213"/>
        <v/>
      </c>
      <c r="BF1246" s="17" t="str">
        <f t="shared" si="1209"/>
        <v/>
      </c>
      <c r="BG1246" s="17" t="str">
        <f t="shared" si="1209"/>
        <v/>
      </c>
      <c r="BH1246" s="17" t="str">
        <f t="shared" si="1209"/>
        <v/>
      </c>
      <c r="BI1246" s="17" t="str">
        <f t="shared" si="1209"/>
        <v/>
      </c>
      <c r="BJ1246" s="17" t="str">
        <f t="shared" si="1209"/>
        <v/>
      </c>
    </row>
    <row r="1247" spans="1:62" s="13" customFormat="1" ht="23.25" customHeight="1">
      <c r="A1247" s="1">
        <f ca="1">IF(COUNTIF($D1247:$M1247," ")=10,"",IF(VLOOKUP(MAX($A$1:A1246),$A$1:C1246,3,FALSE)=0,"",MAX($A$1:A1246)+1))</f>
        <v>1204</v>
      </c>
      <c r="B1247" s="13" t="str">
        <f>$B1243</f>
        <v/>
      </c>
      <c r="C1247" s="2" t="str">
        <f>IF($B1247="","",$S$5)</f>
        <v/>
      </c>
      <c r="D1247" s="23" t="str">
        <f t="shared" ref="D1247:K1247" si="1256">IF($B1247&gt;"",IF(ISERROR(SEARCH($B1247,T$5))," ",MID(T$5,FIND("%курс ",T$5,FIND($B1247,T$5))+6,3)&amp;"
("&amp;MID(T$5,FIND("ауд.",T$5,FIND($B1247,T$5))+4,FIND("№",T$5,FIND("ауд.",T$5,FIND($B1247,T$5)))-(FIND("ауд.",T$5,FIND($B1247,T$5))+4))&amp;")"),"")</f>
        <v/>
      </c>
      <c r="E1247" s="23" t="str">
        <f t="shared" si="1256"/>
        <v/>
      </c>
      <c r="F1247" s="23" t="str">
        <f t="shared" si="1256"/>
        <v/>
      </c>
      <c r="G1247" s="23" t="str">
        <f t="shared" si="1256"/>
        <v/>
      </c>
      <c r="H1247" s="23" t="str">
        <f t="shared" si="1256"/>
        <v/>
      </c>
      <c r="I1247" s="23" t="str">
        <f t="shared" si="1256"/>
        <v/>
      </c>
      <c r="J1247" s="23" t="str">
        <f t="shared" si="1256"/>
        <v/>
      </c>
      <c r="K1247" s="23" t="str">
        <f t="shared" si="1256"/>
        <v/>
      </c>
      <c r="L1247" s="23"/>
      <c r="M1247" s="23"/>
      <c r="P1247" s="16"/>
      <c r="Q1247" s="16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E1247" s="31" t="str">
        <f t="shared" si="1253"/>
        <v/>
      </c>
      <c r="AF1247" s="31" t="str">
        <f t="shared" si="1253"/>
        <v/>
      </c>
      <c r="AG1247" s="31" t="str">
        <f t="shared" si="1253"/>
        <v/>
      </c>
      <c r="AH1247" s="31" t="str">
        <f t="shared" si="1253"/>
        <v/>
      </c>
      <c r="AI1247" s="31" t="str">
        <f t="shared" si="1253"/>
        <v/>
      </c>
      <c r="AJ1247" s="31" t="str">
        <f t="shared" si="1253"/>
        <v/>
      </c>
      <c r="AK1247" s="31" t="str">
        <f t="shared" si="1253"/>
        <v/>
      </c>
      <c r="AL1247" s="31" t="str">
        <f t="shared" si="1253"/>
        <v/>
      </c>
      <c r="AM1247" s="31" t="str">
        <f t="shared" si="1253"/>
        <v/>
      </c>
      <c r="AN1247" s="31" t="str">
        <f t="shared" si="1253"/>
        <v/>
      </c>
      <c r="AO1247" s="32" t="str">
        <f t="shared" si="1251"/>
        <v/>
      </c>
      <c r="AP1247" s="32" t="str">
        <f t="shared" si="1212"/>
        <v/>
      </c>
      <c r="AQ1247" s="32" t="str">
        <f t="shared" si="1212"/>
        <v/>
      </c>
      <c r="AR1247" s="32" t="str">
        <f t="shared" si="1212"/>
        <v/>
      </c>
      <c r="AS1247" s="32" t="str">
        <f t="shared" si="1212"/>
        <v/>
      </c>
      <c r="AT1247" s="32" t="str">
        <f t="shared" si="1212"/>
        <v/>
      </c>
      <c r="AU1247" s="32" t="str">
        <f t="shared" si="1208"/>
        <v/>
      </c>
      <c r="AV1247" s="32" t="str">
        <f t="shared" si="1208"/>
        <v/>
      </c>
      <c r="AW1247" s="32" t="str">
        <f t="shared" si="1208"/>
        <v/>
      </c>
      <c r="AX1247" s="32" t="str">
        <f t="shared" si="1208"/>
        <v/>
      </c>
      <c r="AY1247" s="32" t="str">
        <f t="shared" si="1208"/>
        <v/>
      </c>
      <c r="BA1247" s="17" t="str">
        <f t="shared" si="1213"/>
        <v/>
      </c>
      <c r="BB1247" s="17" t="str">
        <f t="shared" si="1213"/>
        <v/>
      </c>
      <c r="BC1247" s="17" t="str">
        <f t="shared" si="1213"/>
        <v/>
      </c>
      <c r="BD1247" s="17" t="str">
        <f t="shared" si="1213"/>
        <v/>
      </c>
      <c r="BE1247" s="17" t="str">
        <f t="shared" si="1213"/>
        <v/>
      </c>
      <c r="BF1247" s="17" t="str">
        <f t="shared" si="1209"/>
        <v/>
      </c>
      <c r="BG1247" s="17" t="str">
        <f t="shared" si="1209"/>
        <v/>
      </c>
      <c r="BH1247" s="17" t="str">
        <f t="shared" si="1209"/>
        <v/>
      </c>
      <c r="BI1247" s="17" t="str">
        <f t="shared" si="1209"/>
        <v/>
      </c>
      <c r="BJ1247" s="17" t="str">
        <f t="shared" si="1209"/>
        <v/>
      </c>
    </row>
    <row r="1248" spans="1:62" s="13" customFormat="1" ht="23.25" customHeight="1">
      <c r="A1248" s="1">
        <f ca="1">IF(COUNTIF($D1248:$M1248," ")=10,"",IF(VLOOKUP(MAX($A$1:A1247),$A$1:C1247,3,FALSE)=0,"",MAX($A$1:A1247)+1))</f>
        <v>1205</v>
      </c>
      <c r="B1248" s="13" t="str">
        <f>$B1243</f>
        <v/>
      </c>
      <c r="C1248" s="2" t="str">
        <f>IF($B1248="","",$S$6)</f>
        <v/>
      </c>
      <c r="D1248" s="23" t="str">
        <f t="shared" ref="D1248:K1248" si="1257">IF($B1248&gt;"",IF(ISERROR(SEARCH($B1248,T$6))," ",MID(T$6,FIND("%курс ",T$6,FIND($B1248,T$6))+6,3)&amp;"
("&amp;MID(T$6,FIND("ауд.",T$6,FIND($B1248,T$6))+4,FIND("№",T$6,FIND("ауд.",T$6,FIND($B1248,T$6)))-(FIND("ауд.",T$6,FIND($B1248,T$6))+4))&amp;")"),"")</f>
        <v/>
      </c>
      <c r="E1248" s="23" t="str">
        <f t="shared" si="1257"/>
        <v/>
      </c>
      <c r="F1248" s="23" t="str">
        <f t="shared" si="1257"/>
        <v/>
      </c>
      <c r="G1248" s="23" t="str">
        <f t="shared" si="1257"/>
        <v/>
      </c>
      <c r="H1248" s="23" t="str">
        <f t="shared" si="1257"/>
        <v/>
      </c>
      <c r="I1248" s="23" t="str">
        <f t="shared" si="1257"/>
        <v/>
      </c>
      <c r="J1248" s="23" t="str">
        <f t="shared" si="1257"/>
        <v/>
      </c>
      <c r="K1248" s="23" t="str">
        <f t="shared" si="1257"/>
        <v/>
      </c>
      <c r="L1248" s="23"/>
      <c r="M1248" s="23"/>
      <c r="P1248" s="16"/>
      <c r="Q1248" s="16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E1248" s="31" t="str">
        <f t="shared" si="1253"/>
        <v/>
      </c>
      <c r="AF1248" s="31" t="str">
        <f t="shared" si="1253"/>
        <v/>
      </c>
      <c r="AG1248" s="31" t="str">
        <f t="shared" si="1253"/>
        <v/>
      </c>
      <c r="AH1248" s="31" t="str">
        <f t="shared" si="1253"/>
        <v/>
      </c>
      <c r="AI1248" s="31" t="str">
        <f t="shared" si="1253"/>
        <v/>
      </c>
      <c r="AJ1248" s="31" t="str">
        <f t="shared" si="1253"/>
        <v/>
      </c>
      <c r="AK1248" s="31" t="str">
        <f t="shared" si="1253"/>
        <v/>
      </c>
      <c r="AL1248" s="31" t="str">
        <f t="shared" si="1253"/>
        <v/>
      </c>
      <c r="AM1248" s="31" t="str">
        <f t="shared" si="1253"/>
        <v/>
      </c>
      <c r="AN1248" s="31" t="str">
        <f t="shared" si="1253"/>
        <v/>
      </c>
      <c r="AO1248" s="32" t="str">
        <f t="shared" si="1251"/>
        <v/>
      </c>
      <c r="AP1248" s="32" t="str">
        <f t="shared" si="1212"/>
        <v/>
      </c>
      <c r="AQ1248" s="32" t="str">
        <f t="shared" si="1212"/>
        <v/>
      </c>
      <c r="AR1248" s="32" t="str">
        <f t="shared" si="1212"/>
        <v/>
      </c>
      <c r="AS1248" s="32" t="str">
        <f t="shared" si="1212"/>
        <v/>
      </c>
      <c r="AT1248" s="32" t="str">
        <f t="shared" si="1212"/>
        <v/>
      </c>
      <c r="AU1248" s="32" t="str">
        <f t="shared" si="1208"/>
        <v/>
      </c>
      <c r="AV1248" s="32" t="str">
        <f t="shared" si="1208"/>
        <v/>
      </c>
      <c r="AW1248" s="32" t="str">
        <f t="shared" si="1208"/>
        <v/>
      </c>
      <c r="AX1248" s="32" t="str">
        <f t="shared" si="1208"/>
        <v/>
      </c>
      <c r="AY1248" s="32" t="str">
        <f t="shared" si="1208"/>
        <v/>
      </c>
      <c r="BA1248" s="17" t="str">
        <f t="shared" si="1213"/>
        <v/>
      </c>
      <c r="BB1248" s="17" t="str">
        <f t="shared" si="1213"/>
        <v/>
      </c>
      <c r="BC1248" s="17" t="str">
        <f t="shared" si="1213"/>
        <v/>
      </c>
      <c r="BD1248" s="17" t="str">
        <f t="shared" si="1213"/>
        <v/>
      </c>
      <c r="BE1248" s="17" t="str">
        <f t="shared" si="1213"/>
        <v/>
      </c>
      <c r="BF1248" s="17" t="str">
        <f t="shared" si="1209"/>
        <v/>
      </c>
      <c r="BG1248" s="17" t="str">
        <f t="shared" si="1209"/>
        <v/>
      </c>
      <c r="BH1248" s="17" t="str">
        <f t="shared" si="1209"/>
        <v/>
      </c>
      <c r="BI1248" s="17" t="str">
        <f t="shared" si="1209"/>
        <v/>
      </c>
      <c r="BJ1248" s="17" t="str">
        <f t="shared" si="1209"/>
        <v/>
      </c>
    </row>
    <row r="1249" spans="1:62" s="13" customFormat="1" ht="23.25" customHeight="1">
      <c r="A1249" s="1">
        <f ca="1">IF(COUNTIF($D1249:$M1249," ")=10,"",IF(VLOOKUP(MAX($A$1:A1248),$A$1:C1248,3,FALSE)=0,"",MAX($A$1:A1248)+1))</f>
        <v>1206</v>
      </c>
      <c r="B1249" s="13" t="str">
        <f>$B1243</f>
        <v/>
      </c>
      <c r="C1249" s="2" t="str">
        <f>IF($B1249="","",$S$7)</f>
        <v/>
      </c>
      <c r="D1249" s="23" t="str">
        <f t="shared" ref="D1249:K1249" si="1258">IF($B1249&gt;"",IF(ISERROR(SEARCH($B1249,T$7))," ",MID(T$7,FIND("%курс ",T$7,FIND($B1249,T$7))+6,3)&amp;"
("&amp;MID(T$7,FIND("ауд.",T$7,FIND($B1249,T$7))+4,FIND("№",T$7,FIND("ауд.",T$7,FIND($B1249,T$7)))-(FIND("ауд.",T$7,FIND($B1249,T$7))+4))&amp;")"),"")</f>
        <v/>
      </c>
      <c r="E1249" s="23" t="str">
        <f t="shared" si="1258"/>
        <v/>
      </c>
      <c r="F1249" s="23" t="str">
        <f t="shared" si="1258"/>
        <v/>
      </c>
      <c r="G1249" s="23" t="str">
        <f t="shared" si="1258"/>
        <v/>
      </c>
      <c r="H1249" s="23" t="str">
        <f t="shared" si="1258"/>
        <v/>
      </c>
      <c r="I1249" s="23" t="str">
        <f t="shared" si="1258"/>
        <v/>
      </c>
      <c r="J1249" s="23" t="str">
        <f t="shared" si="1258"/>
        <v/>
      </c>
      <c r="K1249" s="23" t="str">
        <f t="shared" si="1258"/>
        <v/>
      </c>
      <c r="L1249" s="23"/>
      <c r="M1249" s="23"/>
      <c r="P1249" s="16"/>
      <c r="Q1249" s="16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E1249" s="31" t="str">
        <f t="shared" si="1253"/>
        <v/>
      </c>
      <c r="AF1249" s="31" t="str">
        <f t="shared" si="1253"/>
        <v/>
      </c>
      <c r="AG1249" s="31" t="str">
        <f t="shared" si="1253"/>
        <v/>
      </c>
      <c r="AH1249" s="31" t="str">
        <f t="shared" si="1253"/>
        <v/>
      </c>
      <c r="AI1249" s="31" t="str">
        <f t="shared" si="1253"/>
        <v/>
      </c>
      <c r="AJ1249" s="31" t="str">
        <f t="shared" si="1253"/>
        <v/>
      </c>
      <c r="AK1249" s="31" t="str">
        <f t="shared" si="1253"/>
        <v/>
      </c>
      <c r="AL1249" s="31" t="str">
        <f t="shared" si="1253"/>
        <v/>
      </c>
      <c r="AM1249" s="31" t="str">
        <f t="shared" si="1253"/>
        <v/>
      </c>
      <c r="AN1249" s="31" t="str">
        <f t="shared" si="1253"/>
        <v/>
      </c>
      <c r="AO1249" s="32" t="str">
        <f t="shared" si="1251"/>
        <v/>
      </c>
      <c r="AP1249" s="32" t="str">
        <f t="shared" si="1212"/>
        <v/>
      </c>
      <c r="AQ1249" s="32" t="str">
        <f t="shared" si="1212"/>
        <v/>
      </c>
      <c r="AR1249" s="32" t="str">
        <f t="shared" si="1212"/>
        <v/>
      </c>
      <c r="AS1249" s="32" t="str">
        <f t="shared" si="1212"/>
        <v/>
      </c>
      <c r="AT1249" s="32" t="str">
        <f t="shared" si="1212"/>
        <v/>
      </c>
      <c r="AU1249" s="32" t="str">
        <f t="shared" si="1208"/>
        <v/>
      </c>
      <c r="AV1249" s="32" t="str">
        <f t="shared" si="1208"/>
        <v/>
      </c>
      <c r="AW1249" s="32" t="str">
        <f t="shared" si="1208"/>
        <v/>
      </c>
      <c r="AX1249" s="32" t="str">
        <f t="shared" si="1208"/>
        <v/>
      </c>
      <c r="AY1249" s="32" t="str">
        <f t="shared" si="1208"/>
        <v/>
      </c>
      <c r="BA1249" s="17" t="str">
        <f t="shared" si="1213"/>
        <v/>
      </c>
      <c r="BB1249" s="17" t="str">
        <f t="shared" si="1213"/>
        <v/>
      </c>
      <c r="BC1249" s="17" t="str">
        <f t="shared" si="1213"/>
        <v/>
      </c>
      <c r="BD1249" s="17" t="str">
        <f t="shared" si="1213"/>
        <v/>
      </c>
      <c r="BE1249" s="17" t="str">
        <f t="shared" si="1213"/>
        <v/>
      </c>
      <c r="BF1249" s="17" t="str">
        <f t="shared" si="1209"/>
        <v/>
      </c>
      <c r="BG1249" s="17" t="str">
        <f t="shared" si="1209"/>
        <v/>
      </c>
      <c r="BH1249" s="17" t="str">
        <f t="shared" si="1209"/>
        <v/>
      </c>
      <c r="BI1249" s="17" t="str">
        <f t="shared" si="1209"/>
        <v/>
      </c>
      <c r="BJ1249" s="17" t="str">
        <f t="shared" si="1209"/>
        <v/>
      </c>
    </row>
    <row r="1250" spans="1:62" s="13" customFormat="1" ht="23.25" customHeight="1">
      <c r="A1250" s="1">
        <f ca="1">IF(COUNTIF($D1250:$M1250," ")=10,"",IF(VLOOKUP(MAX($A$1:A1249),$A$1:C1249,3,FALSE)=0,"",MAX($A$1:A1249)+1))</f>
        <v>1207</v>
      </c>
      <c r="B1250" s="13" t="str">
        <f>$B1243</f>
        <v/>
      </c>
      <c r="C1250" s="2" t="str">
        <f>IF($B1250="","",$S$8)</f>
        <v/>
      </c>
      <c r="D1250" s="23" t="str">
        <f t="shared" ref="D1250:K1250" si="1259">IF($B1250&gt;"",IF(ISERROR(SEARCH($B1250,T$8))," ",MID(T$8,FIND("%курс ",T$8,FIND($B1250,T$8))+6,3)&amp;"
("&amp;MID(T$8,FIND("ауд.",T$8,FIND($B1250,T$8))+4,FIND("№",T$8,FIND("ауд.",T$8,FIND($B1250,T$8)))-(FIND("ауд.",T$8,FIND($B1250,T$8))+4))&amp;")"),"")</f>
        <v/>
      </c>
      <c r="E1250" s="23" t="str">
        <f t="shared" si="1259"/>
        <v/>
      </c>
      <c r="F1250" s="23" t="str">
        <f t="shared" si="1259"/>
        <v/>
      </c>
      <c r="G1250" s="23" t="str">
        <f t="shared" si="1259"/>
        <v/>
      </c>
      <c r="H1250" s="23" t="str">
        <f t="shared" si="1259"/>
        <v/>
      </c>
      <c r="I1250" s="23" t="str">
        <f t="shared" si="1259"/>
        <v/>
      </c>
      <c r="J1250" s="23" t="str">
        <f t="shared" si="1259"/>
        <v/>
      </c>
      <c r="K1250" s="23" t="str">
        <f t="shared" si="1259"/>
        <v/>
      </c>
      <c r="L1250" s="23"/>
      <c r="M1250" s="23"/>
      <c r="P1250" s="16"/>
      <c r="Q1250" s="16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E1250" s="31" t="str">
        <f t="shared" si="1253"/>
        <v/>
      </c>
      <c r="AF1250" s="31" t="str">
        <f t="shared" si="1253"/>
        <v/>
      </c>
      <c r="AG1250" s="31" t="str">
        <f t="shared" si="1253"/>
        <v/>
      </c>
      <c r="AH1250" s="31" t="str">
        <f t="shared" si="1253"/>
        <v/>
      </c>
      <c r="AI1250" s="31" t="str">
        <f t="shared" si="1253"/>
        <v/>
      </c>
      <c r="AJ1250" s="31" t="str">
        <f t="shared" si="1253"/>
        <v/>
      </c>
      <c r="AK1250" s="31" t="str">
        <f t="shared" si="1253"/>
        <v/>
      </c>
      <c r="AL1250" s="31" t="str">
        <f t="shared" si="1253"/>
        <v/>
      </c>
      <c r="AM1250" s="31" t="str">
        <f t="shared" si="1253"/>
        <v/>
      </c>
      <c r="AN1250" s="31" t="str">
        <f t="shared" si="1253"/>
        <v/>
      </c>
      <c r="AO1250" s="32" t="str">
        <f t="shared" si="1251"/>
        <v/>
      </c>
      <c r="AP1250" s="32" t="str">
        <f t="shared" si="1212"/>
        <v/>
      </c>
      <c r="AQ1250" s="32" t="str">
        <f t="shared" si="1212"/>
        <v/>
      </c>
      <c r="AR1250" s="32" t="str">
        <f t="shared" si="1212"/>
        <v/>
      </c>
      <c r="AS1250" s="32" t="str">
        <f t="shared" si="1212"/>
        <v/>
      </c>
      <c r="AT1250" s="32" t="str">
        <f t="shared" si="1212"/>
        <v/>
      </c>
      <c r="AU1250" s="32" t="str">
        <f t="shared" si="1208"/>
        <v/>
      </c>
      <c r="AV1250" s="32" t="str">
        <f t="shared" si="1208"/>
        <v/>
      </c>
      <c r="AW1250" s="32" t="str">
        <f t="shared" si="1208"/>
        <v/>
      </c>
      <c r="AX1250" s="32" t="str">
        <f t="shared" si="1208"/>
        <v/>
      </c>
      <c r="AY1250" s="32" t="str">
        <f t="shared" si="1208"/>
        <v/>
      </c>
      <c r="BA1250" s="17" t="str">
        <f t="shared" si="1213"/>
        <v/>
      </c>
      <c r="BB1250" s="17" t="str">
        <f t="shared" si="1213"/>
        <v/>
      </c>
      <c r="BC1250" s="17" t="str">
        <f t="shared" si="1213"/>
        <v/>
      </c>
      <c r="BD1250" s="17" t="str">
        <f t="shared" si="1213"/>
        <v/>
      </c>
      <c r="BE1250" s="17" t="str">
        <f t="shared" si="1213"/>
        <v/>
      </c>
      <c r="BF1250" s="17" t="str">
        <f t="shared" si="1209"/>
        <v/>
      </c>
      <c r="BG1250" s="17" t="str">
        <f t="shared" si="1209"/>
        <v/>
      </c>
      <c r="BH1250" s="17" t="str">
        <f t="shared" si="1209"/>
        <v/>
      </c>
      <c r="BI1250" s="17" t="str">
        <f t="shared" si="1209"/>
        <v/>
      </c>
      <c r="BJ1250" s="17" t="str">
        <f t="shared" si="1209"/>
        <v/>
      </c>
    </row>
    <row r="1251" spans="1:62" s="13" customFormat="1" ht="23.25" customHeight="1">
      <c r="C1251" s="2" t="str">
        <f>IF($B1251="","",$S$2)</f>
        <v/>
      </c>
      <c r="D1251" s="14" t="str">
        <f t="shared" ref="D1251:K1251" si="1260">IF($B1251&gt;"",IF(ISERROR(SEARCH($B1251,T$2))," ",MID(T$2,FIND("%курс ",T$2,FIND($B1251,T$2))+6,3)&amp;"
("&amp;MID(T$2,FIND("ауд.",T$2,FIND($B1251,T$2))+4,FIND("№",T$2,FIND("ауд.",T$2,FIND($B1251,T$2)))-(FIND("ауд.",T$2,FIND($B1251,T$2))+4))&amp;")"),"")</f>
        <v/>
      </c>
      <c r="E1251" s="14" t="str">
        <f t="shared" si="1260"/>
        <v/>
      </c>
      <c r="F1251" s="14" t="str">
        <f t="shared" si="1260"/>
        <v/>
      </c>
      <c r="G1251" s="14" t="str">
        <f t="shared" si="1260"/>
        <v/>
      </c>
      <c r="H1251" s="14" t="str">
        <f t="shared" si="1260"/>
        <v/>
      </c>
      <c r="I1251" s="14" t="str">
        <f t="shared" si="1260"/>
        <v/>
      </c>
      <c r="J1251" s="14" t="str">
        <f t="shared" si="1260"/>
        <v/>
      </c>
      <c r="K1251" s="14" t="str">
        <f t="shared" si="1260"/>
        <v/>
      </c>
      <c r="L1251" s="14"/>
      <c r="M1251" s="14"/>
      <c r="P1251" s="16"/>
      <c r="Q1251" s="16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E1251" s="35"/>
      <c r="AF1251" s="35"/>
      <c r="AG1251" s="35"/>
      <c r="AH1251" s="35"/>
      <c r="AI1251" s="35"/>
      <c r="AJ1251" s="35"/>
      <c r="AK1251" s="35"/>
      <c r="AL1251" s="35"/>
      <c r="AM1251" s="35"/>
      <c r="AN1251" s="35"/>
      <c r="AO1251" s="35"/>
      <c r="AP1251" s="32" t="str">
        <f t="shared" si="1212"/>
        <v/>
      </c>
      <c r="AQ1251" s="32" t="str">
        <f t="shared" si="1212"/>
        <v/>
      </c>
      <c r="AR1251" s="32" t="str">
        <f t="shared" si="1212"/>
        <v/>
      </c>
      <c r="AS1251" s="32" t="str">
        <f t="shared" si="1212"/>
        <v/>
      </c>
      <c r="AT1251" s="32" t="str">
        <f t="shared" si="1212"/>
        <v/>
      </c>
      <c r="AU1251" s="32" t="str">
        <f t="shared" si="1208"/>
        <v/>
      </c>
      <c r="AV1251" s="32" t="str">
        <f t="shared" si="1208"/>
        <v/>
      </c>
      <c r="AW1251" s="32" t="str">
        <f t="shared" si="1208"/>
        <v/>
      </c>
      <c r="AX1251" s="32" t="str">
        <f t="shared" si="1208"/>
        <v/>
      </c>
      <c r="AY1251" s="32" t="str">
        <f t="shared" si="1208"/>
        <v/>
      </c>
      <c r="BA1251" s="17" t="str">
        <f t="shared" si="1213"/>
        <v/>
      </c>
      <c r="BB1251" s="17" t="str">
        <f t="shared" si="1213"/>
        <v/>
      </c>
      <c r="BC1251" s="17" t="str">
        <f t="shared" si="1213"/>
        <v/>
      </c>
      <c r="BD1251" s="17" t="str">
        <f t="shared" si="1213"/>
        <v/>
      </c>
      <c r="BE1251" s="17" t="str">
        <f t="shared" si="1213"/>
        <v/>
      </c>
      <c r="BF1251" s="17" t="str">
        <f t="shared" si="1209"/>
        <v/>
      </c>
      <c r="BG1251" s="17" t="str">
        <f t="shared" si="1209"/>
        <v/>
      </c>
      <c r="BH1251" s="17" t="str">
        <f t="shared" si="1209"/>
        <v/>
      </c>
      <c r="BI1251" s="17" t="str">
        <f t="shared" si="1209"/>
        <v/>
      </c>
      <c r="BJ1251" s="17" t="str">
        <f t="shared" si="1209"/>
        <v/>
      </c>
    </row>
    <row r="1252" spans="1:62" s="13" customFormat="1" ht="23.25" customHeight="1">
      <c r="A1252" s="1">
        <f ca="1">IF(COUNTIF($D1253:$M1259," ")=70,"",MAX($A$1:A1251)+1)</f>
        <v>1208</v>
      </c>
      <c r="B1252" s="2" t="str">
        <f>IF($C1252="","",$C1252)</f>
        <v/>
      </c>
      <c r="C1252" s="3" t="str">
        <f>IF(ISERROR(VLOOKUP((ROW()-1)/9+1,'[1]Преподавательский состав'!$A$2:$B$180,2,FALSE)),"",VLOOKUP((ROW()-1)/9+1,'[1]Преподавательский состав'!$A$2:$B$180,2,FALSE))</f>
        <v/>
      </c>
      <c r="D1252" s="3" t="str">
        <f>IF($C1252="","",T(" 9.00"))</f>
        <v/>
      </c>
      <c r="E1252" s="3" t="str">
        <f>IF($C1252="","",T("10.40"))</f>
        <v/>
      </c>
      <c r="F1252" s="3" t="str">
        <f>IF($C1252="","",T("12.20"))</f>
        <v/>
      </c>
      <c r="G1252" s="3" t="str">
        <f>IF($C1252="","",T("14.00"))</f>
        <v/>
      </c>
      <c r="H1252" s="3" t="str">
        <f>IF($C1252="","",T("14.30"))</f>
        <v/>
      </c>
      <c r="I1252" s="3" t="str">
        <f>IF($C1252="","",T("16.10"))</f>
        <v/>
      </c>
      <c r="J1252" s="3" t="str">
        <f>IF($C1252="","",T("17.50"))</f>
        <v/>
      </c>
      <c r="K1252" s="3" t="str">
        <f>IF($C1252="","",T("17.50"))</f>
        <v/>
      </c>
      <c r="L1252" s="3"/>
      <c r="M1252" s="3"/>
      <c r="P1252" s="16"/>
      <c r="Q1252" s="16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E1252" s="32"/>
      <c r="AF1252" s="32"/>
      <c r="AG1252" s="32"/>
      <c r="AH1252" s="32"/>
      <c r="AI1252" s="32"/>
      <c r="AJ1252" s="32"/>
      <c r="AK1252" s="32"/>
      <c r="AL1252" s="32"/>
      <c r="AM1252" s="32"/>
      <c r="AN1252" s="32"/>
      <c r="AO1252" s="32" t="str">
        <f t="shared" ref="AO1252:AO1259" si="1261">IF(COUNTBLANK(AE1252:AN1252)=10,"",MID($B1252,1,FIND(" ",$B1252)-1))</f>
        <v/>
      </c>
      <c r="AP1252" s="32" t="str">
        <f t="shared" si="1212"/>
        <v/>
      </c>
      <c r="AQ1252" s="32" t="str">
        <f t="shared" si="1212"/>
        <v/>
      </c>
      <c r="AR1252" s="32" t="str">
        <f t="shared" si="1212"/>
        <v/>
      </c>
      <c r="AS1252" s="32" t="str">
        <f t="shared" si="1212"/>
        <v/>
      </c>
      <c r="AT1252" s="32" t="str">
        <f t="shared" si="1212"/>
        <v/>
      </c>
      <c r="AU1252" s="32" t="str">
        <f t="shared" si="1208"/>
        <v/>
      </c>
      <c r="AV1252" s="32" t="str">
        <f t="shared" si="1208"/>
        <v/>
      </c>
      <c r="AW1252" s="32" t="str">
        <f t="shared" si="1208"/>
        <v/>
      </c>
      <c r="AX1252" s="32" t="str">
        <f t="shared" si="1208"/>
        <v/>
      </c>
      <c r="AY1252" s="32" t="str">
        <f t="shared" si="1208"/>
        <v/>
      </c>
      <c r="BA1252" s="17" t="str">
        <f t="shared" si="1213"/>
        <v/>
      </c>
      <c r="BB1252" s="17" t="str">
        <f t="shared" si="1213"/>
        <v/>
      </c>
      <c r="BC1252" s="17" t="str">
        <f t="shared" si="1213"/>
        <v/>
      </c>
      <c r="BD1252" s="17" t="str">
        <f t="shared" si="1213"/>
        <v/>
      </c>
      <c r="BE1252" s="17" t="str">
        <f t="shared" si="1213"/>
        <v/>
      </c>
      <c r="BF1252" s="17" t="str">
        <f t="shared" si="1209"/>
        <v/>
      </c>
      <c r="BG1252" s="17" t="str">
        <f t="shared" si="1209"/>
        <v/>
      </c>
      <c r="BH1252" s="17" t="str">
        <f t="shared" si="1209"/>
        <v/>
      </c>
      <c r="BI1252" s="17" t="str">
        <f t="shared" si="1209"/>
        <v/>
      </c>
      <c r="BJ1252" s="17" t="str">
        <f t="shared" si="1209"/>
        <v/>
      </c>
    </row>
    <row r="1253" spans="1:62" s="13" customFormat="1" ht="23.25" customHeight="1">
      <c r="A1253" s="1">
        <f ca="1">IF(COUNTIF($D1253:$M1253," ")=10,"",IF(VLOOKUP(MAX($A$1:A1252),$A$1:C1252,3,FALSE)=0,"",MAX($A$1:A1252)+1))</f>
        <v>1209</v>
      </c>
      <c r="B1253" s="13" t="str">
        <f>$B1252</f>
        <v/>
      </c>
      <c r="C1253" s="2" t="str">
        <f>IF($B1253="","",$S$2)</f>
        <v/>
      </c>
      <c r="D1253" s="14" t="str">
        <f t="shared" ref="D1253:K1253" si="1262">IF($B1253&gt;"",IF(ISERROR(SEARCH($B1253,T$2))," ",MID(T$2,FIND("%курс ",T$2,FIND($B1253,T$2))+6,3)&amp;"
("&amp;MID(T$2,FIND("ауд.",T$2,FIND($B1253,T$2))+4,FIND("№",T$2,FIND("ауд.",T$2,FIND($B1253,T$2)))-(FIND("ауд.",T$2,FIND($B1253,T$2))+4))&amp;")"),"")</f>
        <v/>
      </c>
      <c r="E1253" s="14" t="str">
        <f t="shared" si="1262"/>
        <v/>
      </c>
      <c r="F1253" s="14" t="str">
        <f t="shared" si="1262"/>
        <v/>
      </c>
      <c r="G1253" s="14" t="str">
        <f t="shared" si="1262"/>
        <v/>
      </c>
      <c r="H1253" s="14" t="str">
        <f t="shared" si="1262"/>
        <v/>
      </c>
      <c r="I1253" s="14" t="str">
        <f t="shared" si="1262"/>
        <v/>
      </c>
      <c r="J1253" s="14" t="str">
        <f t="shared" si="1262"/>
        <v/>
      </c>
      <c r="K1253" s="14" t="str">
        <f t="shared" si="1262"/>
        <v/>
      </c>
      <c r="L1253" s="14"/>
      <c r="M1253" s="14"/>
      <c r="P1253" s="16"/>
      <c r="Q1253" s="16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E1253" s="31" t="str">
        <f t="shared" ref="AE1253:AN1259" si="1263">IF(D1253=" ","",IF(D1253="","",CONCATENATE($C1253," ",D$1," ",MID(D1253,6,3))))</f>
        <v/>
      </c>
      <c r="AF1253" s="31" t="str">
        <f t="shared" si="1263"/>
        <v/>
      </c>
      <c r="AG1253" s="31" t="str">
        <f t="shared" si="1263"/>
        <v/>
      </c>
      <c r="AH1253" s="31" t="str">
        <f t="shared" si="1263"/>
        <v/>
      </c>
      <c r="AI1253" s="31" t="str">
        <f t="shared" si="1263"/>
        <v/>
      </c>
      <c r="AJ1253" s="31" t="str">
        <f t="shared" si="1263"/>
        <v/>
      </c>
      <c r="AK1253" s="31" t="str">
        <f t="shared" si="1263"/>
        <v/>
      </c>
      <c r="AL1253" s="31" t="str">
        <f t="shared" si="1263"/>
        <v/>
      </c>
      <c r="AM1253" s="31" t="str">
        <f t="shared" si="1263"/>
        <v/>
      </c>
      <c r="AN1253" s="31" t="str">
        <f t="shared" si="1263"/>
        <v/>
      </c>
      <c r="AO1253" s="32" t="str">
        <f t="shared" si="1261"/>
        <v/>
      </c>
      <c r="AP1253" s="32" t="str">
        <f t="shared" si="1212"/>
        <v/>
      </c>
      <c r="AQ1253" s="32" t="str">
        <f t="shared" si="1212"/>
        <v/>
      </c>
      <c r="AR1253" s="32" t="str">
        <f t="shared" si="1212"/>
        <v/>
      </c>
      <c r="AS1253" s="32" t="str">
        <f t="shared" si="1212"/>
        <v/>
      </c>
      <c r="AT1253" s="32" t="str">
        <f t="shared" si="1212"/>
        <v/>
      </c>
      <c r="AU1253" s="32" t="str">
        <f t="shared" si="1208"/>
        <v/>
      </c>
      <c r="AV1253" s="32" t="str">
        <f t="shared" si="1208"/>
        <v/>
      </c>
      <c r="AW1253" s="32" t="str">
        <f t="shared" si="1208"/>
        <v/>
      </c>
      <c r="AX1253" s="32" t="str">
        <f t="shared" si="1208"/>
        <v/>
      </c>
      <c r="AY1253" s="32" t="str">
        <f t="shared" si="1208"/>
        <v/>
      </c>
      <c r="BA1253" s="17" t="str">
        <f t="shared" si="1213"/>
        <v/>
      </c>
      <c r="BB1253" s="17" t="str">
        <f t="shared" si="1213"/>
        <v/>
      </c>
      <c r="BC1253" s="17" t="str">
        <f t="shared" si="1213"/>
        <v/>
      </c>
      <c r="BD1253" s="17" t="str">
        <f t="shared" si="1213"/>
        <v/>
      </c>
      <c r="BE1253" s="17" t="str">
        <f t="shared" si="1213"/>
        <v/>
      </c>
      <c r="BF1253" s="17" t="str">
        <f t="shared" si="1209"/>
        <v/>
      </c>
      <c r="BG1253" s="17" t="str">
        <f t="shared" si="1209"/>
        <v/>
      </c>
      <c r="BH1253" s="17" t="str">
        <f t="shared" si="1209"/>
        <v/>
      </c>
      <c r="BI1253" s="17" t="str">
        <f t="shared" si="1209"/>
        <v/>
      </c>
      <c r="BJ1253" s="17" t="str">
        <f t="shared" si="1209"/>
        <v/>
      </c>
    </row>
    <row r="1254" spans="1:62" s="13" customFormat="1" ht="23.25" customHeight="1">
      <c r="A1254" s="1">
        <f ca="1">IF(COUNTIF($D1254:$M1254," ")=10,"",IF(VLOOKUP(MAX($A$1:A1253),$A$1:C1253,3,FALSE)=0,"",MAX($A$1:A1253)+1))</f>
        <v>1210</v>
      </c>
      <c r="B1254" s="13" t="str">
        <f>$B1252</f>
        <v/>
      </c>
      <c r="C1254" s="2" t="str">
        <f>IF($B1254="","",$S$3)</f>
        <v/>
      </c>
      <c r="D1254" s="14" t="str">
        <f t="shared" ref="D1254:K1254" si="1264">IF($B1254&gt;"",IF(ISERROR(SEARCH($B1254,T$3))," ",MID(T$3,FIND("%курс ",T$3,FIND($B1254,T$3))+6,3)&amp;"
("&amp;MID(T$3,FIND("ауд.",T$3,FIND($B1254,T$3))+4,FIND("№",T$3,FIND("ауд.",T$3,FIND($B1254,T$3)))-(FIND("ауд.",T$3,FIND($B1254,T$3))+4))&amp;")"),"")</f>
        <v/>
      </c>
      <c r="E1254" s="14" t="str">
        <f t="shared" si="1264"/>
        <v/>
      </c>
      <c r="F1254" s="14" t="str">
        <f t="shared" si="1264"/>
        <v/>
      </c>
      <c r="G1254" s="14" t="str">
        <f t="shared" si="1264"/>
        <v/>
      </c>
      <c r="H1254" s="14" t="str">
        <f t="shared" si="1264"/>
        <v/>
      </c>
      <c r="I1254" s="14" t="str">
        <f t="shared" si="1264"/>
        <v/>
      </c>
      <c r="J1254" s="14" t="str">
        <f t="shared" si="1264"/>
        <v/>
      </c>
      <c r="K1254" s="14" t="str">
        <f t="shared" si="1264"/>
        <v/>
      </c>
      <c r="L1254" s="14"/>
      <c r="M1254" s="14"/>
      <c r="P1254" s="16"/>
      <c r="Q1254" s="16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E1254" s="31" t="str">
        <f t="shared" si="1263"/>
        <v/>
      </c>
      <c r="AF1254" s="31" t="str">
        <f t="shared" si="1263"/>
        <v/>
      </c>
      <c r="AG1254" s="31" t="str">
        <f t="shared" si="1263"/>
        <v/>
      </c>
      <c r="AH1254" s="31" t="str">
        <f t="shared" si="1263"/>
        <v/>
      </c>
      <c r="AI1254" s="31" t="str">
        <f t="shared" si="1263"/>
        <v/>
      </c>
      <c r="AJ1254" s="31" t="str">
        <f t="shared" si="1263"/>
        <v/>
      </c>
      <c r="AK1254" s="31" t="str">
        <f t="shared" si="1263"/>
        <v/>
      </c>
      <c r="AL1254" s="31" t="str">
        <f t="shared" si="1263"/>
        <v/>
      </c>
      <c r="AM1254" s="31" t="str">
        <f t="shared" si="1263"/>
        <v/>
      </c>
      <c r="AN1254" s="31" t="str">
        <f t="shared" si="1263"/>
        <v/>
      </c>
      <c r="AO1254" s="32" t="str">
        <f t="shared" si="1261"/>
        <v/>
      </c>
      <c r="AP1254" s="32" t="str">
        <f t="shared" si="1212"/>
        <v/>
      </c>
      <c r="AQ1254" s="32" t="str">
        <f t="shared" si="1212"/>
        <v/>
      </c>
      <c r="AR1254" s="32" t="str">
        <f t="shared" si="1212"/>
        <v/>
      </c>
      <c r="AS1254" s="32" t="str">
        <f t="shared" si="1212"/>
        <v/>
      </c>
      <c r="AT1254" s="32" t="str">
        <f t="shared" si="1212"/>
        <v/>
      </c>
      <c r="AU1254" s="32" t="str">
        <f t="shared" si="1208"/>
        <v/>
      </c>
      <c r="AV1254" s="32" t="str">
        <f t="shared" si="1208"/>
        <v/>
      </c>
      <c r="AW1254" s="32" t="str">
        <f t="shared" si="1208"/>
        <v/>
      </c>
      <c r="AX1254" s="32" t="str">
        <f t="shared" si="1208"/>
        <v/>
      </c>
      <c r="AY1254" s="32" t="str">
        <f t="shared" si="1208"/>
        <v/>
      </c>
      <c r="BA1254" s="17" t="str">
        <f t="shared" si="1213"/>
        <v/>
      </c>
      <c r="BB1254" s="17" t="str">
        <f t="shared" si="1213"/>
        <v/>
      </c>
      <c r="BC1254" s="17" t="str">
        <f t="shared" si="1213"/>
        <v/>
      </c>
      <c r="BD1254" s="17" t="str">
        <f t="shared" si="1213"/>
        <v/>
      </c>
      <c r="BE1254" s="17" t="str">
        <f t="shared" si="1213"/>
        <v/>
      </c>
      <c r="BF1254" s="17" t="str">
        <f t="shared" si="1209"/>
        <v/>
      </c>
      <c r="BG1254" s="17" t="str">
        <f t="shared" si="1209"/>
        <v/>
      </c>
      <c r="BH1254" s="17" t="str">
        <f t="shared" si="1209"/>
        <v/>
      </c>
      <c r="BI1254" s="17" t="str">
        <f t="shared" si="1209"/>
        <v/>
      </c>
      <c r="BJ1254" s="17" t="str">
        <f t="shared" si="1209"/>
        <v/>
      </c>
    </row>
    <row r="1255" spans="1:62" s="13" customFormat="1" ht="23.25" customHeight="1">
      <c r="A1255" s="1">
        <f ca="1">IF(COUNTIF($D1255:$M1255," ")=10,"",IF(VLOOKUP(MAX($A$1:A1254),$A$1:C1254,3,FALSE)=0,"",MAX($A$1:A1254)+1))</f>
        <v>1211</v>
      </c>
      <c r="B1255" s="13" t="str">
        <f>$B1252</f>
        <v/>
      </c>
      <c r="C1255" s="2" t="str">
        <f>IF($B1255="","",$S$4)</f>
        <v/>
      </c>
      <c r="D1255" s="14" t="str">
        <f t="shared" ref="D1255:K1255" si="1265">IF($B1255&gt;"",IF(ISERROR(SEARCH($B1255,T$4))," ",MID(T$4,FIND("%курс ",T$4,FIND($B1255,T$4))+6,3)&amp;"
("&amp;MID(T$4,FIND("ауд.",T$4,FIND($B1255,T$4))+4,FIND("№",T$4,FIND("ауд.",T$4,FIND($B1255,T$4)))-(FIND("ауд.",T$4,FIND($B1255,T$4))+4))&amp;")"),"")</f>
        <v/>
      </c>
      <c r="E1255" s="14" t="str">
        <f t="shared" si="1265"/>
        <v/>
      </c>
      <c r="F1255" s="14" t="str">
        <f t="shared" si="1265"/>
        <v/>
      </c>
      <c r="G1255" s="14" t="str">
        <f t="shared" si="1265"/>
        <v/>
      </c>
      <c r="H1255" s="14" t="str">
        <f t="shared" si="1265"/>
        <v/>
      </c>
      <c r="I1255" s="14" t="str">
        <f t="shared" si="1265"/>
        <v/>
      </c>
      <c r="J1255" s="14" t="str">
        <f t="shared" si="1265"/>
        <v/>
      </c>
      <c r="K1255" s="14" t="str">
        <f t="shared" si="1265"/>
        <v/>
      </c>
      <c r="L1255" s="14"/>
      <c r="M1255" s="14"/>
      <c r="P1255" s="16"/>
      <c r="Q1255" s="16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E1255" s="31" t="str">
        <f t="shared" si="1263"/>
        <v/>
      </c>
      <c r="AF1255" s="31" t="str">
        <f t="shared" si="1263"/>
        <v/>
      </c>
      <c r="AG1255" s="31" t="str">
        <f t="shared" si="1263"/>
        <v/>
      </c>
      <c r="AH1255" s="31" t="str">
        <f t="shared" si="1263"/>
        <v/>
      </c>
      <c r="AI1255" s="31" t="str">
        <f t="shared" si="1263"/>
        <v/>
      </c>
      <c r="AJ1255" s="31" t="str">
        <f t="shared" si="1263"/>
        <v/>
      </c>
      <c r="AK1255" s="31" t="str">
        <f t="shared" si="1263"/>
        <v/>
      </c>
      <c r="AL1255" s="31" t="str">
        <f t="shared" si="1263"/>
        <v/>
      </c>
      <c r="AM1255" s="31" t="str">
        <f t="shared" si="1263"/>
        <v/>
      </c>
      <c r="AN1255" s="31" t="str">
        <f t="shared" si="1263"/>
        <v/>
      </c>
      <c r="AO1255" s="32" t="str">
        <f t="shared" si="1261"/>
        <v/>
      </c>
      <c r="AP1255" s="32" t="str">
        <f t="shared" si="1212"/>
        <v/>
      </c>
      <c r="AQ1255" s="32" t="str">
        <f t="shared" si="1212"/>
        <v/>
      </c>
      <c r="AR1255" s="32" t="str">
        <f t="shared" si="1212"/>
        <v/>
      </c>
      <c r="AS1255" s="32" t="str">
        <f t="shared" si="1212"/>
        <v/>
      </c>
      <c r="AT1255" s="32" t="str">
        <f t="shared" si="1212"/>
        <v/>
      </c>
      <c r="AU1255" s="32" t="str">
        <f t="shared" si="1208"/>
        <v/>
      </c>
      <c r="AV1255" s="32" t="str">
        <f t="shared" si="1208"/>
        <v/>
      </c>
      <c r="AW1255" s="32" t="str">
        <f t="shared" si="1208"/>
        <v/>
      </c>
      <c r="AX1255" s="32" t="str">
        <f t="shared" si="1208"/>
        <v/>
      </c>
      <c r="AY1255" s="32" t="str">
        <f t="shared" si="1208"/>
        <v/>
      </c>
      <c r="BA1255" s="17" t="str">
        <f t="shared" si="1213"/>
        <v/>
      </c>
      <c r="BB1255" s="17" t="str">
        <f t="shared" si="1213"/>
        <v/>
      </c>
      <c r="BC1255" s="17" t="str">
        <f t="shared" si="1213"/>
        <v/>
      </c>
      <c r="BD1255" s="17" t="str">
        <f t="shared" si="1213"/>
        <v/>
      </c>
      <c r="BE1255" s="17" t="str">
        <f t="shared" si="1213"/>
        <v/>
      </c>
      <c r="BF1255" s="17" t="str">
        <f t="shared" si="1209"/>
        <v/>
      </c>
      <c r="BG1255" s="17" t="str">
        <f t="shared" si="1209"/>
        <v/>
      </c>
      <c r="BH1255" s="17" t="str">
        <f t="shared" si="1209"/>
        <v/>
      </c>
      <c r="BI1255" s="17" t="str">
        <f t="shared" si="1209"/>
        <v/>
      </c>
      <c r="BJ1255" s="17" t="str">
        <f t="shared" si="1209"/>
        <v/>
      </c>
    </row>
    <row r="1256" spans="1:62" s="13" customFormat="1" ht="23.25" customHeight="1">
      <c r="A1256" s="1">
        <f ca="1">IF(COUNTIF($D1256:$M1256," ")=10,"",IF(VLOOKUP(MAX($A$1:A1255),$A$1:C1255,3,FALSE)=0,"",MAX($A$1:A1255)+1))</f>
        <v>1212</v>
      </c>
      <c r="B1256" s="13" t="str">
        <f>$B1252</f>
        <v/>
      </c>
      <c r="C1256" s="2" t="str">
        <f>IF($B1256="","",$S$5)</f>
        <v/>
      </c>
      <c r="D1256" s="23" t="str">
        <f t="shared" ref="D1256:K1256" si="1266">IF($B1256&gt;"",IF(ISERROR(SEARCH($B1256,T$5))," ",MID(T$5,FIND("%курс ",T$5,FIND($B1256,T$5))+6,3)&amp;"
("&amp;MID(T$5,FIND("ауд.",T$5,FIND($B1256,T$5))+4,FIND("№",T$5,FIND("ауд.",T$5,FIND($B1256,T$5)))-(FIND("ауд.",T$5,FIND($B1256,T$5))+4))&amp;")"),"")</f>
        <v/>
      </c>
      <c r="E1256" s="23" t="str">
        <f t="shared" si="1266"/>
        <v/>
      </c>
      <c r="F1256" s="23" t="str">
        <f t="shared" si="1266"/>
        <v/>
      </c>
      <c r="G1256" s="23" t="str">
        <f t="shared" si="1266"/>
        <v/>
      </c>
      <c r="H1256" s="23" t="str">
        <f t="shared" si="1266"/>
        <v/>
      </c>
      <c r="I1256" s="23" t="str">
        <f t="shared" si="1266"/>
        <v/>
      </c>
      <c r="J1256" s="23" t="str">
        <f t="shared" si="1266"/>
        <v/>
      </c>
      <c r="K1256" s="23" t="str">
        <f t="shared" si="1266"/>
        <v/>
      </c>
      <c r="L1256" s="23"/>
      <c r="M1256" s="23"/>
      <c r="P1256" s="16"/>
      <c r="Q1256" s="16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E1256" s="31" t="str">
        <f t="shared" si="1263"/>
        <v/>
      </c>
      <c r="AF1256" s="31" t="str">
        <f t="shared" si="1263"/>
        <v/>
      </c>
      <c r="AG1256" s="31" t="str">
        <f t="shared" si="1263"/>
        <v/>
      </c>
      <c r="AH1256" s="31" t="str">
        <f t="shared" si="1263"/>
        <v/>
      </c>
      <c r="AI1256" s="31" t="str">
        <f t="shared" si="1263"/>
        <v/>
      </c>
      <c r="AJ1256" s="31" t="str">
        <f t="shared" si="1263"/>
        <v/>
      </c>
      <c r="AK1256" s="31" t="str">
        <f t="shared" si="1263"/>
        <v/>
      </c>
      <c r="AL1256" s="31" t="str">
        <f t="shared" si="1263"/>
        <v/>
      </c>
      <c r="AM1256" s="31" t="str">
        <f t="shared" si="1263"/>
        <v/>
      </c>
      <c r="AN1256" s="31" t="str">
        <f t="shared" si="1263"/>
        <v/>
      </c>
      <c r="AO1256" s="32" t="str">
        <f t="shared" si="1261"/>
        <v/>
      </c>
      <c r="AP1256" s="32" t="str">
        <f t="shared" si="1212"/>
        <v/>
      </c>
      <c r="AQ1256" s="32" t="str">
        <f t="shared" si="1212"/>
        <v/>
      </c>
      <c r="AR1256" s="32" t="str">
        <f t="shared" si="1212"/>
        <v/>
      </c>
      <c r="AS1256" s="32" t="str">
        <f t="shared" si="1212"/>
        <v/>
      </c>
      <c r="AT1256" s="32" t="str">
        <f t="shared" si="1212"/>
        <v/>
      </c>
      <c r="AU1256" s="32" t="str">
        <f t="shared" si="1208"/>
        <v/>
      </c>
      <c r="AV1256" s="32" t="str">
        <f t="shared" si="1208"/>
        <v/>
      </c>
      <c r="AW1256" s="32" t="str">
        <f t="shared" si="1208"/>
        <v/>
      </c>
      <c r="AX1256" s="32" t="str">
        <f t="shared" si="1208"/>
        <v/>
      </c>
      <c r="AY1256" s="32" t="str">
        <f t="shared" si="1208"/>
        <v/>
      </c>
      <c r="BA1256" s="17" t="str">
        <f t="shared" si="1213"/>
        <v/>
      </c>
      <c r="BB1256" s="17" t="str">
        <f t="shared" si="1213"/>
        <v/>
      </c>
      <c r="BC1256" s="17" t="str">
        <f t="shared" si="1213"/>
        <v/>
      </c>
      <c r="BD1256" s="17" t="str">
        <f t="shared" si="1213"/>
        <v/>
      </c>
      <c r="BE1256" s="17" t="str">
        <f t="shared" si="1213"/>
        <v/>
      </c>
      <c r="BF1256" s="17" t="str">
        <f t="shared" si="1209"/>
        <v/>
      </c>
      <c r="BG1256" s="17" t="str">
        <f t="shared" si="1209"/>
        <v/>
      </c>
      <c r="BH1256" s="17" t="str">
        <f t="shared" si="1209"/>
        <v/>
      </c>
      <c r="BI1256" s="17" t="str">
        <f t="shared" si="1209"/>
        <v/>
      </c>
      <c r="BJ1256" s="17" t="str">
        <f t="shared" si="1209"/>
        <v/>
      </c>
    </row>
    <row r="1257" spans="1:62" s="13" customFormat="1" ht="23.25" customHeight="1">
      <c r="A1257" s="1">
        <f ca="1">IF(COUNTIF($D1257:$M1257," ")=10,"",IF(VLOOKUP(MAX($A$1:A1256),$A$1:C1256,3,FALSE)=0,"",MAX($A$1:A1256)+1))</f>
        <v>1213</v>
      </c>
      <c r="B1257" s="13" t="str">
        <f>$B1252</f>
        <v/>
      </c>
      <c r="C1257" s="2" t="str">
        <f>IF($B1257="","",$S$6)</f>
        <v/>
      </c>
      <c r="D1257" s="23" t="str">
        <f t="shared" ref="D1257:K1257" si="1267">IF($B1257&gt;"",IF(ISERROR(SEARCH($B1257,T$6))," ",MID(T$6,FIND("%курс ",T$6,FIND($B1257,T$6))+6,3)&amp;"
("&amp;MID(T$6,FIND("ауд.",T$6,FIND($B1257,T$6))+4,FIND("№",T$6,FIND("ауд.",T$6,FIND($B1257,T$6)))-(FIND("ауд.",T$6,FIND($B1257,T$6))+4))&amp;")"),"")</f>
        <v/>
      </c>
      <c r="E1257" s="23" t="str">
        <f t="shared" si="1267"/>
        <v/>
      </c>
      <c r="F1257" s="23" t="str">
        <f t="shared" si="1267"/>
        <v/>
      </c>
      <c r="G1257" s="23" t="str">
        <f t="shared" si="1267"/>
        <v/>
      </c>
      <c r="H1257" s="23" t="str">
        <f t="shared" si="1267"/>
        <v/>
      </c>
      <c r="I1257" s="23" t="str">
        <f t="shared" si="1267"/>
        <v/>
      </c>
      <c r="J1257" s="23" t="str">
        <f t="shared" si="1267"/>
        <v/>
      </c>
      <c r="K1257" s="23" t="str">
        <f t="shared" si="1267"/>
        <v/>
      </c>
      <c r="L1257" s="23"/>
      <c r="M1257" s="23"/>
      <c r="P1257" s="16"/>
      <c r="Q1257" s="16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E1257" s="31" t="str">
        <f t="shared" si="1263"/>
        <v/>
      </c>
      <c r="AF1257" s="31" t="str">
        <f t="shared" si="1263"/>
        <v/>
      </c>
      <c r="AG1257" s="31" t="str">
        <f t="shared" si="1263"/>
        <v/>
      </c>
      <c r="AH1257" s="31" t="str">
        <f t="shared" si="1263"/>
        <v/>
      </c>
      <c r="AI1257" s="31" t="str">
        <f t="shared" si="1263"/>
        <v/>
      </c>
      <c r="AJ1257" s="31" t="str">
        <f t="shared" si="1263"/>
        <v/>
      </c>
      <c r="AK1257" s="31" t="str">
        <f t="shared" si="1263"/>
        <v/>
      </c>
      <c r="AL1257" s="31" t="str">
        <f t="shared" si="1263"/>
        <v/>
      </c>
      <c r="AM1257" s="31" t="str">
        <f t="shared" si="1263"/>
        <v/>
      </c>
      <c r="AN1257" s="31" t="str">
        <f t="shared" si="1263"/>
        <v/>
      </c>
      <c r="AO1257" s="32" t="str">
        <f t="shared" si="1261"/>
        <v/>
      </c>
      <c r="AP1257" s="32" t="str">
        <f t="shared" si="1212"/>
        <v/>
      </c>
      <c r="AQ1257" s="32" t="str">
        <f t="shared" si="1212"/>
        <v/>
      </c>
      <c r="AR1257" s="32" t="str">
        <f t="shared" si="1212"/>
        <v/>
      </c>
      <c r="AS1257" s="32" t="str">
        <f t="shared" si="1212"/>
        <v/>
      </c>
      <c r="AT1257" s="32" t="str">
        <f t="shared" si="1212"/>
        <v/>
      </c>
      <c r="AU1257" s="32" t="str">
        <f t="shared" si="1208"/>
        <v/>
      </c>
      <c r="AV1257" s="32" t="str">
        <f t="shared" si="1208"/>
        <v/>
      </c>
      <c r="AW1257" s="32" t="str">
        <f t="shared" si="1208"/>
        <v/>
      </c>
      <c r="AX1257" s="32" t="str">
        <f t="shared" si="1208"/>
        <v/>
      </c>
      <c r="AY1257" s="32" t="str">
        <f t="shared" si="1208"/>
        <v/>
      </c>
      <c r="BA1257" s="17" t="str">
        <f t="shared" si="1213"/>
        <v/>
      </c>
      <c r="BB1257" s="17" t="str">
        <f t="shared" si="1213"/>
        <v/>
      </c>
      <c r="BC1257" s="17" t="str">
        <f t="shared" si="1213"/>
        <v/>
      </c>
      <c r="BD1257" s="17" t="str">
        <f t="shared" si="1213"/>
        <v/>
      </c>
      <c r="BE1257" s="17" t="str">
        <f t="shared" si="1213"/>
        <v/>
      </c>
      <c r="BF1257" s="17" t="str">
        <f t="shared" si="1209"/>
        <v/>
      </c>
      <c r="BG1257" s="17" t="str">
        <f t="shared" si="1209"/>
        <v/>
      </c>
      <c r="BH1257" s="17" t="str">
        <f t="shared" si="1209"/>
        <v/>
      </c>
      <c r="BI1257" s="17" t="str">
        <f t="shared" si="1209"/>
        <v/>
      </c>
      <c r="BJ1257" s="17" t="str">
        <f t="shared" si="1209"/>
        <v/>
      </c>
    </row>
    <row r="1258" spans="1:62" s="13" customFormat="1" ht="23.25" customHeight="1">
      <c r="A1258" s="1">
        <f ca="1">IF(COUNTIF($D1258:$M1258," ")=10,"",IF(VLOOKUP(MAX($A$1:A1257),$A$1:C1257,3,FALSE)=0,"",MAX($A$1:A1257)+1))</f>
        <v>1214</v>
      </c>
      <c r="B1258" s="13" t="str">
        <f>$B1252</f>
        <v/>
      </c>
      <c r="C1258" s="2" t="str">
        <f>IF($B1258="","",$S$7)</f>
        <v/>
      </c>
      <c r="D1258" s="23" t="str">
        <f t="shared" ref="D1258:K1258" si="1268">IF($B1258&gt;"",IF(ISERROR(SEARCH($B1258,T$7))," ",MID(T$7,FIND("%курс ",T$7,FIND($B1258,T$7))+6,3)&amp;"
("&amp;MID(T$7,FIND("ауд.",T$7,FIND($B1258,T$7))+4,FIND("№",T$7,FIND("ауд.",T$7,FIND($B1258,T$7)))-(FIND("ауд.",T$7,FIND($B1258,T$7))+4))&amp;")"),"")</f>
        <v/>
      </c>
      <c r="E1258" s="23" t="str">
        <f t="shared" si="1268"/>
        <v/>
      </c>
      <c r="F1258" s="23" t="str">
        <f t="shared" si="1268"/>
        <v/>
      </c>
      <c r="G1258" s="23" t="str">
        <f t="shared" si="1268"/>
        <v/>
      </c>
      <c r="H1258" s="23" t="str">
        <f t="shared" si="1268"/>
        <v/>
      </c>
      <c r="I1258" s="23" t="str">
        <f t="shared" si="1268"/>
        <v/>
      </c>
      <c r="J1258" s="23" t="str">
        <f t="shared" si="1268"/>
        <v/>
      </c>
      <c r="K1258" s="23" t="str">
        <f t="shared" si="1268"/>
        <v/>
      </c>
      <c r="L1258" s="23"/>
      <c r="M1258" s="23"/>
      <c r="P1258" s="16"/>
      <c r="Q1258" s="16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E1258" s="31" t="str">
        <f t="shared" si="1263"/>
        <v/>
      </c>
      <c r="AF1258" s="31" t="str">
        <f t="shared" si="1263"/>
        <v/>
      </c>
      <c r="AG1258" s="31" t="str">
        <f t="shared" si="1263"/>
        <v/>
      </c>
      <c r="AH1258" s="31" t="str">
        <f t="shared" si="1263"/>
        <v/>
      </c>
      <c r="AI1258" s="31" t="str">
        <f t="shared" si="1263"/>
        <v/>
      </c>
      <c r="AJ1258" s="31" t="str">
        <f t="shared" si="1263"/>
        <v/>
      </c>
      <c r="AK1258" s="31" t="str">
        <f t="shared" si="1263"/>
        <v/>
      </c>
      <c r="AL1258" s="31" t="str">
        <f t="shared" si="1263"/>
        <v/>
      </c>
      <c r="AM1258" s="31" t="str">
        <f t="shared" si="1263"/>
        <v/>
      </c>
      <c r="AN1258" s="31" t="str">
        <f t="shared" si="1263"/>
        <v/>
      </c>
      <c r="AO1258" s="32" t="str">
        <f t="shared" si="1261"/>
        <v/>
      </c>
      <c r="AP1258" s="32" t="str">
        <f t="shared" si="1212"/>
        <v/>
      </c>
      <c r="AQ1258" s="32" t="str">
        <f t="shared" si="1212"/>
        <v/>
      </c>
      <c r="AR1258" s="32" t="str">
        <f t="shared" si="1212"/>
        <v/>
      </c>
      <c r="AS1258" s="32" t="str">
        <f t="shared" si="1212"/>
        <v/>
      </c>
      <c r="AT1258" s="32" t="str">
        <f t="shared" si="1212"/>
        <v/>
      </c>
      <c r="AU1258" s="32" t="str">
        <f t="shared" ref="AU1258:AY1311" si="1269">IF(AJ1258="","",CONCATENATE(AJ1258," ",$AO1258))</f>
        <v/>
      </c>
      <c r="AV1258" s="32" t="str">
        <f t="shared" si="1269"/>
        <v/>
      </c>
      <c r="AW1258" s="32" t="str">
        <f t="shared" si="1269"/>
        <v/>
      </c>
      <c r="AX1258" s="32" t="str">
        <f t="shared" si="1269"/>
        <v/>
      </c>
      <c r="AY1258" s="32" t="str">
        <f t="shared" si="1269"/>
        <v/>
      </c>
      <c r="BA1258" s="17" t="str">
        <f t="shared" si="1213"/>
        <v/>
      </c>
      <c r="BB1258" s="17" t="str">
        <f t="shared" si="1213"/>
        <v/>
      </c>
      <c r="BC1258" s="17" t="str">
        <f t="shared" si="1213"/>
        <v/>
      </c>
      <c r="BD1258" s="17" t="str">
        <f t="shared" si="1213"/>
        <v/>
      </c>
      <c r="BE1258" s="17" t="str">
        <f t="shared" si="1213"/>
        <v/>
      </c>
      <c r="BF1258" s="17" t="str">
        <f t="shared" ref="BF1258:BJ1311" si="1270">IF(AJ1258="","",ROW())</f>
        <v/>
      </c>
      <c r="BG1258" s="17" t="str">
        <f t="shared" si="1270"/>
        <v/>
      </c>
      <c r="BH1258" s="17" t="str">
        <f t="shared" si="1270"/>
        <v/>
      </c>
      <c r="BI1258" s="17" t="str">
        <f t="shared" si="1270"/>
        <v/>
      </c>
      <c r="BJ1258" s="17" t="str">
        <f t="shared" si="1270"/>
        <v/>
      </c>
    </row>
    <row r="1259" spans="1:62" s="13" customFormat="1" ht="23.25" customHeight="1">
      <c r="A1259" s="1">
        <f ca="1">IF(COUNTIF($D1259:$M1259," ")=10,"",IF(VLOOKUP(MAX($A$1:A1258),$A$1:C1258,3,FALSE)=0,"",MAX($A$1:A1258)+1))</f>
        <v>1215</v>
      </c>
      <c r="B1259" s="13" t="str">
        <f>$B1252</f>
        <v/>
      </c>
      <c r="C1259" s="2" t="str">
        <f>IF($B1259="","",$S$8)</f>
        <v/>
      </c>
      <c r="D1259" s="23" t="str">
        <f t="shared" ref="D1259:K1259" si="1271">IF($B1259&gt;"",IF(ISERROR(SEARCH($B1259,T$8))," ",MID(T$8,FIND("%курс ",T$8,FIND($B1259,T$8))+6,3)&amp;"
("&amp;MID(T$8,FIND("ауд.",T$8,FIND($B1259,T$8))+4,FIND("№",T$8,FIND("ауд.",T$8,FIND($B1259,T$8)))-(FIND("ауд.",T$8,FIND($B1259,T$8))+4))&amp;")"),"")</f>
        <v/>
      </c>
      <c r="E1259" s="23" t="str">
        <f t="shared" si="1271"/>
        <v/>
      </c>
      <c r="F1259" s="23" t="str">
        <f t="shared" si="1271"/>
        <v/>
      </c>
      <c r="G1259" s="23" t="str">
        <f t="shared" si="1271"/>
        <v/>
      </c>
      <c r="H1259" s="23" t="str">
        <f t="shared" si="1271"/>
        <v/>
      </c>
      <c r="I1259" s="23" t="str">
        <f t="shared" si="1271"/>
        <v/>
      </c>
      <c r="J1259" s="23" t="str">
        <f t="shared" si="1271"/>
        <v/>
      </c>
      <c r="K1259" s="23" t="str">
        <f t="shared" si="1271"/>
        <v/>
      </c>
      <c r="L1259" s="23"/>
      <c r="M1259" s="23"/>
      <c r="P1259" s="16"/>
      <c r="Q1259" s="16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E1259" s="31" t="str">
        <f t="shared" si="1263"/>
        <v/>
      </c>
      <c r="AF1259" s="31" t="str">
        <f t="shared" si="1263"/>
        <v/>
      </c>
      <c r="AG1259" s="31" t="str">
        <f t="shared" si="1263"/>
        <v/>
      </c>
      <c r="AH1259" s="31" t="str">
        <f t="shared" si="1263"/>
        <v/>
      </c>
      <c r="AI1259" s="31" t="str">
        <f t="shared" si="1263"/>
        <v/>
      </c>
      <c r="AJ1259" s="31" t="str">
        <f t="shared" si="1263"/>
        <v/>
      </c>
      <c r="AK1259" s="31" t="str">
        <f t="shared" si="1263"/>
        <v/>
      </c>
      <c r="AL1259" s="31" t="str">
        <f t="shared" si="1263"/>
        <v/>
      </c>
      <c r="AM1259" s="31" t="str">
        <f t="shared" si="1263"/>
        <v/>
      </c>
      <c r="AN1259" s="31" t="str">
        <f t="shared" si="1263"/>
        <v/>
      </c>
      <c r="AO1259" s="32" t="str">
        <f t="shared" si="1261"/>
        <v/>
      </c>
      <c r="AP1259" s="32" t="str">
        <f t="shared" ref="AP1259:AT1312" si="1272">IF(AE1259="","",CONCATENATE(AE1259," ",$AO1259))</f>
        <v/>
      </c>
      <c r="AQ1259" s="32" t="str">
        <f t="shared" si="1272"/>
        <v/>
      </c>
      <c r="AR1259" s="32" t="str">
        <f t="shared" si="1272"/>
        <v/>
      </c>
      <c r="AS1259" s="32" t="str">
        <f t="shared" si="1272"/>
        <v/>
      </c>
      <c r="AT1259" s="32" t="str">
        <f t="shared" si="1272"/>
        <v/>
      </c>
      <c r="AU1259" s="32" t="str">
        <f t="shared" si="1269"/>
        <v/>
      </c>
      <c r="AV1259" s="32" t="str">
        <f t="shared" si="1269"/>
        <v/>
      </c>
      <c r="AW1259" s="32" t="str">
        <f t="shared" si="1269"/>
        <v/>
      </c>
      <c r="AX1259" s="32" t="str">
        <f t="shared" si="1269"/>
        <v/>
      </c>
      <c r="AY1259" s="32" t="str">
        <f t="shared" si="1269"/>
        <v/>
      </c>
      <c r="BA1259" s="17" t="str">
        <f t="shared" ref="BA1259:BE1312" si="1273">IF(AE1259="","",ROW())</f>
        <v/>
      </c>
      <c r="BB1259" s="17" t="str">
        <f t="shared" si="1273"/>
        <v/>
      </c>
      <c r="BC1259" s="17" t="str">
        <f t="shared" si="1273"/>
        <v/>
      </c>
      <c r="BD1259" s="17" t="str">
        <f t="shared" si="1273"/>
        <v/>
      </c>
      <c r="BE1259" s="17" t="str">
        <f t="shared" si="1273"/>
        <v/>
      </c>
      <c r="BF1259" s="17" t="str">
        <f t="shared" si="1270"/>
        <v/>
      </c>
      <c r="BG1259" s="17" t="str">
        <f t="shared" si="1270"/>
        <v/>
      </c>
      <c r="BH1259" s="17" t="str">
        <f t="shared" si="1270"/>
        <v/>
      </c>
      <c r="BI1259" s="17" t="str">
        <f t="shared" si="1270"/>
        <v/>
      </c>
      <c r="BJ1259" s="17" t="str">
        <f t="shared" si="1270"/>
        <v/>
      </c>
    </row>
    <row r="1260" spans="1:62" s="13" customFormat="1" ht="23.25" customHeight="1">
      <c r="C1260" s="2" t="str">
        <f>IF($B1260="","",$S$2)</f>
        <v/>
      </c>
      <c r="D1260" s="14" t="str">
        <f t="shared" ref="D1260:K1260" si="1274">IF($B1260&gt;"",IF(ISERROR(SEARCH($B1260,T$2))," ",MID(T$2,FIND("%курс ",T$2,FIND($B1260,T$2))+6,3)&amp;"
("&amp;MID(T$2,FIND("ауд.",T$2,FIND($B1260,T$2))+4,FIND("№",T$2,FIND("ауд.",T$2,FIND($B1260,T$2)))-(FIND("ауд.",T$2,FIND($B1260,T$2))+4))&amp;")"),"")</f>
        <v/>
      </c>
      <c r="E1260" s="14" t="str">
        <f t="shared" si="1274"/>
        <v/>
      </c>
      <c r="F1260" s="14" t="str">
        <f t="shared" si="1274"/>
        <v/>
      </c>
      <c r="G1260" s="14" t="str">
        <f t="shared" si="1274"/>
        <v/>
      </c>
      <c r="H1260" s="14" t="str">
        <f t="shared" si="1274"/>
        <v/>
      </c>
      <c r="I1260" s="14" t="str">
        <f t="shared" si="1274"/>
        <v/>
      </c>
      <c r="J1260" s="14" t="str">
        <f t="shared" si="1274"/>
        <v/>
      </c>
      <c r="K1260" s="14" t="str">
        <f t="shared" si="1274"/>
        <v/>
      </c>
      <c r="L1260" s="14"/>
      <c r="M1260" s="14"/>
      <c r="P1260" s="16"/>
      <c r="Q1260" s="16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E1260" s="35"/>
      <c r="AF1260" s="35"/>
      <c r="AG1260" s="35"/>
      <c r="AH1260" s="35"/>
      <c r="AI1260" s="35"/>
      <c r="AJ1260" s="35"/>
      <c r="AK1260" s="35"/>
      <c r="AL1260" s="35"/>
      <c r="AM1260" s="35"/>
      <c r="AN1260" s="35"/>
      <c r="AO1260" s="35"/>
      <c r="AP1260" s="32" t="str">
        <f t="shared" si="1272"/>
        <v/>
      </c>
      <c r="AQ1260" s="32" t="str">
        <f t="shared" si="1272"/>
        <v/>
      </c>
      <c r="AR1260" s="32" t="str">
        <f t="shared" si="1272"/>
        <v/>
      </c>
      <c r="AS1260" s="32" t="str">
        <f t="shared" si="1272"/>
        <v/>
      </c>
      <c r="AT1260" s="32" t="str">
        <f t="shared" si="1272"/>
        <v/>
      </c>
      <c r="AU1260" s="32" t="str">
        <f t="shared" si="1269"/>
        <v/>
      </c>
      <c r="AV1260" s="32" t="str">
        <f t="shared" si="1269"/>
        <v/>
      </c>
      <c r="AW1260" s="32" t="str">
        <f t="shared" si="1269"/>
        <v/>
      </c>
      <c r="AX1260" s="32" t="str">
        <f t="shared" si="1269"/>
        <v/>
      </c>
      <c r="AY1260" s="32" t="str">
        <f t="shared" si="1269"/>
        <v/>
      </c>
      <c r="BA1260" s="17" t="str">
        <f t="shared" si="1273"/>
        <v/>
      </c>
      <c r="BB1260" s="17" t="str">
        <f t="shared" si="1273"/>
        <v/>
      </c>
      <c r="BC1260" s="17" t="str">
        <f t="shared" si="1273"/>
        <v/>
      </c>
      <c r="BD1260" s="17" t="str">
        <f t="shared" si="1273"/>
        <v/>
      </c>
      <c r="BE1260" s="17" t="str">
        <f t="shared" si="1273"/>
        <v/>
      </c>
      <c r="BF1260" s="17" t="str">
        <f t="shared" si="1270"/>
        <v/>
      </c>
      <c r="BG1260" s="17" t="str">
        <f t="shared" si="1270"/>
        <v/>
      </c>
      <c r="BH1260" s="17" t="str">
        <f t="shared" si="1270"/>
        <v/>
      </c>
      <c r="BI1260" s="17" t="str">
        <f t="shared" si="1270"/>
        <v/>
      </c>
      <c r="BJ1260" s="17" t="str">
        <f t="shared" si="1270"/>
        <v/>
      </c>
    </row>
    <row r="1261" spans="1:62" s="13" customFormat="1" ht="23.25" customHeight="1">
      <c r="A1261" s="1">
        <f ca="1">IF(COUNTIF($D1262:$M1268," ")=70,"",MAX($A$1:A1260)+1)</f>
        <v>1216</v>
      </c>
      <c r="B1261" s="2" t="str">
        <f>IF($C1261="","",$C1261)</f>
        <v/>
      </c>
      <c r="C1261" s="3" t="str">
        <f>IF(ISERROR(VLOOKUP((ROW()-1)/9+1,'[1]Преподавательский состав'!$A$2:$B$180,2,FALSE)),"",VLOOKUP((ROW()-1)/9+1,'[1]Преподавательский состав'!$A$2:$B$180,2,FALSE))</f>
        <v/>
      </c>
      <c r="D1261" s="3" t="str">
        <f>IF($C1261="","",T(" 9.00"))</f>
        <v/>
      </c>
      <c r="E1261" s="3" t="str">
        <f>IF($C1261="","",T("10.40"))</f>
        <v/>
      </c>
      <c r="F1261" s="3" t="str">
        <f>IF($C1261="","",T("12.20"))</f>
        <v/>
      </c>
      <c r="G1261" s="3" t="str">
        <f>IF($C1261="","",T("14.00"))</f>
        <v/>
      </c>
      <c r="H1261" s="3" t="str">
        <f>IF($C1261="","",T("14.30"))</f>
        <v/>
      </c>
      <c r="I1261" s="3" t="str">
        <f>IF($C1261="","",T("16.10"))</f>
        <v/>
      </c>
      <c r="J1261" s="3" t="str">
        <f>IF($C1261="","",T("17.50"))</f>
        <v/>
      </c>
      <c r="K1261" s="3" t="str">
        <f>IF($C1261="","",T("17.50"))</f>
        <v/>
      </c>
      <c r="L1261" s="3"/>
      <c r="M1261" s="3"/>
      <c r="P1261" s="16"/>
      <c r="Q1261" s="16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E1261" s="32"/>
      <c r="AF1261" s="32"/>
      <c r="AG1261" s="32"/>
      <c r="AH1261" s="32"/>
      <c r="AI1261" s="32"/>
      <c r="AJ1261" s="32"/>
      <c r="AK1261" s="32"/>
      <c r="AL1261" s="32"/>
      <c r="AM1261" s="32"/>
      <c r="AN1261" s="32"/>
      <c r="AO1261" s="32" t="str">
        <f t="shared" ref="AO1261:AO1268" si="1275">IF(COUNTBLANK(AE1261:AN1261)=10,"",MID($B1261,1,FIND(" ",$B1261)-1))</f>
        <v/>
      </c>
      <c r="AP1261" s="32" t="str">
        <f t="shared" si="1272"/>
        <v/>
      </c>
      <c r="AQ1261" s="32" t="str">
        <f t="shared" si="1272"/>
        <v/>
      </c>
      <c r="AR1261" s="32" t="str">
        <f t="shared" si="1272"/>
        <v/>
      </c>
      <c r="AS1261" s="32" t="str">
        <f t="shared" si="1272"/>
        <v/>
      </c>
      <c r="AT1261" s="32" t="str">
        <f t="shared" si="1272"/>
        <v/>
      </c>
      <c r="AU1261" s="32" t="str">
        <f t="shared" si="1269"/>
        <v/>
      </c>
      <c r="AV1261" s="32" t="str">
        <f t="shared" si="1269"/>
        <v/>
      </c>
      <c r="AW1261" s="32" t="str">
        <f t="shared" si="1269"/>
        <v/>
      </c>
      <c r="AX1261" s="32" t="str">
        <f t="shared" si="1269"/>
        <v/>
      </c>
      <c r="AY1261" s="32" t="str">
        <f t="shared" si="1269"/>
        <v/>
      </c>
      <c r="BA1261" s="17" t="str">
        <f t="shared" si="1273"/>
        <v/>
      </c>
      <c r="BB1261" s="17" t="str">
        <f t="shared" si="1273"/>
        <v/>
      </c>
      <c r="BC1261" s="17" t="str">
        <f t="shared" si="1273"/>
        <v/>
      </c>
      <c r="BD1261" s="17" t="str">
        <f t="shared" si="1273"/>
        <v/>
      </c>
      <c r="BE1261" s="17" t="str">
        <f t="shared" si="1273"/>
        <v/>
      </c>
      <c r="BF1261" s="17" t="str">
        <f t="shared" si="1270"/>
        <v/>
      </c>
      <c r="BG1261" s="17" t="str">
        <f t="shared" si="1270"/>
        <v/>
      </c>
      <c r="BH1261" s="17" t="str">
        <f t="shared" si="1270"/>
        <v/>
      </c>
      <c r="BI1261" s="17" t="str">
        <f t="shared" si="1270"/>
        <v/>
      </c>
      <c r="BJ1261" s="17" t="str">
        <f t="shared" si="1270"/>
        <v/>
      </c>
    </row>
    <row r="1262" spans="1:62" s="13" customFormat="1" ht="23.25" customHeight="1">
      <c r="A1262" s="1">
        <f ca="1">IF(COUNTIF($D1262:$M1262," ")=10,"",IF(VLOOKUP(MAX($A$1:A1261),$A$1:C1261,3,FALSE)=0,"",MAX($A$1:A1261)+1))</f>
        <v>1217</v>
      </c>
      <c r="B1262" s="13" t="str">
        <f>$B1261</f>
        <v/>
      </c>
      <c r="C1262" s="2" t="str">
        <f>IF($B1262="","",$S$2)</f>
        <v/>
      </c>
      <c r="D1262" s="14" t="str">
        <f t="shared" ref="D1262:K1262" si="1276">IF($B1262&gt;"",IF(ISERROR(SEARCH($B1262,T$2))," ",MID(T$2,FIND("%курс ",T$2,FIND($B1262,T$2))+6,3)&amp;"
("&amp;MID(T$2,FIND("ауд.",T$2,FIND($B1262,T$2))+4,FIND("№",T$2,FIND("ауд.",T$2,FIND($B1262,T$2)))-(FIND("ауд.",T$2,FIND($B1262,T$2))+4))&amp;")"),"")</f>
        <v/>
      </c>
      <c r="E1262" s="14" t="str">
        <f t="shared" si="1276"/>
        <v/>
      </c>
      <c r="F1262" s="14" t="str">
        <f t="shared" si="1276"/>
        <v/>
      </c>
      <c r="G1262" s="14" t="str">
        <f t="shared" si="1276"/>
        <v/>
      </c>
      <c r="H1262" s="14" t="str">
        <f t="shared" si="1276"/>
        <v/>
      </c>
      <c r="I1262" s="14" t="str">
        <f t="shared" si="1276"/>
        <v/>
      </c>
      <c r="J1262" s="14" t="str">
        <f t="shared" si="1276"/>
        <v/>
      </c>
      <c r="K1262" s="14" t="str">
        <f t="shared" si="1276"/>
        <v/>
      </c>
      <c r="L1262" s="14"/>
      <c r="M1262" s="14"/>
      <c r="P1262" s="16"/>
      <c r="Q1262" s="16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E1262" s="31" t="str">
        <f t="shared" ref="AE1262:AN1268" si="1277">IF(D1262=" ","",IF(D1262="","",CONCATENATE($C1262," ",D$1," ",MID(D1262,6,3))))</f>
        <v/>
      </c>
      <c r="AF1262" s="31" t="str">
        <f t="shared" si="1277"/>
        <v/>
      </c>
      <c r="AG1262" s="31" t="str">
        <f t="shared" si="1277"/>
        <v/>
      </c>
      <c r="AH1262" s="31" t="str">
        <f t="shared" si="1277"/>
        <v/>
      </c>
      <c r="AI1262" s="31" t="str">
        <f t="shared" si="1277"/>
        <v/>
      </c>
      <c r="AJ1262" s="31" t="str">
        <f t="shared" si="1277"/>
        <v/>
      </c>
      <c r="AK1262" s="31" t="str">
        <f t="shared" si="1277"/>
        <v/>
      </c>
      <c r="AL1262" s="31" t="str">
        <f t="shared" si="1277"/>
        <v/>
      </c>
      <c r="AM1262" s="31" t="str">
        <f t="shared" si="1277"/>
        <v/>
      </c>
      <c r="AN1262" s="31" t="str">
        <f t="shared" si="1277"/>
        <v/>
      </c>
      <c r="AO1262" s="32" t="str">
        <f t="shared" si="1275"/>
        <v/>
      </c>
      <c r="AP1262" s="32" t="str">
        <f t="shared" si="1272"/>
        <v/>
      </c>
      <c r="AQ1262" s="32" t="str">
        <f t="shared" si="1272"/>
        <v/>
      </c>
      <c r="AR1262" s="32" t="str">
        <f t="shared" si="1272"/>
        <v/>
      </c>
      <c r="AS1262" s="32" t="str">
        <f t="shared" si="1272"/>
        <v/>
      </c>
      <c r="AT1262" s="32" t="str">
        <f t="shared" si="1272"/>
        <v/>
      </c>
      <c r="AU1262" s="32" t="str">
        <f t="shared" si="1269"/>
        <v/>
      </c>
      <c r="AV1262" s="32" t="str">
        <f t="shared" si="1269"/>
        <v/>
      </c>
      <c r="AW1262" s="32" t="str">
        <f t="shared" si="1269"/>
        <v/>
      </c>
      <c r="AX1262" s="32" t="str">
        <f t="shared" si="1269"/>
        <v/>
      </c>
      <c r="AY1262" s="32" t="str">
        <f t="shared" si="1269"/>
        <v/>
      </c>
      <c r="BA1262" s="17" t="str">
        <f t="shared" si="1273"/>
        <v/>
      </c>
      <c r="BB1262" s="17" t="str">
        <f t="shared" si="1273"/>
        <v/>
      </c>
      <c r="BC1262" s="17" t="str">
        <f t="shared" si="1273"/>
        <v/>
      </c>
      <c r="BD1262" s="17" t="str">
        <f t="shared" si="1273"/>
        <v/>
      </c>
      <c r="BE1262" s="17" t="str">
        <f t="shared" si="1273"/>
        <v/>
      </c>
      <c r="BF1262" s="17" t="str">
        <f t="shared" si="1270"/>
        <v/>
      </c>
      <c r="BG1262" s="17" t="str">
        <f t="shared" si="1270"/>
        <v/>
      </c>
      <c r="BH1262" s="17" t="str">
        <f t="shared" si="1270"/>
        <v/>
      </c>
      <c r="BI1262" s="17" t="str">
        <f t="shared" si="1270"/>
        <v/>
      </c>
      <c r="BJ1262" s="17" t="str">
        <f t="shared" si="1270"/>
        <v/>
      </c>
    </row>
    <row r="1263" spans="1:62" s="13" customFormat="1" ht="23.25" customHeight="1">
      <c r="A1263" s="1">
        <f ca="1">IF(COUNTIF($D1263:$M1263," ")=10,"",IF(VLOOKUP(MAX($A$1:A1262),$A$1:C1262,3,FALSE)=0,"",MAX($A$1:A1262)+1))</f>
        <v>1218</v>
      </c>
      <c r="B1263" s="13" t="str">
        <f>$B1261</f>
        <v/>
      </c>
      <c r="C1263" s="2" t="str">
        <f>IF($B1263="","",$S$3)</f>
        <v/>
      </c>
      <c r="D1263" s="14" t="str">
        <f t="shared" ref="D1263:K1263" si="1278">IF($B1263&gt;"",IF(ISERROR(SEARCH($B1263,T$3))," ",MID(T$3,FIND("%курс ",T$3,FIND($B1263,T$3))+6,3)&amp;"
("&amp;MID(T$3,FIND("ауд.",T$3,FIND($B1263,T$3))+4,FIND("№",T$3,FIND("ауд.",T$3,FIND($B1263,T$3)))-(FIND("ауд.",T$3,FIND($B1263,T$3))+4))&amp;")"),"")</f>
        <v/>
      </c>
      <c r="E1263" s="14" t="str">
        <f t="shared" si="1278"/>
        <v/>
      </c>
      <c r="F1263" s="14" t="str">
        <f t="shared" si="1278"/>
        <v/>
      </c>
      <c r="G1263" s="14" t="str">
        <f t="shared" si="1278"/>
        <v/>
      </c>
      <c r="H1263" s="14" t="str">
        <f t="shared" si="1278"/>
        <v/>
      </c>
      <c r="I1263" s="14" t="str">
        <f t="shared" si="1278"/>
        <v/>
      </c>
      <c r="J1263" s="14" t="str">
        <f t="shared" si="1278"/>
        <v/>
      </c>
      <c r="K1263" s="14" t="str">
        <f t="shared" si="1278"/>
        <v/>
      </c>
      <c r="L1263" s="14"/>
      <c r="M1263" s="14"/>
      <c r="P1263" s="16"/>
      <c r="Q1263" s="16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E1263" s="31" t="str">
        <f t="shared" si="1277"/>
        <v/>
      </c>
      <c r="AF1263" s="31" t="str">
        <f t="shared" si="1277"/>
        <v/>
      </c>
      <c r="AG1263" s="31" t="str">
        <f t="shared" si="1277"/>
        <v/>
      </c>
      <c r="AH1263" s="31" t="str">
        <f t="shared" si="1277"/>
        <v/>
      </c>
      <c r="AI1263" s="31" t="str">
        <f t="shared" si="1277"/>
        <v/>
      </c>
      <c r="AJ1263" s="31" t="str">
        <f t="shared" si="1277"/>
        <v/>
      </c>
      <c r="AK1263" s="31" t="str">
        <f t="shared" si="1277"/>
        <v/>
      </c>
      <c r="AL1263" s="31" t="str">
        <f t="shared" si="1277"/>
        <v/>
      </c>
      <c r="AM1263" s="31" t="str">
        <f t="shared" si="1277"/>
        <v/>
      </c>
      <c r="AN1263" s="31" t="str">
        <f t="shared" si="1277"/>
        <v/>
      </c>
      <c r="AO1263" s="32" t="str">
        <f t="shared" si="1275"/>
        <v/>
      </c>
      <c r="AP1263" s="32" t="str">
        <f t="shared" si="1272"/>
        <v/>
      </c>
      <c r="AQ1263" s="32" t="str">
        <f t="shared" si="1272"/>
        <v/>
      </c>
      <c r="AR1263" s="32" t="str">
        <f t="shared" si="1272"/>
        <v/>
      </c>
      <c r="AS1263" s="32" t="str">
        <f t="shared" si="1272"/>
        <v/>
      </c>
      <c r="AT1263" s="32" t="str">
        <f t="shared" si="1272"/>
        <v/>
      </c>
      <c r="AU1263" s="32" t="str">
        <f t="shared" si="1269"/>
        <v/>
      </c>
      <c r="AV1263" s="32" t="str">
        <f t="shared" si="1269"/>
        <v/>
      </c>
      <c r="AW1263" s="32" t="str">
        <f t="shared" si="1269"/>
        <v/>
      </c>
      <c r="AX1263" s="32" t="str">
        <f t="shared" si="1269"/>
        <v/>
      </c>
      <c r="AY1263" s="32" t="str">
        <f t="shared" si="1269"/>
        <v/>
      </c>
      <c r="BA1263" s="17" t="str">
        <f t="shared" si="1273"/>
        <v/>
      </c>
      <c r="BB1263" s="17" t="str">
        <f t="shared" si="1273"/>
        <v/>
      </c>
      <c r="BC1263" s="17" t="str">
        <f t="shared" si="1273"/>
        <v/>
      </c>
      <c r="BD1263" s="17" t="str">
        <f t="shared" si="1273"/>
        <v/>
      </c>
      <c r="BE1263" s="17" t="str">
        <f t="shared" si="1273"/>
        <v/>
      </c>
      <c r="BF1263" s="17" t="str">
        <f t="shared" si="1270"/>
        <v/>
      </c>
      <c r="BG1263" s="17" t="str">
        <f t="shared" si="1270"/>
        <v/>
      </c>
      <c r="BH1263" s="17" t="str">
        <f t="shared" si="1270"/>
        <v/>
      </c>
      <c r="BI1263" s="17" t="str">
        <f t="shared" si="1270"/>
        <v/>
      </c>
      <c r="BJ1263" s="17" t="str">
        <f t="shared" si="1270"/>
        <v/>
      </c>
    </row>
    <row r="1264" spans="1:62" s="13" customFormat="1" ht="23.25" customHeight="1">
      <c r="A1264" s="1">
        <f ca="1">IF(COUNTIF($D1264:$M1264," ")=10,"",IF(VLOOKUP(MAX($A$1:A1263),$A$1:C1263,3,FALSE)=0,"",MAX($A$1:A1263)+1))</f>
        <v>1219</v>
      </c>
      <c r="B1264" s="13" t="str">
        <f>$B1261</f>
        <v/>
      </c>
      <c r="C1264" s="2" t="str">
        <f>IF($B1264="","",$S$4)</f>
        <v/>
      </c>
      <c r="D1264" s="14" t="str">
        <f t="shared" ref="D1264:K1264" si="1279">IF($B1264&gt;"",IF(ISERROR(SEARCH($B1264,T$4))," ",MID(T$4,FIND("%курс ",T$4,FIND($B1264,T$4))+6,3)&amp;"
("&amp;MID(T$4,FIND("ауд.",T$4,FIND($B1264,T$4))+4,FIND("№",T$4,FIND("ауд.",T$4,FIND($B1264,T$4)))-(FIND("ауд.",T$4,FIND($B1264,T$4))+4))&amp;")"),"")</f>
        <v/>
      </c>
      <c r="E1264" s="14" t="str">
        <f t="shared" si="1279"/>
        <v/>
      </c>
      <c r="F1264" s="14" t="str">
        <f t="shared" si="1279"/>
        <v/>
      </c>
      <c r="G1264" s="14" t="str">
        <f t="shared" si="1279"/>
        <v/>
      </c>
      <c r="H1264" s="14" t="str">
        <f t="shared" si="1279"/>
        <v/>
      </c>
      <c r="I1264" s="14" t="str">
        <f t="shared" si="1279"/>
        <v/>
      </c>
      <c r="J1264" s="14" t="str">
        <f t="shared" si="1279"/>
        <v/>
      </c>
      <c r="K1264" s="14" t="str">
        <f t="shared" si="1279"/>
        <v/>
      </c>
      <c r="L1264" s="14"/>
      <c r="M1264" s="14"/>
      <c r="P1264" s="16"/>
      <c r="Q1264" s="16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E1264" s="31" t="str">
        <f t="shared" si="1277"/>
        <v/>
      </c>
      <c r="AF1264" s="31" t="str">
        <f t="shared" si="1277"/>
        <v/>
      </c>
      <c r="AG1264" s="31" t="str">
        <f t="shared" si="1277"/>
        <v/>
      </c>
      <c r="AH1264" s="31" t="str">
        <f t="shared" si="1277"/>
        <v/>
      </c>
      <c r="AI1264" s="31" t="str">
        <f t="shared" si="1277"/>
        <v/>
      </c>
      <c r="AJ1264" s="31" t="str">
        <f t="shared" si="1277"/>
        <v/>
      </c>
      <c r="AK1264" s="31" t="str">
        <f t="shared" si="1277"/>
        <v/>
      </c>
      <c r="AL1264" s="31" t="str">
        <f t="shared" si="1277"/>
        <v/>
      </c>
      <c r="AM1264" s="31" t="str">
        <f t="shared" si="1277"/>
        <v/>
      </c>
      <c r="AN1264" s="31" t="str">
        <f t="shared" si="1277"/>
        <v/>
      </c>
      <c r="AO1264" s="32" t="str">
        <f t="shared" si="1275"/>
        <v/>
      </c>
      <c r="AP1264" s="32" t="str">
        <f t="shared" si="1272"/>
        <v/>
      </c>
      <c r="AQ1264" s="32" t="str">
        <f t="shared" si="1272"/>
        <v/>
      </c>
      <c r="AR1264" s="32" t="str">
        <f t="shared" si="1272"/>
        <v/>
      </c>
      <c r="AS1264" s="32" t="str">
        <f t="shared" si="1272"/>
        <v/>
      </c>
      <c r="AT1264" s="32" t="str">
        <f t="shared" si="1272"/>
        <v/>
      </c>
      <c r="AU1264" s="32" t="str">
        <f t="shared" si="1269"/>
        <v/>
      </c>
      <c r="AV1264" s="32" t="str">
        <f t="shared" si="1269"/>
        <v/>
      </c>
      <c r="AW1264" s="32" t="str">
        <f t="shared" si="1269"/>
        <v/>
      </c>
      <c r="AX1264" s="32" t="str">
        <f t="shared" si="1269"/>
        <v/>
      </c>
      <c r="AY1264" s="32" t="str">
        <f t="shared" si="1269"/>
        <v/>
      </c>
      <c r="BA1264" s="17" t="str">
        <f t="shared" si="1273"/>
        <v/>
      </c>
      <c r="BB1264" s="17" t="str">
        <f t="shared" si="1273"/>
        <v/>
      </c>
      <c r="BC1264" s="17" t="str">
        <f t="shared" si="1273"/>
        <v/>
      </c>
      <c r="BD1264" s="17" t="str">
        <f t="shared" si="1273"/>
        <v/>
      </c>
      <c r="BE1264" s="17" t="str">
        <f t="shared" si="1273"/>
        <v/>
      </c>
      <c r="BF1264" s="17" t="str">
        <f t="shared" si="1270"/>
        <v/>
      </c>
      <c r="BG1264" s="17" t="str">
        <f t="shared" si="1270"/>
        <v/>
      </c>
      <c r="BH1264" s="17" t="str">
        <f t="shared" si="1270"/>
        <v/>
      </c>
      <c r="BI1264" s="17" t="str">
        <f t="shared" si="1270"/>
        <v/>
      </c>
      <c r="BJ1264" s="17" t="str">
        <f t="shared" si="1270"/>
        <v/>
      </c>
    </row>
    <row r="1265" spans="1:62" s="13" customFormat="1" ht="23.25" customHeight="1">
      <c r="A1265" s="1">
        <f ca="1">IF(COUNTIF($D1265:$M1265," ")=10,"",IF(VLOOKUP(MAX($A$1:A1264),$A$1:C1264,3,FALSE)=0,"",MAX($A$1:A1264)+1))</f>
        <v>1220</v>
      </c>
      <c r="B1265" s="13" t="str">
        <f>$B1261</f>
        <v/>
      </c>
      <c r="C1265" s="2" t="str">
        <f>IF($B1265="","",$S$5)</f>
        <v/>
      </c>
      <c r="D1265" s="23" t="str">
        <f t="shared" ref="D1265:K1265" si="1280">IF($B1265&gt;"",IF(ISERROR(SEARCH($B1265,T$5))," ",MID(T$5,FIND("%курс ",T$5,FIND($B1265,T$5))+6,3)&amp;"
("&amp;MID(T$5,FIND("ауд.",T$5,FIND($B1265,T$5))+4,FIND("№",T$5,FIND("ауд.",T$5,FIND($B1265,T$5)))-(FIND("ауд.",T$5,FIND($B1265,T$5))+4))&amp;")"),"")</f>
        <v/>
      </c>
      <c r="E1265" s="23" t="str">
        <f t="shared" si="1280"/>
        <v/>
      </c>
      <c r="F1265" s="23" t="str">
        <f t="shared" si="1280"/>
        <v/>
      </c>
      <c r="G1265" s="23" t="str">
        <f t="shared" si="1280"/>
        <v/>
      </c>
      <c r="H1265" s="23" t="str">
        <f t="shared" si="1280"/>
        <v/>
      </c>
      <c r="I1265" s="23" t="str">
        <f t="shared" si="1280"/>
        <v/>
      </c>
      <c r="J1265" s="23" t="str">
        <f t="shared" si="1280"/>
        <v/>
      </c>
      <c r="K1265" s="23" t="str">
        <f t="shared" si="1280"/>
        <v/>
      </c>
      <c r="L1265" s="23"/>
      <c r="M1265" s="23"/>
      <c r="P1265" s="16"/>
      <c r="Q1265" s="16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E1265" s="31" t="str">
        <f t="shared" si="1277"/>
        <v/>
      </c>
      <c r="AF1265" s="31" t="str">
        <f t="shared" si="1277"/>
        <v/>
      </c>
      <c r="AG1265" s="31" t="str">
        <f t="shared" si="1277"/>
        <v/>
      </c>
      <c r="AH1265" s="31" t="str">
        <f t="shared" si="1277"/>
        <v/>
      </c>
      <c r="AI1265" s="31" t="str">
        <f t="shared" si="1277"/>
        <v/>
      </c>
      <c r="AJ1265" s="31" t="str">
        <f t="shared" si="1277"/>
        <v/>
      </c>
      <c r="AK1265" s="31" t="str">
        <f t="shared" si="1277"/>
        <v/>
      </c>
      <c r="AL1265" s="31" t="str">
        <f t="shared" si="1277"/>
        <v/>
      </c>
      <c r="AM1265" s="31" t="str">
        <f t="shared" si="1277"/>
        <v/>
      </c>
      <c r="AN1265" s="31" t="str">
        <f t="shared" si="1277"/>
        <v/>
      </c>
      <c r="AO1265" s="32" t="str">
        <f t="shared" si="1275"/>
        <v/>
      </c>
      <c r="AP1265" s="32" t="str">
        <f t="shared" si="1272"/>
        <v/>
      </c>
      <c r="AQ1265" s="32" t="str">
        <f t="shared" si="1272"/>
        <v/>
      </c>
      <c r="AR1265" s="32" t="str">
        <f t="shared" si="1272"/>
        <v/>
      </c>
      <c r="AS1265" s="32" t="str">
        <f t="shared" si="1272"/>
        <v/>
      </c>
      <c r="AT1265" s="32" t="str">
        <f t="shared" si="1272"/>
        <v/>
      </c>
      <c r="AU1265" s="32" t="str">
        <f t="shared" si="1269"/>
        <v/>
      </c>
      <c r="AV1265" s="32" t="str">
        <f t="shared" si="1269"/>
        <v/>
      </c>
      <c r="AW1265" s="32" t="str">
        <f t="shared" si="1269"/>
        <v/>
      </c>
      <c r="AX1265" s="32" t="str">
        <f t="shared" si="1269"/>
        <v/>
      </c>
      <c r="AY1265" s="32" t="str">
        <f t="shared" si="1269"/>
        <v/>
      </c>
      <c r="BA1265" s="17" t="str">
        <f t="shared" si="1273"/>
        <v/>
      </c>
      <c r="BB1265" s="17" t="str">
        <f t="shared" si="1273"/>
        <v/>
      </c>
      <c r="BC1265" s="17" t="str">
        <f t="shared" si="1273"/>
        <v/>
      </c>
      <c r="BD1265" s="17" t="str">
        <f t="shared" si="1273"/>
        <v/>
      </c>
      <c r="BE1265" s="17" t="str">
        <f t="shared" si="1273"/>
        <v/>
      </c>
      <c r="BF1265" s="17" t="str">
        <f t="shared" si="1270"/>
        <v/>
      </c>
      <c r="BG1265" s="17" t="str">
        <f t="shared" si="1270"/>
        <v/>
      </c>
      <c r="BH1265" s="17" t="str">
        <f t="shared" si="1270"/>
        <v/>
      </c>
      <c r="BI1265" s="17" t="str">
        <f t="shared" si="1270"/>
        <v/>
      </c>
      <c r="BJ1265" s="17" t="str">
        <f t="shared" si="1270"/>
        <v/>
      </c>
    </row>
    <row r="1266" spans="1:62" s="13" customFormat="1" ht="23.25" customHeight="1">
      <c r="A1266" s="1">
        <f ca="1">IF(COUNTIF($D1266:$M1266," ")=10,"",IF(VLOOKUP(MAX($A$1:A1265),$A$1:C1265,3,FALSE)=0,"",MAX($A$1:A1265)+1))</f>
        <v>1221</v>
      </c>
      <c r="B1266" s="13" t="str">
        <f>$B1261</f>
        <v/>
      </c>
      <c r="C1266" s="2" t="str">
        <f>IF($B1266="","",$S$6)</f>
        <v/>
      </c>
      <c r="D1266" s="23" t="str">
        <f t="shared" ref="D1266:K1266" si="1281">IF($B1266&gt;"",IF(ISERROR(SEARCH($B1266,T$6))," ",MID(T$6,FIND("%курс ",T$6,FIND($B1266,T$6))+6,3)&amp;"
("&amp;MID(T$6,FIND("ауд.",T$6,FIND($B1266,T$6))+4,FIND("№",T$6,FIND("ауд.",T$6,FIND($B1266,T$6)))-(FIND("ауд.",T$6,FIND($B1266,T$6))+4))&amp;")"),"")</f>
        <v/>
      </c>
      <c r="E1266" s="23" t="str">
        <f t="shared" si="1281"/>
        <v/>
      </c>
      <c r="F1266" s="23" t="str">
        <f t="shared" si="1281"/>
        <v/>
      </c>
      <c r="G1266" s="23" t="str">
        <f t="shared" si="1281"/>
        <v/>
      </c>
      <c r="H1266" s="23" t="str">
        <f t="shared" si="1281"/>
        <v/>
      </c>
      <c r="I1266" s="23" t="str">
        <f t="shared" si="1281"/>
        <v/>
      </c>
      <c r="J1266" s="23" t="str">
        <f t="shared" si="1281"/>
        <v/>
      </c>
      <c r="K1266" s="23" t="str">
        <f t="shared" si="1281"/>
        <v/>
      </c>
      <c r="L1266" s="23"/>
      <c r="M1266" s="23"/>
      <c r="P1266" s="16"/>
      <c r="Q1266" s="16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E1266" s="31" t="str">
        <f t="shared" si="1277"/>
        <v/>
      </c>
      <c r="AF1266" s="31" t="str">
        <f t="shared" si="1277"/>
        <v/>
      </c>
      <c r="AG1266" s="31" t="str">
        <f t="shared" si="1277"/>
        <v/>
      </c>
      <c r="AH1266" s="31" t="str">
        <f t="shared" si="1277"/>
        <v/>
      </c>
      <c r="AI1266" s="31" t="str">
        <f t="shared" si="1277"/>
        <v/>
      </c>
      <c r="AJ1266" s="31" t="str">
        <f t="shared" si="1277"/>
        <v/>
      </c>
      <c r="AK1266" s="31" t="str">
        <f t="shared" si="1277"/>
        <v/>
      </c>
      <c r="AL1266" s="31" t="str">
        <f t="shared" si="1277"/>
        <v/>
      </c>
      <c r="AM1266" s="31" t="str">
        <f t="shared" si="1277"/>
        <v/>
      </c>
      <c r="AN1266" s="31" t="str">
        <f t="shared" si="1277"/>
        <v/>
      </c>
      <c r="AO1266" s="32" t="str">
        <f t="shared" si="1275"/>
        <v/>
      </c>
      <c r="AP1266" s="32" t="str">
        <f t="shared" si="1272"/>
        <v/>
      </c>
      <c r="AQ1266" s="32" t="str">
        <f t="shared" si="1272"/>
        <v/>
      </c>
      <c r="AR1266" s="32" t="str">
        <f t="shared" si="1272"/>
        <v/>
      </c>
      <c r="AS1266" s="32" t="str">
        <f t="shared" si="1272"/>
        <v/>
      </c>
      <c r="AT1266" s="32" t="str">
        <f t="shared" si="1272"/>
        <v/>
      </c>
      <c r="AU1266" s="32" t="str">
        <f t="shared" si="1269"/>
        <v/>
      </c>
      <c r="AV1266" s="32" t="str">
        <f t="shared" si="1269"/>
        <v/>
      </c>
      <c r="AW1266" s="32" t="str">
        <f t="shared" si="1269"/>
        <v/>
      </c>
      <c r="AX1266" s="32" t="str">
        <f t="shared" si="1269"/>
        <v/>
      </c>
      <c r="AY1266" s="32" t="str">
        <f t="shared" si="1269"/>
        <v/>
      </c>
      <c r="BA1266" s="17" t="str">
        <f t="shared" si="1273"/>
        <v/>
      </c>
      <c r="BB1266" s="17" t="str">
        <f t="shared" si="1273"/>
        <v/>
      </c>
      <c r="BC1266" s="17" t="str">
        <f t="shared" si="1273"/>
        <v/>
      </c>
      <c r="BD1266" s="17" t="str">
        <f t="shared" si="1273"/>
        <v/>
      </c>
      <c r="BE1266" s="17" t="str">
        <f t="shared" si="1273"/>
        <v/>
      </c>
      <c r="BF1266" s="17" t="str">
        <f t="shared" si="1270"/>
        <v/>
      </c>
      <c r="BG1266" s="17" t="str">
        <f t="shared" si="1270"/>
        <v/>
      </c>
      <c r="BH1266" s="17" t="str">
        <f t="shared" si="1270"/>
        <v/>
      </c>
      <c r="BI1266" s="17" t="str">
        <f t="shared" si="1270"/>
        <v/>
      </c>
      <c r="BJ1266" s="17" t="str">
        <f t="shared" si="1270"/>
        <v/>
      </c>
    </row>
    <row r="1267" spans="1:62" s="13" customFormat="1" ht="23.25" customHeight="1">
      <c r="A1267" s="1">
        <f ca="1">IF(COUNTIF($D1267:$M1267," ")=10,"",IF(VLOOKUP(MAX($A$1:A1266),$A$1:C1266,3,FALSE)=0,"",MAX($A$1:A1266)+1))</f>
        <v>1222</v>
      </c>
      <c r="B1267" s="13" t="str">
        <f>$B1261</f>
        <v/>
      </c>
      <c r="C1267" s="2" t="str">
        <f>IF($B1267="","",$S$7)</f>
        <v/>
      </c>
      <c r="D1267" s="23" t="str">
        <f t="shared" ref="D1267:K1267" si="1282">IF($B1267&gt;"",IF(ISERROR(SEARCH($B1267,T$7))," ",MID(T$7,FIND("%курс ",T$7,FIND($B1267,T$7))+6,3)&amp;"
("&amp;MID(T$7,FIND("ауд.",T$7,FIND($B1267,T$7))+4,FIND("№",T$7,FIND("ауд.",T$7,FIND($B1267,T$7)))-(FIND("ауд.",T$7,FIND($B1267,T$7))+4))&amp;")"),"")</f>
        <v/>
      </c>
      <c r="E1267" s="23" t="str">
        <f t="shared" si="1282"/>
        <v/>
      </c>
      <c r="F1267" s="23" t="str">
        <f t="shared" si="1282"/>
        <v/>
      </c>
      <c r="G1267" s="23" t="str">
        <f t="shared" si="1282"/>
        <v/>
      </c>
      <c r="H1267" s="23" t="str">
        <f t="shared" si="1282"/>
        <v/>
      </c>
      <c r="I1267" s="23" t="str">
        <f t="shared" si="1282"/>
        <v/>
      </c>
      <c r="J1267" s="23" t="str">
        <f t="shared" si="1282"/>
        <v/>
      </c>
      <c r="K1267" s="23" t="str">
        <f t="shared" si="1282"/>
        <v/>
      </c>
      <c r="L1267" s="23"/>
      <c r="M1267" s="23"/>
      <c r="P1267" s="16"/>
      <c r="Q1267" s="16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E1267" s="31" t="str">
        <f t="shared" si="1277"/>
        <v/>
      </c>
      <c r="AF1267" s="31" t="str">
        <f t="shared" si="1277"/>
        <v/>
      </c>
      <c r="AG1267" s="31" t="str">
        <f t="shared" si="1277"/>
        <v/>
      </c>
      <c r="AH1267" s="31" t="str">
        <f t="shared" si="1277"/>
        <v/>
      </c>
      <c r="AI1267" s="31" t="str">
        <f t="shared" si="1277"/>
        <v/>
      </c>
      <c r="AJ1267" s="31" t="str">
        <f t="shared" si="1277"/>
        <v/>
      </c>
      <c r="AK1267" s="31" t="str">
        <f t="shared" si="1277"/>
        <v/>
      </c>
      <c r="AL1267" s="31" t="str">
        <f t="shared" si="1277"/>
        <v/>
      </c>
      <c r="AM1267" s="31" t="str">
        <f t="shared" si="1277"/>
        <v/>
      </c>
      <c r="AN1267" s="31" t="str">
        <f t="shared" si="1277"/>
        <v/>
      </c>
      <c r="AO1267" s="32" t="str">
        <f t="shared" si="1275"/>
        <v/>
      </c>
      <c r="AP1267" s="32" t="str">
        <f t="shared" si="1272"/>
        <v/>
      </c>
      <c r="AQ1267" s="32" t="str">
        <f t="shared" si="1272"/>
        <v/>
      </c>
      <c r="AR1267" s="32" t="str">
        <f t="shared" si="1272"/>
        <v/>
      </c>
      <c r="AS1267" s="32" t="str">
        <f t="shared" si="1272"/>
        <v/>
      </c>
      <c r="AT1267" s="32" t="str">
        <f t="shared" si="1272"/>
        <v/>
      </c>
      <c r="AU1267" s="32" t="str">
        <f t="shared" si="1269"/>
        <v/>
      </c>
      <c r="AV1267" s="32" t="str">
        <f t="shared" si="1269"/>
        <v/>
      </c>
      <c r="AW1267" s="32" t="str">
        <f t="shared" si="1269"/>
        <v/>
      </c>
      <c r="AX1267" s="32" t="str">
        <f t="shared" si="1269"/>
        <v/>
      </c>
      <c r="AY1267" s="32" t="str">
        <f t="shared" si="1269"/>
        <v/>
      </c>
      <c r="BA1267" s="17" t="str">
        <f t="shared" si="1273"/>
        <v/>
      </c>
      <c r="BB1267" s="17" t="str">
        <f t="shared" si="1273"/>
        <v/>
      </c>
      <c r="BC1267" s="17" t="str">
        <f t="shared" si="1273"/>
        <v/>
      </c>
      <c r="BD1267" s="17" t="str">
        <f t="shared" si="1273"/>
        <v/>
      </c>
      <c r="BE1267" s="17" t="str">
        <f t="shared" si="1273"/>
        <v/>
      </c>
      <c r="BF1267" s="17" t="str">
        <f t="shared" si="1270"/>
        <v/>
      </c>
      <c r="BG1267" s="17" t="str">
        <f t="shared" si="1270"/>
        <v/>
      </c>
      <c r="BH1267" s="17" t="str">
        <f t="shared" si="1270"/>
        <v/>
      </c>
      <c r="BI1267" s="17" t="str">
        <f t="shared" si="1270"/>
        <v/>
      </c>
      <c r="BJ1267" s="17" t="str">
        <f t="shared" si="1270"/>
        <v/>
      </c>
    </row>
    <row r="1268" spans="1:62" s="13" customFormat="1" ht="23.25" customHeight="1">
      <c r="A1268" s="1">
        <f ca="1">IF(COUNTIF($D1268:$M1268," ")=10,"",IF(VLOOKUP(MAX($A$1:A1267),$A$1:C1267,3,FALSE)=0,"",MAX($A$1:A1267)+1))</f>
        <v>1223</v>
      </c>
      <c r="B1268" s="13" t="str">
        <f>$B1261</f>
        <v/>
      </c>
      <c r="C1268" s="2" t="str">
        <f>IF($B1268="","",$S$8)</f>
        <v/>
      </c>
      <c r="D1268" s="23" t="str">
        <f t="shared" ref="D1268:K1268" si="1283">IF($B1268&gt;"",IF(ISERROR(SEARCH($B1268,T$8))," ",MID(T$8,FIND("%курс ",T$8,FIND($B1268,T$8))+6,3)&amp;"
("&amp;MID(T$8,FIND("ауд.",T$8,FIND($B1268,T$8))+4,FIND("№",T$8,FIND("ауд.",T$8,FIND($B1268,T$8)))-(FIND("ауд.",T$8,FIND($B1268,T$8))+4))&amp;")"),"")</f>
        <v/>
      </c>
      <c r="E1268" s="23" t="str">
        <f t="shared" si="1283"/>
        <v/>
      </c>
      <c r="F1268" s="23" t="str">
        <f t="shared" si="1283"/>
        <v/>
      </c>
      <c r="G1268" s="23" t="str">
        <f t="shared" si="1283"/>
        <v/>
      </c>
      <c r="H1268" s="23" t="str">
        <f t="shared" si="1283"/>
        <v/>
      </c>
      <c r="I1268" s="23" t="str">
        <f t="shared" si="1283"/>
        <v/>
      </c>
      <c r="J1268" s="23" t="str">
        <f t="shared" si="1283"/>
        <v/>
      </c>
      <c r="K1268" s="23" t="str">
        <f t="shared" si="1283"/>
        <v/>
      </c>
      <c r="L1268" s="23"/>
      <c r="M1268" s="23"/>
      <c r="P1268" s="16"/>
      <c r="Q1268" s="16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E1268" s="31" t="str">
        <f t="shared" si="1277"/>
        <v/>
      </c>
      <c r="AF1268" s="31" t="str">
        <f t="shared" si="1277"/>
        <v/>
      </c>
      <c r="AG1268" s="31" t="str">
        <f t="shared" si="1277"/>
        <v/>
      </c>
      <c r="AH1268" s="31" t="str">
        <f t="shared" si="1277"/>
        <v/>
      </c>
      <c r="AI1268" s="31" t="str">
        <f t="shared" si="1277"/>
        <v/>
      </c>
      <c r="AJ1268" s="31" t="str">
        <f t="shared" si="1277"/>
        <v/>
      </c>
      <c r="AK1268" s="31" t="str">
        <f t="shared" si="1277"/>
        <v/>
      </c>
      <c r="AL1268" s="31" t="str">
        <f t="shared" si="1277"/>
        <v/>
      </c>
      <c r="AM1268" s="31" t="str">
        <f t="shared" si="1277"/>
        <v/>
      </c>
      <c r="AN1268" s="31" t="str">
        <f t="shared" si="1277"/>
        <v/>
      </c>
      <c r="AO1268" s="32" t="str">
        <f t="shared" si="1275"/>
        <v/>
      </c>
      <c r="AP1268" s="32" t="str">
        <f t="shared" si="1272"/>
        <v/>
      </c>
      <c r="AQ1268" s="32" t="str">
        <f t="shared" si="1272"/>
        <v/>
      </c>
      <c r="AR1268" s="32" t="str">
        <f t="shared" si="1272"/>
        <v/>
      </c>
      <c r="AS1268" s="32" t="str">
        <f t="shared" si="1272"/>
        <v/>
      </c>
      <c r="AT1268" s="32" t="str">
        <f t="shared" si="1272"/>
        <v/>
      </c>
      <c r="AU1268" s="32" t="str">
        <f t="shared" si="1269"/>
        <v/>
      </c>
      <c r="AV1268" s="32" t="str">
        <f t="shared" si="1269"/>
        <v/>
      </c>
      <c r="AW1268" s="32" t="str">
        <f t="shared" si="1269"/>
        <v/>
      </c>
      <c r="AX1268" s="32" t="str">
        <f t="shared" si="1269"/>
        <v/>
      </c>
      <c r="AY1268" s="32" t="str">
        <f t="shared" si="1269"/>
        <v/>
      </c>
      <c r="BA1268" s="17" t="str">
        <f t="shared" si="1273"/>
        <v/>
      </c>
      <c r="BB1268" s="17" t="str">
        <f t="shared" si="1273"/>
        <v/>
      </c>
      <c r="BC1268" s="17" t="str">
        <f t="shared" si="1273"/>
        <v/>
      </c>
      <c r="BD1268" s="17" t="str">
        <f t="shared" si="1273"/>
        <v/>
      </c>
      <c r="BE1268" s="17" t="str">
        <f t="shared" si="1273"/>
        <v/>
      </c>
      <c r="BF1268" s="17" t="str">
        <f t="shared" si="1270"/>
        <v/>
      </c>
      <c r="BG1268" s="17" t="str">
        <f t="shared" si="1270"/>
        <v/>
      </c>
      <c r="BH1268" s="17" t="str">
        <f t="shared" si="1270"/>
        <v/>
      </c>
      <c r="BI1268" s="17" t="str">
        <f t="shared" si="1270"/>
        <v/>
      </c>
      <c r="BJ1268" s="17" t="str">
        <f t="shared" si="1270"/>
        <v/>
      </c>
    </row>
    <row r="1269" spans="1:62" s="13" customFormat="1" ht="23.25" customHeight="1">
      <c r="C1269" s="2" t="str">
        <f>IF($B1269="","",$S$2)</f>
        <v/>
      </c>
      <c r="D1269" s="14" t="str">
        <f t="shared" ref="D1269:K1269" si="1284">IF($B1269&gt;"",IF(ISERROR(SEARCH($B1269,T$2))," ",MID(T$2,FIND("%курс ",T$2,FIND($B1269,T$2))+6,3)&amp;"
("&amp;MID(T$2,FIND("ауд.",T$2,FIND($B1269,T$2))+4,FIND("№",T$2,FIND("ауд.",T$2,FIND($B1269,T$2)))-(FIND("ауд.",T$2,FIND($B1269,T$2))+4))&amp;")"),"")</f>
        <v/>
      </c>
      <c r="E1269" s="14" t="str">
        <f t="shared" si="1284"/>
        <v/>
      </c>
      <c r="F1269" s="14" t="str">
        <f t="shared" si="1284"/>
        <v/>
      </c>
      <c r="G1269" s="14" t="str">
        <f t="shared" si="1284"/>
        <v/>
      </c>
      <c r="H1269" s="14" t="str">
        <f t="shared" si="1284"/>
        <v/>
      </c>
      <c r="I1269" s="14" t="str">
        <f t="shared" si="1284"/>
        <v/>
      </c>
      <c r="J1269" s="14" t="str">
        <f t="shared" si="1284"/>
        <v/>
      </c>
      <c r="K1269" s="14" t="str">
        <f t="shared" si="1284"/>
        <v/>
      </c>
      <c r="L1269" s="14"/>
      <c r="M1269" s="14"/>
      <c r="P1269" s="16"/>
      <c r="Q1269" s="16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E1269" s="35"/>
      <c r="AF1269" s="35"/>
      <c r="AG1269" s="35"/>
      <c r="AH1269" s="35"/>
      <c r="AI1269" s="35"/>
      <c r="AJ1269" s="35"/>
      <c r="AK1269" s="35"/>
      <c r="AL1269" s="35"/>
      <c r="AM1269" s="35"/>
      <c r="AN1269" s="35"/>
      <c r="AO1269" s="35"/>
      <c r="AP1269" s="32" t="str">
        <f t="shared" si="1272"/>
        <v/>
      </c>
      <c r="AQ1269" s="32" t="str">
        <f t="shared" si="1272"/>
        <v/>
      </c>
      <c r="AR1269" s="32" t="str">
        <f t="shared" si="1272"/>
        <v/>
      </c>
      <c r="AS1269" s="32" t="str">
        <f t="shared" si="1272"/>
        <v/>
      </c>
      <c r="AT1269" s="32" t="str">
        <f t="shared" si="1272"/>
        <v/>
      </c>
      <c r="AU1269" s="32" t="str">
        <f t="shared" si="1269"/>
        <v/>
      </c>
      <c r="AV1269" s="32" t="str">
        <f t="shared" si="1269"/>
        <v/>
      </c>
      <c r="AW1269" s="32" t="str">
        <f t="shared" si="1269"/>
        <v/>
      </c>
      <c r="AX1269" s="32" t="str">
        <f t="shared" si="1269"/>
        <v/>
      </c>
      <c r="AY1269" s="32" t="str">
        <f t="shared" si="1269"/>
        <v/>
      </c>
      <c r="BA1269" s="17" t="str">
        <f t="shared" si="1273"/>
        <v/>
      </c>
      <c r="BB1269" s="17" t="str">
        <f t="shared" si="1273"/>
        <v/>
      </c>
      <c r="BC1269" s="17" t="str">
        <f t="shared" si="1273"/>
        <v/>
      </c>
      <c r="BD1269" s="17" t="str">
        <f t="shared" si="1273"/>
        <v/>
      </c>
      <c r="BE1269" s="17" t="str">
        <f t="shared" si="1273"/>
        <v/>
      </c>
      <c r="BF1269" s="17" t="str">
        <f t="shared" si="1270"/>
        <v/>
      </c>
      <c r="BG1269" s="17" t="str">
        <f t="shared" si="1270"/>
        <v/>
      </c>
      <c r="BH1269" s="17" t="str">
        <f t="shared" si="1270"/>
        <v/>
      </c>
      <c r="BI1269" s="17" t="str">
        <f t="shared" si="1270"/>
        <v/>
      </c>
      <c r="BJ1269" s="17" t="str">
        <f t="shared" si="1270"/>
        <v/>
      </c>
    </row>
    <row r="1270" spans="1:62" s="13" customFormat="1" ht="23.25" customHeight="1">
      <c r="A1270" s="1">
        <f ca="1">IF(COUNTIF($D1271:$M1277," ")=70,"",MAX($A$1:A1269)+1)</f>
        <v>1224</v>
      </c>
      <c r="B1270" s="2" t="str">
        <f>IF($C1270="","",$C1270)</f>
        <v/>
      </c>
      <c r="C1270" s="3" t="str">
        <f>IF(ISERROR(VLOOKUP((ROW()-1)/9+1,'[1]Преподавательский состав'!$A$2:$B$180,2,FALSE)),"",VLOOKUP((ROW()-1)/9+1,'[1]Преподавательский состав'!$A$2:$B$180,2,FALSE))</f>
        <v/>
      </c>
      <c r="D1270" s="3" t="str">
        <f>IF($C1270="","",T(" 9.00"))</f>
        <v/>
      </c>
      <c r="E1270" s="3" t="str">
        <f>IF($C1270="","",T("10.40"))</f>
        <v/>
      </c>
      <c r="F1270" s="3" t="str">
        <f>IF($C1270="","",T("12.20"))</f>
        <v/>
      </c>
      <c r="G1270" s="3" t="str">
        <f>IF($C1270="","",T("14.00"))</f>
        <v/>
      </c>
      <c r="H1270" s="3" t="str">
        <f>IF($C1270="","",T("14.30"))</f>
        <v/>
      </c>
      <c r="I1270" s="3" t="str">
        <f>IF($C1270="","",T("16.10"))</f>
        <v/>
      </c>
      <c r="J1270" s="3" t="str">
        <f>IF($C1270="","",T("17.50"))</f>
        <v/>
      </c>
      <c r="K1270" s="3" t="str">
        <f>IF($C1270="","",T("17.50"))</f>
        <v/>
      </c>
      <c r="L1270" s="3"/>
      <c r="M1270" s="3"/>
      <c r="P1270" s="16"/>
      <c r="Q1270" s="16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E1270" s="32"/>
      <c r="AF1270" s="32"/>
      <c r="AG1270" s="32"/>
      <c r="AH1270" s="32"/>
      <c r="AI1270" s="32"/>
      <c r="AJ1270" s="32"/>
      <c r="AK1270" s="32"/>
      <c r="AL1270" s="32"/>
      <c r="AM1270" s="32"/>
      <c r="AN1270" s="32"/>
      <c r="AO1270" s="32" t="str">
        <f t="shared" ref="AO1270:AO1277" si="1285">IF(COUNTBLANK(AE1270:AN1270)=10,"",MID($B1270,1,FIND(" ",$B1270)-1))</f>
        <v/>
      </c>
      <c r="AP1270" s="32" t="str">
        <f t="shared" si="1272"/>
        <v/>
      </c>
      <c r="AQ1270" s="32" t="str">
        <f t="shared" si="1272"/>
        <v/>
      </c>
      <c r="AR1270" s="32" t="str">
        <f t="shared" si="1272"/>
        <v/>
      </c>
      <c r="AS1270" s="32" t="str">
        <f t="shared" si="1272"/>
        <v/>
      </c>
      <c r="AT1270" s="32" t="str">
        <f t="shared" si="1272"/>
        <v/>
      </c>
      <c r="AU1270" s="32" t="str">
        <f t="shared" si="1269"/>
        <v/>
      </c>
      <c r="AV1270" s="32" t="str">
        <f t="shared" si="1269"/>
        <v/>
      </c>
      <c r="AW1270" s="32" t="str">
        <f t="shared" si="1269"/>
        <v/>
      </c>
      <c r="AX1270" s="32" t="str">
        <f t="shared" si="1269"/>
        <v/>
      </c>
      <c r="AY1270" s="32" t="str">
        <f t="shared" si="1269"/>
        <v/>
      </c>
      <c r="BA1270" s="17" t="str">
        <f t="shared" si="1273"/>
        <v/>
      </c>
      <c r="BB1270" s="17" t="str">
        <f t="shared" si="1273"/>
        <v/>
      </c>
      <c r="BC1270" s="17" t="str">
        <f t="shared" si="1273"/>
        <v/>
      </c>
      <c r="BD1270" s="17" t="str">
        <f t="shared" si="1273"/>
        <v/>
      </c>
      <c r="BE1270" s="17" t="str">
        <f t="shared" si="1273"/>
        <v/>
      </c>
      <c r="BF1270" s="17" t="str">
        <f t="shared" si="1270"/>
        <v/>
      </c>
      <c r="BG1270" s="17" t="str">
        <f t="shared" si="1270"/>
        <v/>
      </c>
      <c r="BH1270" s="17" t="str">
        <f t="shared" si="1270"/>
        <v/>
      </c>
      <c r="BI1270" s="17" t="str">
        <f t="shared" si="1270"/>
        <v/>
      </c>
      <c r="BJ1270" s="17" t="str">
        <f t="shared" si="1270"/>
        <v/>
      </c>
    </row>
    <row r="1271" spans="1:62" s="13" customFormat="1" ht="23.25" customHeight="1">
      <c r="A1271" s="1">
        <f ca="1">IF(COUNTIF($D1271:$M1271," ")=10,"",IF(VLOOKUP(MAX($A$1:A1270),$A$1:C1270,3,FALSE)=0,"",MAX($A$1:A1270)+1))</f>
        <v>1225</v>
      </c>
      <c r="B1271" s="13" t="str">
        <f>$B1270</f>
        <v/>
      </c>
      <c r="C1271" s="2" t="str">
        <f>IF($B1271="","",$S$2)</f>
        <v/>
      </c>
      <c r="D1271" s="14" t="str">
        <f t="shared" ref="D1271:K1271" si="1286">IF($B1271&gt;"",IF(ISERROR(SEARCH($B1271,T$2))," ",MID(T$2,FIND("%курс ",T$2,FIND($B1271,T$2))+6,3)&amp;"
("&amp;MID(T$2,FIND("ауд.",T$2,FIND($B1271,T$2))+4,FIND("№",T$2,FIND("ауд.",T$2,FIND($B1271,T$2)))-(FIND("ауд.",T$2,FIND($B1271,T$2))+4))&amp;")"),"")</f>
        <v/>
      </c>
      <c r="E1271" s="14" t="str">
        <f t="shared" si="1286"/>
        <v/>
      </c>
      <c r="F1271" s="14" t="str">
        <f t="shared" si="1286"/>
        <v/>
      </c>
      <c r="G1271" s="14" t="str">
        <f t="shared" si="1286"/>
        <v/>
      </c>
      <c r="H1271" s="14" t="str">
        <f t="shared" si="1286"/>
        <v/>
      </c>
      <c r="I1271" s="14" t="str">
        <f t="shared" si="1286"/>
        <v/>
      </c>
      <c r="J1271" s="14" t="str">
        <f t="shared" si="1286"/>
        <v/>
      </c>
      <c r="K1271" s="14" t="str">
        <f t="shared" si="1286"/>
        <v/>
      </c>
      <c r="L1271" s="14"/>
      <c r="M1271" s="14"/>
      <c r="P1271" s="16"/>
      <c r="Q1271" s="16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E1271" s="31" t="str">
        <f t="shared" ref="AE1271:AN1277" si="1287">IF(D1271=" ","",IF(D1271="","",CONCATENATE($C1271," ",D$1," ",MID(D1271,6,3))))</f>
        <v/>
      </c>
      <c r="AF1271" s="31" t="str">
        <f t="shared" si="1287"/>
        <v/>
      </c>
      <c r="AG1271" s="31" t="str">
        <f t="shared" si="1287"/>
        <v/>
      </c>
      <c r="AH1271" s="31" t="str">
        <f t="shared" si="1287"/>
        <v/>
      </c>
      <c r="AI1271" s="31" t="str">
        <f t="shared" si="1287"/>
        <v/>
      </c>
      <c r="AJ1271" s="31" t="str">
        <f t="shared" si="1287"/>
        <v/>
      </c>
      <c r="AK1271" s="31" t="str">
        <f t="shared" si="1287"/>
        <v/>
      </c>
      <c r="AL1271" s="31" t="str">
        <f t="shared" si="1287"/>
        <v/>
      </c>
      <c r="AM1271" s="31" t="str">
        <f t="shared" si="1287"/>
        <v/>
      </c>
      <c r="AN1271" s="31" t="str">
        <f t="shared" si="1287"/>
        <v/>
      </c>
      <c r="AO1271" s="32" t="str">
        <f t="shared" si="1285"/>
        <v/>
      </c>
      <c r="AP1271" s="32" t="str">
        <f t="shared" si="1272"/>
        <v/>
      </c>
      <c r="AQ1271" s="32" t="str">
        <f t="shared" si="1272"/>
        <v/>
      </c>
      <c r="AR1271" s="32" t="str">
        <f t="shared" si="1272"/>
        <v/>
      </c>
      <c r="AS1271" s="32" t="str">
        <f t="shared" si="1272"/>
        <v/>
      </c>
      <c r="AT1271" s="32" t="str">
        <f t="shared" si="1272"/>
        <v/>
      </c>
      <c r="AU1271" s="32" t="str">
        <f t="shared" si="1269"/>
        <v/>
      </c>
      <c r="AV1271" s="32" t="str">
        <f t="shared" si="1269"/>
        <v/>
      </c>
      <c r="AW1271" s="32" t="str">
        <f t="shared" si="1269"/>
        <v/>
      </c>
      <c r="AX1271" s="32" t="str">
        <f t="shared" si="1269"/>
        <v/>
      </c>
      <c r="AY1271" s="32" t="str">
        <f t="shared" si="1269"/>
        <v/>
      </c>
      <c r="BA1271" s="17" t="str">
        <f t="shared" si="1273"/>
        <v/>
      </c>
      <c r="BB1271" s="17" t="str">
        <f t="shared" si="1273"/>
        <v/>
      </c>
      <c r="BC1271" s="17" t="str">
        <f t="shared" si="1273"/>
        <v/>
      </c>
      <c r="BD1271" s="17" t="str">
        <f t="shared" si="1273"/>
        <v/>
      </c>
      <c r="BE1271" s="17" t="str">
        <f t="shared" si="1273"/>
        <v/>
      </c>
      <c r="BF1271" s="17" t="str">
        <f t="shared" si="1270"/>
        <v/>
      </c>
      <c r="BG1271" s="17" t="str">
        <f t="shared" si="1270"/>
        <v/>
      </c>
      <c r="BH1271" s="17" t="str">
        <f t="shared" si="1270"/>
        <v/>
      </c>
      <c r="BI1271" s="17" t="str">
        <f t="shared" si="1270"/>
        <v/>
      </c>
      <c r="BJ1271" s="17" t="str">
        <f t="shared" si="1270"/>
        <v/>
      </c>
    </row>
    <row r="1272" spans="1:62" s="13" customFormat="1" ht="23.25" customHeight="1">
      <c r="A1272" s="1">
        <f ca="1">IF(COUNTIF($D1272:$M1272," ")=10,"",IF(VLOOKUP(MAX($A$1:A1271),$A$1:C1271,3,FALSE)=0,"",MAX($A$1:A1271)+1))</f>
        <v>1226</v>
      </c>
      <c r="B1272" s="13" t="str">
        <f>$B1270</f>
        <v/>
      </c>
      <c r="C1272" s="2" t="str">
        <f>IF($B1272="","",$S$3)</f>
        <v/>
      </c>
      <c r="D1272" s="14" t="str">
        <f t="shared" ref="D1272:K1272" si="1288">IF($B1272&gt;"",IF(ISERROR(SEARCH($B1272,T$3))," ",MID(T$3,FIND("%курс ",T$3,FIND($B1272,T$3))+6,3)&amp;"
("&amp;MID(T$3,FIND("ауд.",T$3,FIND($B1272,T$3))+4,FIND("№",T$3,FIND("ауд.",T$3,FIND($B1272,T$3)))-(FIND("ауд.",T$3,FIND($B1272,T$3))+4))&amp;")"),"")</f>
        <v/>
      </c>
      <c r="E1272" s="14" t="str">
        <f t="shared" si="1288"/>
        <v/>
      </c>
      <c r="F1272" s="14" t="str">
        <f t="shared" si="1288"/>
        <v/>
      </c>
      <c r="G1272" s="14" t="str">
        <f t="shared" si="1288"/>
        <v/>
      </c>
      <c r="H1272" s="14" t="str">
        <f t="shared" si="1288"/>
        <v/>
      </c>
      <c r="I1272" s="14" t="str">
        <f t="shared" si="1288"/>
        <v/>
      </c>
      <c r="J1272" s="14" t="str">
        <f t="shared" si="1288"/>
        <v/>
      </c>
      <c r="K1272" s="14" t="str">
        <f t="shared" si="1288"/>
        <v/>
      </c>
      <c r="L1272" s="14"/>
      <c r="M1272" s="14"/>
      <c r="P1272" s="16"/>
      <c r="Q1272" s="16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E1272" s="31" t="str">
        <f t="shared" si="1287"/>
        <v/>
      </c>
      <c r="AF1272" s="31" t="str">
        <f t="shared" si="1287"/>
        <v/>
      </c>
      <c r="AG1272" s="31" t="str">
        <f t="shared" si="1287"/>
        <v/>
      </c>
      <c r="AH1272" s="31" t="str">
        <f t="shared" si="1287"/>
        <v/>
      </c>
      <c r="AI1272" s="31" t="str">
        <f t="shared" si="1287"/>
        <v/>
      </c>
      <c r="AJ1272" s="31" t="str">
        <f t="shared" si="1287"/>
        <v/>
      </c>
      <c r="AK1272" s="31" t="str">
        <f t="shared" si="1287"/>
        <v/>
      </c>
      <c r="AL1272" s="31" t="str">
        <f t="shared" si="1287"/>
        <v/>
      </c>
      <c r="AM1272" s="31" t="str">
        <f t="shared" si="1287"/>
        <v/>
      </c>
      <c r="AN1272" s="31" t="str">
        <f t="shared" si="1287"/>
        <v/>
      </c>
      <c r="AO1272" s="32" t="str">
        <f t="shared" si="1285"/>
        <v/>
      </c>
      <c r="AP1272" s="32" t="str">
        <f t="shared" si="1272"/>
        <v/>
      </c>
      <c r="AQ1272" s="32" t="str">
        <f t="shared" si="1272"/>
        <v/>
      </c>
      <c r="AR1272" s="32" t="str">
        <f t="shared" si="1272"/>
        <v/>
      </c>
      <c r="AS1272" s="32" t="str">
        <f t="shared" si="1272"/>
        <v/>
      </c>
      <c r="AT1272" s="32" t="str">
        <f t="shared" si="1272"/>
        <v/>
      </c>
      <c r="AU1272" s="32" t="str">
        <f t="shared" si="1269"/>
        <v/>
      </c>
      <c r="AV1272" s="32" t="str">
        <f t="shared" si="1269"/>
        <v/>
      </c>
      <c r="AW1272" s="32" t="str">
        <f t="shared" si="1269"/>
        <v/>
      </c>
      <c r="AX1272" s="32" t="str">
        <f t="shared" si="1269"/>
        <v/>
      </c>
      <c r="AY1272" s="32" t="str">
        <f t="shared" si="1269"/>
        <v/>
      </c>
      <c r="BA1272" s="17" t="str">
        <f t="shared" si="1273"/>
        <v/>
      </c>
      <c r="BB1272" s="17" t="str">
        <f t="shared" si="1273"/>
        <v/>
      </c>
      <c r="BC1272" s="17" t="str">
        <f t="shared" si="1273"/>
        <v/>
      </c>
      <c r="BD1272" s="17" t="str">
        <f t="shared" si="1273"/>
        <v/>
      </c>
      <c r="BE1272" s="17" t="str">
        <f t="shared" si="1273"/>
        <v/>
      </c>
      <c r="BF1272" s="17" t="str">
        <f t="shared" si="1270"/>
        <v/>
      </c>
      <c r="BG1272" s="17" t="str">
        <f t="shared" si="1270"/>
        <v/>
      </c>
      <c r="BH1272" s="17" t="str">
        <f t="shared" si="1270"/>
        <v/>
      </c>
      <c r="BI1272" s="17" t="str">
        <f t="shared" si="1270"/>
        <v/>
      </c>
      <c r="BJ1272" s="17" t="str">
        <f t="shared" si="1270"/>
        <v/>
      </c>
    </row>
    <row r="1273" spans="1:62" s="13" customFormat="1" ht="23.25" customHeight="1">
      <c r="A1273" s="1">
        <f ca="1">IF(COUNTIF($D1273:$M1273," ")=10,"",IF(VLOOKUP(MAX($A$1:A1272),$A$1:C1272,3,FALSE)=0,"",MAX($A$1:A1272)+1))</f>
        <v>1227</v>
      </c>
      <c r="B1273" s="13" t="str">
        <f>$B1270</f>
        <v/>
      </c>
      <c r="C1273" s="2" t="str">
        <f>IF($B1273="","",$S$4)</f>
        <v/>
      </c>
      <c r="D1273" s="14" t="str">
        <f t="shared" ref="D1273:K1273" si="1289">IF($B1273&gt;"",IF(ISERROR(SEARCH($B1273,T$4))," ",MID(T$4,FIND("%курс ",T$4,FIND($B1273,T$4))+6,3)&amp;"
("&amp;MID(T$4,FIND("ауд.",T$4,FIND($B1273,T$4))+4,FIND("№",T$4,FIND("ауд.",T$4,FIND($B1273,T$4)))-(FIND("ауд.",T$4,FIND($B1273,T$4))+4))&amp;")"),"")</f>
        <v/>
      </c>
      <c r="E1273" s="14" t="str">
        <f t="shared" si="1289"/>
        <v/>
      </c>
      <c r="F1273" s="14" t="str">
        <f t="shared" si="1289"/>
        <v/>
      </c>
      <c r="G1273" s="14" t="str">
        <f t="shared" si="1289"/>
        <v/>
      </c>
      <c r="H1273" s="14" t="str">
        <f t="shared" si="1289"/>
        <v/>
      </c>
      <c r="I1273" s="14" t="str">
        <f t="shared" si="1289"/>
        <v/>
      </c>
      <c r="J1273" s="14" t="str">
        <f t="shared" si="1289"/>
        <v/>
      </c>
      <c r="K1273" s="14" t="str">
        <f t="shared" si="1289"/>
        <v/>
      </c>
      <c r="L1273" s="14"/>
      <c r="M1273" s="14"/>
      <c r="P1273" s="16"/>
      <c r="Q1273" s="16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E1273" s="31" t="str">
        <f t="shared" si="1287"/>
        <v/>
      </c>
      <c r="AF1273" s="31" t="str">
        <f t="shared" si="1287"/>
        <v/>
      </c>
      <c r="AG1273" s="31" t="str">
        <f t="shared" si="1287"/>
        <v/>
      </c>
      <c r="AH1273" s="31" t="str">
        <f t="shared" si="1287"/>
        <v/>
      </c>
      <c r="AI1273" s="31" t="str">
        <f t="shared" si="1287"/>
        <v/>
      </c>
      <c r="AJ1273" s="31" t="str">
        <f t="shared" si="1287"/>
        <v/>
      </c>
      <c r="AK1273" s="31" t="str">
        <f t="shared" si="1287"/>
        <v/>
      </c>
      <c r="AL1273" s="31" t="str">
        <f t="shared" si="1287"/>
        <v/>
      </c>
      <c r="AM1273" s="31" t="str">
        <f t="shared" si="1287"/>
        <v/>
      </c>
      <c r="AN1273" s="31" t="str">
        <f t="shared" si="1287"/>
        <v/>
      </c>
      <c r="AO1273" s="32" t="str">
        <f t="shared" si="1285"/>
        <v/>
      </c>
      <c r="AP1273" s="32" t="str">
        <f t="shared" si="1272"/>
        <v/>
      </c>
      <c r="AQ1273" s="32" t="str">
        <f t="shared" si="1272"/>
        <v/>
      </c>
      <c r="AR1273" s="32" t="str">
        <f t="shared" si="1272"/>
        <v/>
      </c>
      <c r="AS1273" s="32" t="str">
        <f t="shared" si="1272"/>
        <v/>
      </c>
      <c r="AT1273" s="32" t="str">
        <f t="shared" si="1272"/>
        <v/>
      </c>
      <c r="AU1273" s="32" t="str">
        <f t="shared" si="1269"/>
        <v/>
      </c>
      <c r="AV1273" s="32" t="str">
        <f t="shared" si="1269"/>
        <v/>
      </c>
      <c r="AW1273" s="32" t="str">
        <f t="shared" si="1269"/>
        <v/>
      </c>
      <c r="AX1273" s="32" t="str">
        <f t="shared" si="1269"/>
        <v/>
      </c>
      <c r="AY1273" s="32" t="str">
        <f t="shared" si="1269"/>
        <v/>
      </c>
      <c r="BA1273" s="17" t="str">
        <f t="shared" si="1273"/>
        <v/>
      </c>
      <c r="BB1273" s="17" t="str">
        <f t="shared" si="1273"/>
        <v/>
      </c>
      <c r="BC1273" s="17" t="str">
        <f t="shared" si="1273"/>
        <v/>
      </c>
      <c r="BD1273" s="17" t="str">
        <f t="shared" si="1273"/>
        <v/>
      </c>
      <c r="BE1273" s="17" t="str">
        <f t="shared" si="1273"/>
        <v/>
      </c>
      <c r="BF1273" s="17" t="str">
        <f t="shared" si="1270"/>
        <v/>
      </c>
      <c r="BG1273" s="17" t="str">
        <f t="shared" si="1270"/>
        <v/>
      </c>
      <c r="BH1273" s="17" t="str">
        <f t="shared" si="1270"/>
        <v/>
      </c>
      <c r="BI1273" s="17" t="str">
        <f t="shared" si="1270"/>
        <v/>
      </c>
      <c r="BJ1273" s="17" t="str">
        <f t="shared" si="1270"/>
        <v/>
      </c>
    </row>
    <row r="1274" spans="1:62" s="13" customFormat="1" ht="23.25" customHeight="1">
      <c r="A1274" s="1">
        <f ca="1">IF(COUNTIF($D1274:$M1274," ")=10,"",IF(VLOOKUP(MAX($A$1:A1273),$A$1:C1273,3,FALSE)=0,"",MAX($A$1:A1273)+1))</f>
        <v>1228</v>
      </c>
      <c r="B1274" s="13" t="str">
        <f>$B1270</f>
        <v/>
      </c>
      <c r="C1274" s="2" t="str">
        <f>IF($B1274="","",$S$5)</f>
        <v/>
      </c>
      <c r="D1274" s="23" t="str">
        <f t="shared" ref="D1274:K1274" si="1290">IF($B1274&gt;"",IF(ISERROR(SEARCH($B1274,T$5))," ",MID(T$5,FIND("%курс ",T$5,FIND($B1274,T$5))+6,3)&amp;"
("&amp;MID(T$5,FIND("ауд.",T$5,FIND($B1274,T$5))+4,FIND("№",T$5,FIND("ауд.",T$5,FIND($B1274,T$5)))-(FIND("ауд.",T$5,FIND($B1274,T$5))+4))&amp;")"),"")</f>
        <v/>
      </c>
      <c r="E1274" s="23" t="str">
        <f t="shared" si="1290"/>
        <v/>
      </c>
      <c r="F1274" s="23" t="str">
        <f t="shared" si="1290"/>
        <v/>
      </c>
      <c r="G1274" s="23" t="str">
        <f t="shared" si="1290"/>
        <v/>
      </c>
      <c r="H1274" s="23" t="str">
        <f t="shared" si="1290"/>
        <v/>
      </c>
      <c r="I1274" s="23" t="str">
        <f t="shared" si="1290"/>
        <v/>
      </c>
      <c r="J1274" s="23" t="str">
        <f t="shared" si="1290"/>
        <v/>
      </c>
      <c r="K1274" s="23" t="str">
        <f t="shared" si="1290"/>
        <v/>
      </c>
      <c r="L1274" s="23"/>
      <c r="M1274" s="23"/>
      <c r="P1274" s="16"/>
      <c r="Q1274" s="16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E1274" s="31" t="str">
        <f t="shared" si="1287"/>
        <v/>
      </c>
      <c r="AF1274" s="31" t="str">
        <f t="shared" si="1287"/>
        <v/>
      </c>
      <c r="AG1274" s="31" t="str">
        <f t="shared" si="1287"/>
        <v/>
      </c>
      <c r="AH1274" s="31" t="str">
        <f t="shared" si="1287"/>
        <v/>
      </c>
      <c r="AI1274" s="31" t="str">
        <f t="shared" si="1287"/>
        <v/>
      </c>
      <c r="AJ1274" s="31" t="str">
        <f t="shared" si="1287"/>
        <v/>
      </c>
      <c r="AK1274" s="31" t="str">
        <f t="shared" si="1287"/>
        <v/>
      </c>
      <c r="AL1274" s="31" t="str">
        <f t="shared" si="1287"/>
        <v/>
      </c>
      <c r="AM1274" s="31" t="str">
        <f t="shared" si="1287"/>
        <v/>
      </c>
      <c r="AN1274" s="31" t="str">
        <f t="shared" si="1287"/>
        <v/>
      </c>
      <c r="AO1274" s="32" t="str">
        <f t="shared" si="1285"/>
        <v/>
      </c>
      <c r="AP1274" s="32" t="str">
        <f t="shared" si="1272"/>
        <v/>
      </c>
      <c r="AQ1274" s="32" t="str">
        <f t="shared" si="1272"/>
        <v/>
      </c>
      <c r="AR1274" s="32" t="str">
        <f t="shared" si="1272"/>
        <v/>
      </c>
      <c r="AS1274" s="32" t="str">
        <f t="shared" si="1272"/>
        <v/>
      </c>
      <c r="AT1274" s="32" t="str">
        <f t="shared" si="1272"/>
        <v/>
      </c>
      <c r="AU1274" s="32" t="str">
        <f t="shared" si="1269"/>
        <v/>
      </c>
      <c r="AV1274" s="32" t="str">
        <f t="shared" si="1269"/>
        <v/>
      </c>
      <c r="AW1274" s="32" t="str">
        <f t="shared" si="1269"/>
        <v/>
      </c>
      <c r="AX1274" s="32" t="str">
        <f t="shared" si="1269"/>
        <v/>
      </c>
      <c r="AY1274" s="32" t="str">
        <f t="shared" si="1269"/>
        <v/>
      </c>
      <c r="BA1274" s="17" t="str">
        <f t="shared" si="1273"/>
        <v/>
      </c>
      <c r="BB1274" s="17" t="str">
        <f t="shared" si="1273"/>
        <v/>
      </c>
      <c r="BC1274" s="17" t="str">
        <f t="shared" si="1273"/>
        <v/>
      </c>
      <c r="BD1274" s="17" t="str">
        <f t="shared" si="1273"/>
        <v/>
      </c>
      <c r="BE1274" s="17" t="str">
        <f t="shared" si="1273"/>
        <v/>
      </c>
      <c r="BF1274" s="17" t="str">
        <f t="shared" si="1270"/>
        <v/>
      </c>
      <c r="BG1274" s="17" t="str">
        <f t="shared" si="1270"/>
        <v/>
      </c>
      <c r="BH1274" s="17" t="str">
        <f t="shared" si="1270"/>
        <v/>
      </c>
      <c r="BI1274" s="17" t="str">
        <f t="shared" si="1270"/>
        <v/>
      </c>
      <c r="BJ1274" s="17" t="str">
        <f t="shared" si="1270"/>
        <v/>
      </c>
    </row>
    <row r="1275" spans="1:62" s="13" customFormat="1" ht="23.25" customHeight="1">
      <c r="A1275" s="1">
        <f ca="1">IF(COUNTIF($D1275:$M1275," ")=10,"",IF(VLOOKUP(MAX($A$1:A1274),$A$1:C1274,3,FALSE)=0,"",MAX($A$1:A1274)+1))</f>
        <v>1229</v>
      </c>
      <c r="B1275" s="13" t="str">
        <f>$B1270</f>
        <v/>
      </c>
      <c r="C1275" s="2" t="str">
        <f>IF($B1275="","",$S$6)</f>
        <v/>
      </c>
      <c r="D1275" s="23" t="str">
        <f t="shared" ref="D1275:K1275" si="1291">IF($B1275&gt;"",IF(ISERROR(SEARCH($B1275,T$6))," ",MID(T$6,FIND("%курс ",T$6,FIND($B1275,T$6))+6,3)&amp;"
("&amp;MID(T$6,FIND("ауд.",T$6,FIND($B1275,T$6))+4,FIND("№",T$6,FIND("ауд.",T$6,FIND($B1275,T$6)))-(FIND("ауд.",T$6,FIND($B1275,T$6))+4))&amp;")"),"")</f>
        <v/>
      </c>
      <c r="E1275" s="23" t="str">
        <f t="shared" si="1291"/>
        <v/>
      </c>
      <c r="F1275" s="23" t="str">
        <f t="shared" si="1291"/>
        <v/>
      </c>
      <c r="G1275" s="23" t="str">
        <f t="shared" si="1291"/>
        <v/>
      </c>
      <c r="H1275" s="23" t="str">
        <f t="shared" si="1291"/>
        <v/>
      </c>
      <c r="I1275" s="23" t="str">
        <f t="shared" si="1291"/>
        <v/>
      </c>
      <c r="J1275" s="23" t="str">
        <f t="shared" si="1291"/>
        <v/>
      </c>
      <c r="K1275" s="23" t="str">
        <f t="shared" si="1291"/>
        <v/>
      </c>
      <c r="L1275" s="23"/>
      <c r="M1275" s="23"/>
      <c r="P1275" s="16"/>
      <c r="Q1275" s="16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E1275" s="31" t="str">
        <f t="shared" si="1287"/>
        <v/>
      </c>
      <c r="AF1275" s="31" t="str">
        <f t="shared" si="1287"/>
        <v/>
      </c>
      <c r="AG1275" s="31" t="str">
        <f t="shared" si="1287"/>
        <v/>
      </c>
      <c r="AH1275" s="31" t="str">
        <f t="shared" si="1287"/>
        <v/>
      </c>
      <c r="AI1275" s="31" t="str">
        <f t="shared" si="1287"/>
        <v/>
      </c>
      <c r="AJ1275" s="31" t="str">
        <f t="shared" si="1287"/>
        <v/>
      </c>
      <c r="AK1275" s="31" t="str">
        <f t="shared" si="1287"/>
        <v/>
      </c>
      <c r="AL1275" s="31" t="str">
        <f t="shared" si="1287"/>
        <v/>
      </c>
      <c r="AM1275" s="31" t="str">
        <f t="shared" si="1287"/>
        <v/>
      </c>
      <c r="AN1275" s="31" t="str">
        <f t="shared" si="1287"/>
        <v/>
      </c>
      <c r="AO1275" s="32" t="str">
        <f t="shared" si="1285"/>
        <v/>
      </c>
      <c r="AP1275" s="32" t="str">
        <f t="shared" si="1272"/>
        <v/>
      </c>
      <c r="AQ1275" s="32" t="str">
        <f t="shared" si="1272"/>
        <v/>
      </c>
      <c r="AR1275" s="32" t="str">
        <f t="shared" si="1272"/>
        <v/>
      </c>
      <c r="AS1275" s="32" t="str">
        <f t="shared" si="1272"/>
        <v/>
      </c>
      <c r="AT1275" s="32" t="str">
        <f t="shared" si="1272"/>
        <v/>
      </c>
      <c r="AU1275" s="32" t="str">
        <f t="shared" si="1269"/>
        <v/>
      </c>
      <c r="AV1275" s="32" t="str">
        <f t="shared" si="1269"/>
        <v/>
      </c>
      <c r="AW1275" s="32" t="str">
        <f t="shared" si="1269"/>
        <v/>
      </c>
      <c r="AX1275" s="32" t="str">
        <f t="shared" si="1269"/>
        <v/>
      </c>
      <c r="AY1275" s="32" t="str">
        <f t="shared" si="1269"/>
        <v/>
      </c>
      <c r="BA1275" s="17" t="str">
        <f t="shared" si="1273"/>
        <v/>
      </c>
      <c r="BB1275" s="17" t="str">
        <f t="shared" si="1273"/>
        <v/>
      </c>
      <c r="BC1275" s="17" t="str">
        <f t="shared" si="1273"/>
        <v/>
      </c>
      <c r="BD1275" s="17" t="str">
        <f t="shared" si="1273"/>
        <v/>
      </c>
      <c r="BE1275" s="17" t="str">
        <f t="shared" si="1273"/>
        <v/>
      </c>
      <c r="BF1275" s="17" t="str">
        <f t="shared" si="1270"/>
        <v/>
      </c>
      <c r="BG1275" s="17" t="str">
        <f t="shared" si="1270"/>
        <v/>
      </c>
      <c r="BH1275" s="17" t="str">
        <f t="shared" si="1270"/>
        <v/>
      </c>
      <c r="BI1275" s="17" t="str">
        <f t="shared" si="1270"/>
        <v/>
      </c>
      <c r="BJ1275" s="17" t="str">
        <f t="shared" si="1270"/>
        <v/>
      </c>
    </row>
    <row r="1276" spans="1:62" s="13" customFormat="1" ht="23.25" customHeight="1">
      <c r="A1276" s="1">
        <f ca="1">IF(COUNTIF($D1276:$M1276," ")=10,"",IF(VLOOKUP(MAX($A$1:A1275),$A$1:C1275,3,FALSE)=0,"",MAX($A$1:A1275)+1))</f>
        <v>1230</v>
      </c>
      <c r="B1276" s="13" t="str">
        <f>$B1270</f>
        <v/>
      </c>
      <c r="C1276" s="2" t="str">
        <f>IF($B1276="","",$S$7)</f>
        <v/>
      </c>
      <c r="D1276" s="23" t="str">
        <f t="shared" ref="D1276:K1276" si="1292">IF($B1276&gt;"",IF(ISERROR(SEARCH($B1276,T$7))," ",MID(T$7,FIND("%курс ",T$7,FIND($B1276,T$7))+6,3)&amp;"
("&amp;MID(T$7,FIND("ауд.",T$7,FIND($B1276,T$7))+4,FIND("№",T$7,FIND("ауд.",T$7,FIND($B1276,T$7)))-(FIND("ауд.",T$7,FIND($B1276,T$7))+4))&amp;")"),"")</f>
        <v/>
      </c>
      <c r="E1276" s="23" t="str">
        <f t="shared" si="1292"/>
        <v/>
      </c>
      <c r="F1276" s="23" t="str">
        <f t="shared" si="1292"/>
        <v/>
      </c>
      <c r="G1276" s="23" t="str">
        <f t="shared" si="1292"/>
        <v/>
      </c>
      <c r="H1276" s="23" t="str">
        <f t="shared" si="1292"/>
        <v/>
      </c>
      <c r="I1276" s="23" t="str">
        <f t="shared" si="1292"/>
        <v/>
      </c>
      <c r="J1276" s="23" t="str">
        <f t="shared" si="1292"/>
        <v/>
      </c>
      <c r="K1276" s="23" t="str">
        <f t="shared" si="1292"/>
        <v/>
      </c>
      <c r="L1276" s="23"/>
      <c r="M1276" s="23"/>
      <c r="P1276" s="16"/>
      <c r="Q1276" s="16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E1276" s="31" t="str">
        <f t="shared" si="1287"/>
        <v/>
      </c>
      <c r="AF1276" s="31" t="str">
        <f t="shared" si="1287"/>
        <v/>
      </c>
      <c r="AG1276" s="31" t="str">
        <f t="shared" si="1287"/>
        <v/>
      </c>
      <c r="AH1276" s="31" t="str">
        <f t="shared" si="1287"/>
        <v/>
      </c>
      <c r="AI1276" s="31" t="str">
        <f t="shared" si="1287"/>
        <v/>
      </c>
      <c r="AJ1276" s="31" t="str">
        <f t="shared" si="1287"/>
        <v/>
      </c>
      <c r="AK1276" s="31" t="str">
        <f t="shared" si="1287"/>
        <v/>
      </c>
      <c r="AL1276" s="31" t="str">
        <f t="shared" si="1287"/>
        <v/>
      </c>
      <c r="AM1276" s="31" t="str">
        <f t="shared" si="1287"/>
        <v/>
      </c>
      <c r="AN1276" s="31" t="str">
        <f t="shared" si="1287"/>
        <v/>
      </c>
      <c r="AO1276" s="32" t="str">
        <f t="shared" si="1285"/>
        <v/>
      </c>
      <c r="AP1276" s="32" t="str">
        <f t="shared" si="1272"/>
        <v/>
      </c>
      <c r="AQ1276" s="32" t="str">
        <f t="shared" si="1272"/>
        <v/>
      </c>
      <c r="AR1276" s="32" t="str">
        <f t="shared" si="1272"/>
        <v/>
      </c>
      <c r="AS1276" s="32" t="str">
        <f t="shared" si="1272"/>
        <v/>
      </c>
      <c r="AT1276" s="32" t="str">
        <f t="shared" si="1272"/>
        <v/>
      </c>
      <c r="AU1276" s="32" t="str">
        <f t="shared" si="1269"/>
        <v/>
      </c>
      <c r="AV1276" s="32" t="str">
        <f t="shared" si="1269"/>
        <v/>
      </c>
      <c r="AW1276" s="32" t="str">
        <f t="shared" si="1269"/>
        <v/>
      </c>
      <c r="AX1276" s="32" t="str">
        <f t="shared" si="1269"/>
        <v/>
      </c>
      <c r="AY1276" s="32" t="str">
        <f t="shared" si="1269"/>
        <v/>
      </c>
      <c r="BA1276" s="17" t="str">
        <f t="shared" si="1273"/>
        <v/>
      </c>
      <c r="BB1276" s="17" t="str">
        <f t="shared" si="1273"/>
        <v/>
      </c>
      <c r="BC1276" s="17" t="str">
        <f t="shared" si="1273"/>
        <v/>
      </c>
      <c r="BD1276" s="17" t="str">
        <f t="shared" si="1273"/>
        <v/>
      </c>
      <c r="BE1276" s="17" t="str">
        <f t="shared" si="1273"/>
        <v/>
      </c>
      <c r="BF1276" s="17" t="str">
        <f t="shared" si="1270"/>
        <v/>
      </c>
      <c r="BG1276" s="17" t="str">
        <f t="shared" si="1270"/>
        <v/>
      </c>
      <c r="BH1276" s="17" t="str">
        <f t="shared" si="1270"/>
        <v/>
      </c>
      <c r="BI1276" s="17" t="str">
        <f t="shared" si="1270"/>
        <v/>
      </c>
      <c r="BJ1276" s="17" t="str">
        <f t="shared" si="1270"/>
        <v/>
      </c>
    </row>
    <row r="1277" spans="1:62" s="13" customFormat="1" ht="23.25" customHeight="1">
      <c r="A1277" s="1">
        <f ca="1">IF(COUNTIF($D1277:$M1277," ")=10,"",IF(VLOOKUP(MAX($A$1:A1276),$A$1:C1276,3,FALSE)=0,"",MAX($A$1:A1276)+1))</f>
        <v>1231</v>
      </c>
      <c r="B1277" s="13" t="str">
        <f>$B1270</f>
        <v/>
      </c>
      <c r="C1277" s="2" t="str">
        <f>IF($B1277="","",$S$8)</f>
        <v/>
      </c>
      <c r="D1277" s="23" t="str">
        <f t="shared" ref="D1277:K1277" si="1293">IF($B1277&gt;"",IF(ISERROR(SEARCH($B1277,T$8))," ",MID(T$8,FIND("%курс ",T$8,FIND($B1277,T$8))+6,3)&amp;"
("&amp;MID(T$8,FIND("ауд.",T$8,FIND($B1277,T$8))+4,FIND("№",T$8,FIND("ауд.",T$8,FIND($B1277,T$8)))-(FIND("ауд.",T$8,FIND($B1277,T$8))+4))&amp;")"),"")</f>
        <v/>
      </c>
      <c r="E1277" s="23" t="str">
        <f t="shared" si="1293"/>
        <v/>
      </c>
      <c r="F1277" s="23" t="str">
        <f t="shared" si="1293"/>
        <v/>
      </c>
      <c r="G1277" s="23" t="str">
        <f t="shared" si="1293"/>
        <v/>
      </c>
      <c r="H1277" s="23" t="str">
        <f t="shared" si="1293"/>
        <v/>
      </c>
      <c r="I1277" s="23" t="str">
        <f t="shared" si="1293"/>
        <v/>
      </c>
      <c r="J1277" s="23" t="str">
        <f t="shared" si="1293"/>
        <v/>
      </c>
      <c r="K1277" s="23" t="str">
        <f t="shared" si="1293"/>
        <v/>
      </c>
      <c r="L1277" s="23"/>
      <c r="M1277" s="23"/>
      <c r="P1277" s="16"/>
      <c r="Q1277" s="16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E1277" s="31" t="str">
        <f t="shared" si="1287"/>
        <v/>
      </c>
      <c r="AF1277" s="31" t="str">
        <f t="shared" si="1287"/>
        <v/>
      </c>
      <c r="AG1277" s="31" t="str">
        <f t="shared" si="1287"/>
        <v/>
      </c>
      <c r="AH1277" s="31" t="str">
        <f t="shared" si="1287"/>
        <v/>
      </c>
      <c r="AI1277" s="31" t="str">
        <f t="shared" si="1287"/>
        <v/>
      </c>
      <c r="AJ1277" s="31" t="str">
        <f t="shared" si="1287"/>
        <v/>
      </c>
      <c r="AK1277" s="31" t="str">
        <f t="shared" si="1287"/>
        <v/>
      </c>
      <c r="AL1277" s="31" t="str">
        <f t="shared" si="1287"/>
        <v/>
      </c>
      <c r="AM1277" s="31" t="str">
        <f t="shared" si="1287"/>
        <v/>
      </c>
      <c r="AN1277" s="31" t="str">
        <f t="shared" si="1287"/>
        <v/>
      </c>
      <c r="AO1277" s="32" t="str">
        <f t="shared" si="1285"/>
        <v/>
      </c>
      <c r="AP1277" s="32" t="str">
        <f t="shared" si="1272"/>
        <v/>
      </c>
      <c r="AQ1277" s="32" t="str">
        <f t="shared" si="1272"/>
        <v/>
      </c>
      <c r="AR1277" s="32" t="str">
        <f t="shared" si="1272"/>
        <v/>
      </c>
      <c r="AS1277" s="32" t="str">
        <f t="shared" si="1272"/>
        <v/>
      </c>
      <c r="AT1277" s="32" t="str">
        <f t="shared" si="1272"/>
        <v/>
      </c>
      <c r="AU1277" s="32" t="str">
        <f t="shared" si="1269"/>
        <v/>
      </c>
      <c r="AV1277" s="32" t="str">
        <f t="shared" si="1269"/>
        <v/>
      </c>
      <c r="AW1277" s="32" t="str">
        <f t="shared" si="1269"/>
        <v/>
      </c>
      <c r="AX1277" s="32" t="str">
        <f t="shared" si="1269"/>
        <v/>
      </c>
      <c r="AY1277" s="32" t="str">
        <f t="shared" si="1269"/>
        <v/>
      </c>
      <c r="BA1277" s="17" t="str">
        <f t="shared" si="1273"/>
        <v/>
      </c>
      <c r="BB1277" s="17" t="str">
        <f t="shared" si="1273"/>
        <v/>
      </c>
      <c r="BC1277" s="17" t="str">
        <f t="shared" si="1273"/>
        <v/>
      </c>
      <c r="BD1277" s="17" t="str">
        <f t="shared" si="1273"/>
        <v/>
      </c>
      <c r="BE1277" s="17" t="str">
        <f t="shared" si="1273"/>
        <v/>
      </c>
      <c r="BF1277" s="17" t="str">
        <f t="shared" si="1270"/>
        <v/>
      </c>
      <c r="BG1277" s="17" t="str">
        <f t="shared" si="1270"/>
        <v/>
      </c>
      <c r="BH1277" s="17" t="str">
        <f t="shared" si="1270"/>
        <v/>
      </c>
      <c r="BI1277" s="17" t="str">
        <f t="shared" si="1270"/>
        <v/>
      </c>
      <c r="BJ1277" s="17" t="str">
        <f t="shared" si="1270"/>
        <v/>
      </c>
    </row>
    <row r="1278" spans="1:62" s="13" customFormat="1" ht="23.25" customHeight="1">
      <c r="C1278" s="2" t="str">
        <f>IF($B1278="","",$S$2)</f>
        <v/>
      </c>
      <c r="D1278" s="14" t="str">
        <f t="shared" ref="D1278:K1278" si="1294">IF($B1278&gt;"",IF(ISERROR(SEARCH($B1278,T$2))," ",MID(T$2,FIND("%курс ",T$2,FIND($B1278,T$2))+6,3)&amp;"
("&amp;MID(T$2,FIND("ауд.",T$2,FIND($B1278,T$2))+4,FIND("№",T$2,FIND("ауд.",T$2,FIND($B1278,T$2)))-(FIND("ауд.",T$2,FIND($B1278,T$2))+4))&amp;")"),"")</f>
        <v/>
      </c>
      <c r="E1278" s="14" t="str">
        <f t="shared" si="1294"/>
        <v/>
      </c>
      <c r="F1278" s="14" t="str">
        <f t="shared" si="1294"/>
        <v/>
      </c>
      <c r="G1278" s="14" t="str">
        <f t="shared" si="1294"/>
        <v/>
      </c>
      <c r="H1278" s="14" t="str">
        <f t="shared" si="1294"/>
        <v/>
      </c>
      <c r="I1278" s="14" t="str">
        <f t="shared" si="1294"/>
        <v/>
      </c>
      <c r="J1278" s="14" t="str">
        <f t="shared" si="1294"/>
        <v/>
      </c>
      <c r="K1278" s="14" t="str">
        <f t="shared" si="1294"/>
        <v/>
      </c>
      <c r="L1278" s="14"/>
      <c r="M1278" s="14"/>
      <c r="P1278" s="16"/>
      <c r="Q1278" s="16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E1278" s="35"/>
      <c r="AF1278" s="35"/>
      <c r="AG1278" s="35"/>
      <c r="AH1278" s="35"/>
      <c r="AI1278" s="35"/>
      <c r="AJ1278" s="35"/>
      <c r="AK1278" s="35"/>
      <c r="AL1278" s="35"/>
      <c r="AM1278" s="35"/>
      <c r="AN1278" s="35"/>
      <c r="AO1278" s="35"/>
      <c r="AP1278" s="32" t="str">
        <f t="shared" si="1272"/>
        <v/>
      </c>
      <c r="AQ1278" s="32" t="str">
        <f t="shared" si="1272"/>
        <v/>
      </c>
      <c r="AR1278" s="32" t="str">
        <f t="shared" si="1272"/>
        <v/>
      </c>
      <c r="AS1278" s="32" t="str">
        <f t="shared" si="1272"/>
        <v/>
      </c>
      <c r="AT1278" s="32" t="str">
        <f t="shared" si="1272"/>
        <v/>
      </c>
      <c r="AU1278" s="32" t="str">
        <f t="shared" si="1269"/>
        <v/>
      </c>
      <c r="AV1278" s="32" t="str">
        <f t="shared" si="1269"/>
        <v/>
      </c>
      <c r="AW1278" s="32" t="str">
        <f t="shared" si="1269"/>
        <v/>
      </c>
      <c r="AX1278" s="32" t="str">
        <f t="shared" si="1269"/>
        <v/>
      </c>
      <c r="AY1278" s="32" t="str">
        <f t="shared" si="1269"/>
        <v/>
      </c>
      <c r="BA1278" s="17" t="str">
        <f t="shared" si="1273"/>
        <v/>
      </c>
      <c r="BB1278" s="17" t="str">
        <f t="shared" si="1273"/>
        <v/>
      </c>
      <c r="BC1278" s="17" t="str">
        <f t="shared" si="1273"/>
        <v/>
      </c>
      <c r="BD1278" s="17" t="str">
        <f t="shared" si="1273"/>
        <v/>
      </c>
      <c r="BE1278" s="17" t="str">
        <f t="shared" si="1273"/>
        <v/>
      </c>
      <c r="BF1278" s="17" t="str">
        <f t="shared" si="1270"/>
        <v/>
      </c>
      <c r="BG1278" s="17" t="str">
        <f t="shared" si="1270"/>
        <v/>
      </c>
      <c r="BH1278" s="17" t="str">
        <f t="shared" si="1270"/>
        <v/>
      </c>
      <c r="BI1278" s="17" t="str">
        <f t="shared" si="1270"/>
        <v/>
      </c>
      <c r="BJ1278" s="17" t="str">
        <f t="shared" si="1270"/>
        <v/>
      </c>
    </row>
    <row r="1279" spans="1:62" s="13" customFormat="1" ht="23.25" customHeight="1">
      <c r="A1279" s="1">
        <f ca="1">IF(COUNTIF($D1280:$M1286," ")=70,"",MAX($A$1:A1278)+1)</f>
        <v>1232</v>
      </c>
      <c r="B1279" s="2" t="str">
        <f>IF($C1279="","",$C1279)</f>
        <v/>
      </c>
      <c r="C1279" s="3" t="str">
        <f>IF(ISERROR(VLOOKUP((ROW()-1)/9+1,'[1]Преподавательский состав'!$A$2:$B$180,2,FALSE)),"",VLOOKUP((ROW()-1)/9+1,'[1]Преподавательский состав'!$A$2:$B$180,2,FALSE))</f>
        <v/>
      </c>
      <c r="D1279" s="3" t="str">
        <f>IF($C1279="","",T(" 9.00"))</f>
        <v/>
      </c>
      <c r="E1279" s="3" t="str">
        <f>IF($C1279="","",T("10.40"))</f>
        <v/>
      </c>
      <c r="F1279" s="3" t="str">
        <f>IF($C1279="","",T("12.20"))</f>
        <v/>
      </c>
      <c r="G1279" s="3" t="str">
        <f>IF($C1279="","",T("14.00"))</f>
        <v/>
      </c>
      <c r="H1279" s="3" t="str">
        <f>IF($C1279="","",T("14.30"))</f>
        <v/>
      </c>
      <c r="I1279" s="3" t="str">
        <f>IF($C1279="","",T("16.10"))</f>
        <v/>
      </c>
      <c r="J1279" s="3" t="str">
        <f>IF($C1279="","",T("17.50"))</f>
        <v/>
      </c>
      <c r="K1279" s="3" t="str">
        <f>IF($C1279="","",T("17.50"))</f>
        <v/>
      </c>
      <c r="L1279" s="3"/>
      <c r="M1279" s="3"/>
      <c r="P1279" s="16"/>
      <c r="Q1279" s="16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  <c r="AO1279" s="32" t="str">
        <f t="shared" ref="AO1279:AO1286" si="1295">IF(COUNTBLANK(AE1279:AN1279)=10,"",MID($B1279,1,FIND(" ",$B1279)-1))</f>
        <v/>
      </c>
      <c r="AP1279" s="32" t="str">
        <f t="shared" si="1272"/>
        <v/>
      </c>
      <c r="AQ1279" s="32" t="str">
        <f t="shared" si="1272"/>
        <v/>
      </c>
      <c r="AR1279" s="32" t="str">
        <f t="shared" si="1272"/>
        <v/>
      </c>
      <c r="AS1279" s="32" t="str">
        <f t="shared" si="1272"/>
        <v/>
      </c>
      <c r="AT1279" s="32" t="str">
        <f t="shared" si="1272"/>
        <v/>
      </c>
      <c r="AU1279" s="32" t="str">
        <f t="shared" si="1269"/>
        <v/>
      </c>
      <c r="AV1279" s="32" t="str">
        <f t="shared" si="1269"/>
        <v/>
      </c>
      <c r="AW1279" s="32" t="str">
        <f t="shared" si="1269"/>
        <v/>
      </c>
      <c r="AX1279" s="32" t="str">
        <f t="shared" si="1269"/>
        <v/>
      </c>
      <c r="AY1279" s="32" t="str">
        <f t="shared" si="1269"/>
        <v/>
      </c>
      <c r="BA1279" s="17" t="str">
        <f t="shared" si="1273"/>
        <v/>
      </c>
      <c r="BB1279" s="17" t="str">
        <f t="shared" si="1273"/>
        <v/>
      </c>
      <c r="BC1279" s="17" t="str">
        <f t="shared" si="1273"/>
        <v/>
      </c>
      <c r="BD1279" s="17" t="str">
        <f t="shared" si="1273"/>
        <v/>
      </c>
      <c r="BE1279" s="17" t="str">
        <f t="shared" si="1273"/>
        <v/>
      </c>
      <c r="BF1279" s="17" t="str">
        <f t="shared" si="1270"/>
        <v/>
      </c>
      <c r="BG1279" s="17" t="str">
        <f t="shared" si="1270"/>
        <v/>
      </c>
      <c r="BH1279" s="17" t="str">
        <f t="shared" si="1270"/>
        <v/>
      </c>
      <c r="BI1279" s="17" t="str">
        <f t="shared" si="1270"/>
        <v/>
      </c>
      <c r="BJ1279" s="17" t="str">
        <f t="shared" si="1270"/>
        <v/>
      </c>
    </row>
    <row r="1280" spans="1:62" s="13" customFormat="1" ht="23.25" customHeight="1">
      <c r="A1280" s="1">
        <f ca="1">IF(COUNTIF($D1280:$M1280," ")=10,"",IF(VLOOKUP(MAX($A$1:A1279),$A$1:C1279,3,FALSE)=0,"",MAX($A$1:A1279)+1))</f>
        <v>1233</v>
      </c>
      <c r="B1280" s="13" t="str">
        <f>$B1279</f>
        <v/>
      </c>
      <c r="C1280" s="2" t="str">
        <f>IF($B1280="","",$S$2)</f>
        <v/>
      </c>
      <c r="D1280" s="14" t="str">
        <f t="shared" ref="D1280:K1280" si="1296">IF($B1280&gt;"",IF(ISERROR(SEARCH($B1280,T$2))," ",MID(T$2,FIND("%курс ",T$2,FIND($B1280,T$2))+6,3)&amp;"
("&amp;MID(T$2,FIND("ауд.",T$2,FIND($B1280,T$2))+4,FIND("№",T$2,FIND("ауд.",T$2,FIND($B1280,T$2)))-(FIND("ауд.",T$2,FIND($B1280,T$2))+4))&amp;")"),"")</f>
        <v/>
      </c>
      <c r="E1280" s="14" t="str">
        <f t="shared" si="1296"/>
        <v/>
      </c>
      <c r="F1280" s="14" t="str">
        <f t="shared" si="1296"/>
        <v/>
      </c>
      <c r="G1280" s="14" t="str">
        <f t="shared" si="1296"/>
        <v/>
      </c>
      <c r="H1280" s="14" t="str">
        <f t="shared" si="1296"/>
        <v/>
      </c>
      <c r="I1280" s="14" t="str">
        <f t="shared" si="1296"/>
        <v/>
      </c>
      <c r="J1280" s="14" t="str">
        <f t="shared" si="1296"/>
        <v/>
      </c>
      <c r="K1280" s="14" t="str">
        <f t="shared" si="1296"/>
        <v/>
      </c>
      <c r="L1280" s="14"/>
      <c r="M1280" s="14"/>
      <c r="P1280" s="16"/>
      <c r="Q1280" s="16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E1280" s="31" t="str">
        <f t="shared" ref="AE1280:AN1286" si="1297">IF(D1280=" ","",IF(D1280="","",CONCATENATE($C1280," ",D$1," ",MID(D1280,6,3))))</f>
        <v/>
      </c>
      <c r="AF1280" s="31" t="str">
        <f t="shared" si="1297"/>
        <v/>
      </c>
      <c r="AG1280" s="31" t="str">
        <f t="shared" si="1297"/>
        <v/>
      </c>
      <c r="AH1280" s="31" t="str">
        <f t="shared" si="1297"/>
        <v/>
      </c>
      <c r="AI1280" s="31" t="str">
        <f t="shared" si="1297"/>
        <v/>
      </c>
      <c r="AJ1280" s="31" t="str">
        <f t="shared" si="1297"/>
        <v/>
      </c>
      <c r="AK1280" s="31" t="str">
        <f t="shared" si="1297"/>
        <v/>
      </c>
      <c r="AL1280" s="31" t="str">
        <f t="shared" si="1297"/>
        <v/>
      </c>
      <c r="AM1280" s="31" t="str">
        <f t="shared" si="1297"/>
        <v/>
      </c>
      <c r="AN1280" s="31" t="str">
        <f t="shared" si="1297"/>
        <v/>
      </c>
      <c r="AO1280" s="32" t="str">
        <f t="shared" si="1295"/>
        <v/>
      </c>
      <c r="AP1280" s="32" t="str">
        <f t="shared" si="1272"/>
        <v/>
      </c>
      <c r="AQ1280" s="32" t="str">
        <f t="shared" si="1272"/>
        <v/>
      </c>
      <c r="AR1280" s="32" t="str">
        <f t="shared" si="1272"/>
        <v/>
      </c>
      <c r="AS1280" s="32" t="str">
        <f t="shared" si="1272"/>
        <v/>
      </c>
      <c r="AT1280" s="32" t="str">
        <f t="shared" si="1272"/>
        <v/>
      </c>
      <c r="AU1280" s="32" t="str">
        <f t="shared" si="1269"/>
        <v/>
      </c>
      <c r="AV1280" s="32" t="str">
        <f t="shared" si="1269"/>
        <v/>
      </c>
      <c r="AW1280" s="32" t="str">
        <f t="shared" si="1269"/>
        <v/>
      </c>
      <c r="AX1280" s="32" t="str">
        <f t="shared" si="1269"/>
        <v/>
      </c>
      <c r="AY1280" s="32" t="str">
        <f t="shared" si="1269"/>
        <v/>
      </c>
      <c r="BA1280" s="17" t="str">
        <f t="shared" si="1273"/>
        <v/>
      </c>
      <c r="BB1280" s="17" t="str">
        <f t="shared" si="1273"/>
        <v/>
      </c>
      <c r="BC1280" s="17" t="str">
        <f t="shared" si="1273"/>
        <v/>
      </c>
      <c r="BD1280" s="17" t="str">
        <f t="shared" si="1273"/>
        <v/>
      </c>
      <c r="BE1280" s="17" t="str">
        <f t="shared" si="1273"/>
        <v/>
      </c>
      <c r="BF1280" s="17" t="str">
        <f t="shared" si="1270"/>
        <v/>
      </c>
      <c r="BG1280" s="17" t="str">
        <f t="shared" si="1270"/>
        <v/>
      </c>
      <c r="BH1280" s="17" t="str">
        <f t="shared" si="1270"/>
        <v/>
      </c>
      <c r="BI1280" s="17" t="str">
        <f t="shared" si="1270"/>
        <v/>
      </c>
      <c r="BJ1280" s="17" t="str">
        <f t="shared" si="1270"/>
        <v/>
      </c>
    </row>
    <row r="1281" spans="1:62" s="13" customFormat="1" ht="23.25" customHeight="1">
      <c r="A1281" s="1">
        <f ca="1">IF(COUNTIF($D1281:$M1281," ")=10,"",IF(VLOOKUP(MAX($A$1:A1280),$A$1:C1280,3,FALSE)=0,"",MAX($A$1:A1280)+1))</f>
        <v>1234</v>
      </c>
      <c r="B1281" s="13" t="str">
        <f>$B1279</f>
        <v/>
      </c>
      <c r="C1281" s="2" t="str">
        <f>IF($B1281="","",$S$3)</f>
        <v/>
      </c>
      <c r="D1281" s="14" t="str">
        <f t="shared" ref="D1281:K1281" si="1298">IF($B1281&gt;"",IF(ISERROR(SEARCH($B1281,T$3))," ",MID(T$3,FIND("%курс ",T$3,FIND($B1281,T$3))+6,3)&amp;"
("&amp;MID(T$3,FIND("ауд.",T$3,FIND($B1281,T$3))+4,FIND("№",T$3,FIND("ауд.",T$3,FIND($B1281,T$3)))-(FIND("ауд.",T$3,FIND($B1281,T$3))+4))&amp;")"),"")</f>
        <v/>
      </c>
      <c r="E1281" s="14" t="str">
        <f t="shared" si="1298"/>
        <v/>
      </c>
      <c r="F1281" s="14" t="str">
        <f t="shared" si="1298"/>
        <v/>
      </c>
      <c r="G1281" s="14" t="str">
        <f t="shared" si="1298"/>
        <v/>
      </c>
      <c r="H1281" s="14" t="str">
        <f t="shared" si="1298"/>
        <v/>
      </c>
      <c r="I1281" s="14" t="str">
        <f t="shared" si="1298"/>
        <v/>
      </c>
      <c r="J1281" s="14" t="str">
        <f t="shared" si="1298"/>
        <v/>
      </c>
      <c r="K1281" s="14" t="str">
        <f t="shared" si="1298"/>
        <v/>
      </c>
      <c r="L1281" s="14"/>
      <c r="M1281" s="14"/>
      <c r="P1281" s="16"/>
      <c r="Q1281" s="16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E1281" s="31" t="str">
        <f t="shared" si="1297"/>
        <v/>
      </c>
      <c r="AF1281" s="31" t="str">
        <f t="shared" si="1297"/>
        <v/>
      </c>
      <c r="AG1281" s="31" t="str">
        <f t="shared" si="1297"/>
        <v/>
      </c>
      <c r="AH1281" s="31" t="str">
        <f t="shared" si="1297"/>
        <v/>
      </c>
      <c r="AI1281" s="31" t="str">
        <f t="shared" si="1297"/>
        <v/>
      </c>
      <c r="AJ1281" s="31" t="str">
        <f t="shared" si="1297"/>
        <v/>
      </c>
      <c r="AK1281" s="31" t="str">
        <f t="shared" si="1297"/>
        <v/>
      </c>
      <c r="AL1281" s="31" t="str">
        <f t="shared" si="1297"/>
        <v/>
      </c>
      <c r="AM1281" s="31" t="str">
        <f t="shared" si="1297"/>
        <v/>
      </c>
      <c r="AN1281" s="31" t="str">
        <f t="shared" si="1297"/>
        <v/>
      </c>
      <c r="AO1281" s="32" t="str">
        <f t="shared" si="1295"/>
        <v/>
      </c>
      <c r="AP1281" s="32" t="str">
        <f t="shared" si="1272"/>
        <v/>
      </c>
      <c r="AQ1281" s="32" t="str">
        <f t="shared" si="1272"/>
        <v/>
      </c>
      <c r="AR1281" s="32" t="str">
        <f t="shared" si="1272"/>
        <v/>
      </c>
      <c r="AS1281" s="32" t="str">
        <f t="shared" si="1272"/>
        <v/>
      </c>
      <c r="AT1281" s="32" t="str">
        <f t="shared" si="1272"/>
        <v/>
      </c>
      <c r="AU1281" s="32" t="str">
        <f t="shared" si="1269"/>
        <v/>
      </c>
      <c r="AV1281" s="32" t="str">
        <f t="shared" si="1269"/>
        <v/>
      </c>
      <c r="AW1281" s="32" t="str">
        <f t="shared" si="1269"/>
        <v/>
      </c>
      <c r="AX1281" s="32" t="str">
        <f t="shared" si="1269"/>
        <v/>
      </c>
      <c r="AY1281" s="32" t="str">
        <f t="shared" si="1269"/>
        <v/>
      </c>
      <c r="BA1281" s="17" t="str">
        <f t="shared" si="1273"/>
        <v/>
      </c>
      <c r="BB1281" s="17" t="str">
        <f t="shared" si="1273"/>
        <v/>
      </c>
      <c r="BC1281" s="17" t="str">
        <f t="shared" si="1273"/>
        <v/>
      </c>
      <c r="BD1281" s="17" t="str">
        <f t="shared" si="1273"/>
        <v/>
      </c>
      <c r="BE1281" s="17" t="str">
        <f t="shared" si="1273"/>
        <v/>
      </c>
      <c r="BF1281" s="17" t="str">
        <f t="shared" si="1270"/>
        <v/>
      </c>
      <c r="BG1281" s="17" t="str">
        <f t="shared" si="1270"/>
        <v/>
      </c>
      <c r="BH1281" s="17" t="str">
        <f t="shared" si="1270"/>
        <v/>
      </c>
      <c r="BI1281" s="17" t="str">
        <f t="shared" si="1270"/>
        <v/>
      </c>
      <c r="BJ1281" s="17" t="str">
        <f t="shared" si="1270"/>
        <v/>
      </c>
    </row>
    <row r="1282" spans="1:62" s="13" customFormat="1" ht="23.25" customHeight="1">
      <c r="A1282" s="1">
        <f ca="1">IF(COUNTIF($D1282:$M1282," ")=10,"",IF(VLOOKUP(MAX($A$1:A1281),$A$1:C1281,3,FALSE)=0,"",MAX($A$1:A1281)+1))</f>
        <v>1235</v>
      </c>
      <c r="B1282" s="13" t="str">
        <f>$B1279</f>
        <v/>
      </c>
      <c r="C1282" s="2" t="str">
        <f>IF($B1282="","",$S$4)</f>
        <v/>
      </c>
      <c r="D1282" s="14" t="str">
        <f t="shared" ref="D1282:K1282" si="1299">IF($B1282&gt;"",IF(ISERROR(SEARCH($B1282,T$4))," ",MID(T$4,FIND("%курс ",T$4,FIND($B1282,T$4))+6,3)&amp;"
("&amp;MID(T$4,FIND("ауд.",T$4,FIND($B1282,T$4))+4,FIND("№",T$4,FIND("ауд.",T$4,FIND($B1282,T$4)))-(FIND("ауд.",T$4,FIND($B1282,T$4))+4))&amp;")"),"")</f>
        <v/>
      </c>
      <c r="E1282" s="14" t="str">
        <f t="shared" si="1299"/>
        <v/>
      </c>
      <c r="F1282" s="14" t="str">
        <f t="shared" si="1299"/>
        <v/>
      </c>
      <c r="G1282" s="14" t="str">
        <f t="shared" si="1299"/>
        <v/>
      </c>
      <c r="H1282" s="14" t="str">
        <f t="shared" si="1299"/>
        <v/>
      </c>
      <c r="I1282" s="14" t="str">
        <f t="shared" si="1299"/>
        <v/>
      </c>
      <c r="J1282" s="14" t="str">
        <f t="shared" si="1299"/>
        <v/>
      </c>
      <c r="K1282" s="14" t="str">
        <f t="shared" si="1299"/>
        <v/>
      </c>
      <c r="L1282" s="14"/>
      <c r="M1282" s="14"/>
      <c r="P1282" s="16"/>
      <c r="Q1282" s="16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E1282" s="31" t="str">
        <f t="shared" si="1297"/>
        <v/>
      </c>
      <c r="AF1282" s="31" t="str">
        <f t="shared" si="1297"/>
        <v/>
      </c>
      <c r="AG1282" s="31" t="str">
        <f t="shared" si="1297"/>
        <v/>
      </c>
      <c r="AH1282" s="31" t="str">
        <f t="shared" si="1297"/>
        <v/>
      </c>
      <c r="AI1282" s="31" t="str">
        <f t="shared" si="1297"/>
        <v/>
      </c>
      <c r="AJ1282" s="31" t="str">
        <f t="shared" si="1297"/>
        <v/>
      </c>
      <c r="AK1282" s="31" t="str">
        <f t="shared" si="1297"/>
        <v/>
      </c>
      <c r="AL1282" s="31" t="str">
        <f t="shared" si="1297"/>
        <v/>
      </c>
      <c r="AM1282" s="31" t="str">
        <f t="shared" si="1297"/>
        <v/>
      </c>
      <c r="AN1282" s="31" t="str">
        <f t="shared" si="1297"/>
        <v/>
      </c>
      <c r="AO1282" s="32" t="str">
        <f t="shared" si="1295"/>
        <v/>
      </c>
      <c r="AP1282" s="32" t="str">
        <f t="shared" si="1272"/>
        <v/>
      </c>
      <c r="AQ1282" s="32" t="str">
        <f t="shared" si="1272"/>
        <v/>
      </c>
      <c r="AR1282" s="32" t="str">
        <f t="shared" si="1272"/>
        <v/>
      </c>
      <c r="AS1282" s="32" t="str">
        <f t="shared" si="1272"/>
        <v/>
      </c>
      <c r="AT1282" s="32" t="str">
        <f t="shared" si="1272"/>
        <v/>
      </c>
      <c r="AU1282" s="32" t="str">
        <f t="shared" si="1269"/>
        <v/>
      </c>
      <c r="AV1282" s="32" t="str">
        <f t="shared" si="1269"/>
        <v/>
      </c>
      <c r="AW1282" s="32" t="str">
        <f t="shared" si="1269"/>
        <v/>
      </c>
      <c r="AX1282" s="32" t="str">
        <f t="shared" si="1269"/>
        <v/>
      </c>
      <c r="AY1282" s="32" t="str">
        <f t="shared" si="1269"/>
        <v/>
      </c>
      <c r="BA1282" s="17" t="str">
        <f t="shared" si="1273"/>
        <v/>
      </c>
      <c r="BB1282" s="17" t="str">
        <f t="shared" si="1273"/>
        <v/>
      </c>
      <c r="BC1282" s="17" t="str">
        <f t="shared" si="1273"/>
        <v/>
      </c>
      <c r="BD1282" s="17" t="str">
        <f t="shared" si="1273"/>
        <v/>
      </c>
      <c r="BE1282" s="17" t="str">
        <f t="shared" si="1273"/>
        <v/>
      </c>
      <c r="BF1282" s="17" t="str">
        <f t="shared" si="1270"/>
        <v/>
      </c>
      <c r="BG1282" s="17" t="str">
        <f t="shared" si="1270"/>
        <v/>
      </c>
      <c r="BH1282" s="17" t="str">
        <f t="shared" si="1270"/>
        <v/>
      </c>
      <c r="BI1282" s="17" t="str">
        <f t="shared" si="1270"/>
        <v/>
      </c>
      <c r="BJ1282" s="17" t="str">
        <f t="shared" si="1270"/>
        <v/>
      </c>
    </row>
    <row r="1283" spans="1:62" s="13" customFormat="1" ht="23.25" customHeight="1">
      <c r="A1283" s="1">
        <f ca="1">IF(COUNTIF($D1283:$M1283," ")=10,"",IF(VLOOKUP(MAX($A$1:A1282),$A$1:C1282,3,FALSE)=0,"",MAX($A$1:A1282)+1))</f>
        <v>1236</v>
      </c>
      <c r="B1283" s="13" t="str">
        <f>$B1279</f>
        <v/>
      </c>
      <c r="C1283" s="2" t="str">
        <f>IF($B1283="","",$S$5)</f>
        <v/>
      </c>
      <c r="D1283" s="23" t="str">
        <f t="shared" ref="D1283:K1283" si="1300">IF($B1283&gt;"",IF(ISERROR(SEARCH($B1283,T$5))," ",MID(T$5,FIND("%курс ",T$5,FIND($B1283,T$5))+6,3)&amp;"
("&amp;MID(T$5,FIND("ауд.",T$5,FIND($B1283,T$5))+4,FIND("№",T$5,FIND("ауд.",T$5,FIND($B1283,T$5)))-(FIND("ауд.",T$5,FIND($B1283,T$5))+4))&amp;")"),"")</f>
        <v/>
      </c>
      <c r="E1283" s="23" t="str">
        <f t="shared" si="1300"/>
        <v/>
      </c>
      <c r="F1283" s="23" t="str">
        <f t="shared" si="1300"/>
        <v/>
      </c>
      <c r="G1283" s="23" t="str">
        <f t="shared" si="1300"/>
        <v/>
      </c>
      <c r="H1283" s="23" t="str">
        <f t="shared" si="1300"/>
        <v/>
      </c>
      <c r="I1283" s="23" t="str">
        <f t="shared" si="1300"/>
        <v/>
      </c>
      <c r="J1283" s="23" t="str">
        <f t="shared" si="1300"/>
        <v/>
      </c>
      <c r="K1283" s="23" t="str">
        <f t="shared" si="1300"/>
        <v/>
      </c>
      <c r="L1283" s="23"/>
      <c r="M1283" s="23"/>
      <c r="P1283" s="16"/>
      <c r="Q1283" s="16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E1283" s="31" t="str">
        <f t="shared" si="1297"/>
        <v/>
      </c>
      <c r="AF1283" s="31" t="str">
        <f t="shared" si="1297"/>
        <v/>
      </c>
      <c r="AG1283" s="31" t="str">
        <f t="shared" si="1297"/>
        <v/>
      </c>
      <c r="AH1283" s="31" t="str">
        <f t="shared" si="1297"/>
        <v/>
      </c>
      <c r="AI1283" s="31" t="str">
        <f t="shared" si="1297"/>
        <v/>
      </c>
      <c r="AJ1283" s="31" t="str">
        <f t="shared" si="1297"/>
        <v/>
      </c>
      <c r="AK1283" s="31" t="str">
        <f t="shared" si="1297"/>
        <v/>
      </c>
      <c r="AL1283" s="31" t="str">
        <f t="shared" si="1297"/>
        <v/>
      </c>
      <c r="AM1283" s="31" t="str">
        <f t="shared" si="1297"/>
        <v/>
      </c>
      <c r="AN1283" s="31" t="str">
        <f t="shared" si="1297"/>
        <v/>
      </c>
      <c r="AO1283" s="32" t="str">
        <f t="shared" si="1295"/>
        <v/>
      </c>
      <c r="AP1283" s="32" t="str">
        <f t="shared" si="1272"/>
        <v/>
      </c>
      <c r="AQ1283" s="32" t="str">
        <f t="shared" si="1272"/>
        <v/>
      </c>
      <c r="AR1283" s="32" t="str">
        <f t="shared" si="1272"/>
        <v/>
      </c>
      <c r="AS1283" s="32" t="str">
        <f t="shared" si="1272"/>
        <v/>
      </c>
      <c r="AT1283" s="32" t="str">
        <f t="shared" si="1272"/>
        <v/>
      </c>
      <c r="AU1283" s="32" t="str">
        <f t="shared" si="1269"/>
        <v/>
      </c>
      <c r="AV1283" s="32" t="str">
        <f t="shared" si="1269"/>
        <v/>
      </c>
      <c r="AW1283" s="32" t="str">
        <f t="shared" si="1269"/>
        <v/>
      </c>
      <c r="AX1283" s="32" t="str">
        <f t="shared" si="1269"/>
        <v/>
      </c>
      <c r="AY1283" s="32" t="str">
        <f t="shared" si="1269"/>
        <v/>
      </c>
      <c r="BA1283" s="17" t="str">
        <f t="shared" si="1273"/>
        <v/>
      </c>
      <c r="BB1283" s="17" t="str">
        <f t="shared" si="1273"/>
        <v/>
      </c>
      <c r="BC1283" s="17" t="str">
        <f t="shared" si="1273"/>
        <v/>
      </c>
      <c r="BD1283" s="17" t="str">
        <f t="shared" si="1273"/>
        <v/>
      </c>
      <c r="BE1283" s="17" t="str">
        <f t="shared" si="1273"/>
        <v/>
      </c>
      <c r="BF1283" s="17" t="str">
        <f t="shared" si="1270"/>
        <v/>
      </c>
      <c r="BG1283" s="17" t="str">
        <f t="shared" si="1270"/>
        <v/>
      </c>
      <c r="BH1283" s="17" t="str">
        <f t="shared" si="1270"/>
        <v/>
      </c>
      <c r="BI1283" s="17" t="str">
        <f t="shared" si="1270"/>
        <v/>
      </c>
      <c r="BJ1283" s="17" t="str">
        <f t="shared" si="1270"/>
        <v/>
      </c>
    </row>
    <row r="1284" spans="1:62" s="13" customFormat="1" ht="23.25" customHeight="1">
      <c r="A1284" s="1">
        <f ca="1">IF(COUNTIF($D1284:$M1284," ")=10,"",IF(VLOOKUP(MAX($A$1:A1283),$A$1:C1283,3,FALSE)=0,"",MAX($A$1:A1283)+1))</f>
        <v>1237</v>
      </c>
      <c r="B1284" s="13" t="str">
        <f>$B1279</f>
        <v/>
      </c>
      <c r="C1284" s="2" t="str">
        <f>IF($B1284="","",$S$6)</f>
        <v/>
      </c>
      <c r="D1284" s="23" t="str">
        <f t="shared" ref="D1284:K1284" si="1301">IF($B1284&gt;"",IF(ISERROR(SEARCH($B1284,T$6))," ",MID(T$6,FIND("%курс ",T$6,FIND($B1284,T$6))+6,3)&amp;"
("&amp;MID(T$6,FIND("ауд.",T$6,FIND($B1284,T$6))+4,FIND("№",T$6,FIND("ауд.",T$6,FIND($B1284,T$6)))-(FIND("ауд.",T$6,FIND($B1284,T$6))+4))&amp;")"),"")</f>
        <v/>
      </c>
      <c r="E1284" s="23" t="str">
        <f t="shared" si="1301"/>
        <v/>
      </c>
      <c r="F1284" s="23" t="str">
        <f t="shared" si="1301"/>
        <v/>
      </c>
      <c r="G1284" s="23" t="str">
        <f t="shared" si="1301"/>
        <v/>
      </c>
      <c r="H1284" s="23" t="str">
        <f t="shared" si="1301"/>
        <v/>
      </c>
      <c r="I1284" s="23" t="str">
        <f t="shared" si="1301"/>
        <v/>
      </c>
      <c r="J1284" s="23" t="str">
        <f t="shared" si="1301"/>
        <v/>
      </c>
      <c r="K1284" s="23" t="str">
        <f t="shared" si="1301"/>
        <v/>
      </c>
      <c r="L1284" s="23"/>
      <c r="M1284" s="23"/>
      <c r="P1284" s="16"/>
      <c r="Q1284" s="16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E1284" s="31" t="str">
        <f t="shared" si="1297"/>
        <v/>
      </c>
      <c r="AF1284" s="31" t="str">
        <f t="shared" si="1297"/>
        <v/>
      </c>
      <c r="AG1284" s="31" t="str">
        <f t="shared" si="1297"/>
        <v/>
      </c>
      <c r="AH1284" s="31" t="str">
        <f t="shared" si="1297"/>
        <v/>
      </c>
      <c r="AI1284" s="31" t="str">
        <f t="shared" si="1297"/>
        <v/>
      </c>
      <c r="AJ1284" s="31" t="str">
        <f t="shared" si="1297"/>
        <v/>
      </c>
      <c r="AK1284" s="31" t="str">
        <f t="shared" si="1297"/>
        <v/>
      </c>
      <c r="AL1284" s="31" t="str">
        <f t="shared" si="1297"/>
        <v/>
      </c>
      <c r="AM1284" s="31" t="str">
        <f t="shared" si="1297"/>
        <v/>
      </c>
      <c r="AN1284" s="31" t="str">
        <f t="shared" si="1297"/>
        <v/>
      </c>
      <c r="AO1284" s="32" t="str">
        <f t="shared" si="1295"/>
        <v/>
      </c>
      <c r="AP1284" s="32" t="str">
        <f t="shared" si="1272"/>
        <v/>
      </c>
      <c r="AQ1284" s="32" t="str">
        <f t="shared" si="1272"/>
        <v/>
      </c>
      <c r="AR1284" s="32" t="str">
        <f t="shared" si="1272"/>
        <v/>
      </c>
      <c r="AS1284" s="32" t="str">
        <f t="shared" si="1272"/>
        <v/>
      </c>
      <c r="AT1284" s="32" t="str">
        <f t="shared" si="1272"/>
        <v/>
      </c>
      <c r="AU1284" s="32" t="str">
        <f t="shared" si="1269"/>
        <v/>
      </c>
      <c r="AV1284" s="32" t="str">
        <f t="shared" si="1269"/>
        <v/>
      </c>
      <c r="AW1284" s="32" t="str">
        <f t="shared" si="1269"/>
        <v/>
      </c>
      <c r="AX1284" s="32" t="str">
        <f t="shared" si="1269"/>
        <v/>
      </c>
      <c r="AY1284" s="32" t="str">
        <f t="shared" si="1269"/>
        <v/>
      </c>
      <c r="BA1284" s="17" t="str">
        <f t="shared" si="1273"/>
        <v/>
      </c>
      <c r="BB1284" s="17" t="str">
        <f t="shared" si="1273"/>
        <v/>
      </c>
      <c r="BC1284" s="17" t="str">
        <f t="shared" si="1273"/>
        <v/>
      </c>
      <c r="BD1284" s="17" t="str">
        <f t="shared" si="1273"/>
        <v/>
      </c>
      <c r="BE1284" s="17" t="str">
        <f t="shared" si="1273"/>
        <v/>
      </c>
      <c r="BF1284" s="17" t="str">
        <f t="shared" si="1270"/>
        <v/>
      </c>
      <c r="BG1284" s="17" t="str">
        <f t="shared" si="1270"/>
        <v/>
      </c>
      <c r="BH1284" s="17" t="str">
        <f t="shared" si="1270"/>
        <v/>
      </c>
      <c r="BI1284" s="17" t="str">
        <f t="shared" si="1270"/>
        <v/>
      </c>
      <c r="BJ1284" s="17" t="str">
        <f t="shared" si="1270"/>
        <v/>
      </c>
    </row>
    <row r="1285" spans="1:62" s="13" customFormat="1" ht="23.25" customHeight="1">
      <c r="A1285" s="1">
        <f ca="1">IF(COUNTIF($D1285:$M1285," ")=10,"",IF(VLOOKUP(MAX($A$1:A1284),$A$1:C1284,3,FALSE)=0,"",MAX($A$1:A1284)+1))</f>
        <v>1238</v>
      </c>
      <c r="B1285" s="13" t="str">
        <f>$B1279</f>
        <v/>
      </c>
      <c r="C1285" s="2" t="str">
        <f>IF($B1285="","",$S$7)</f>
        <v/>
      </c>
      <c r="D1285" s="23" t="str">
        <f t="shared" ref="D1285:K1285" si="1302">IF($B1285&gt;"",IF(ISERROR(SEARCH($B1285,T$7))," ",MID(T$7,FIND("%курс ",T$7,FIND($B1285,T$7))+6,3)&amp;"
("&amp;MID(T$7,FIND("ауд.",T$7,FIND($B1285,T$7))+4,FIND("№",T$7,FIND("ауд.",T$7,FIND($B1285,T$7)))-(FIND("ауд.",T$7,FIND($B1285,T$7))+4))&amp;")"),"")</f>
        <v/>
      </c>
      <c r="E1285" s="23" t="str">
        <f t="shared" si="1302"/>
        <v/>
      </c>
      <c r="F1285" s="23" t="str">
        <f t="shared" si="1302"/>
        <v/>
      </c>
      <c r="G1285" s="23" t="str">
        <f t="shared" si="1302"/>
        <v/>
      </c>
      <c r="H1285" s="23" t="str">
        <f t="shared" si="1302"/>
        <v/>
      </c>
      <c r="I1285" s="23" t="str">
        <f t="shared" si="1302"/>
        <v/>
      </c>
      <c r="J1285" s="23" t="str">
        <f t="shared" si="1302"/>
        <v/>
      </c>
      <c r="K1285" s="23" t="str">
        <f t="shared" si="1302"/>
        <v/>
      </c>
      <c r="L1285" s="23"/>
      <c r="M1285" s="23"/>
      <c r="P1285" s="16"/>
      <c r="Q1285" s="16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E1285" s="31" t="str">
        <f t="shared" si="1297"/>
        <v/>
      </c>
      <c r="AF1285" s="31" t="str">
        <f t="shared" si="1297"/>
        <v/>
      </c>
      <c r="AG1285" s="31" t="str">
        <f t="shared" si="1297"/>
        <v/>
      </c>
      <c r="AH1285" s="31" t="str">
        <f t="shared" si="1297"/>
        <v/>
      </c>
      <c r="AI1285" s="31" t="str">
        <f t="shared" si="1297"/>
        <v/>
      </c>
      <c r="AJ1285" s="31" t="str">
        <f t="shared" si="1297"/>
        <v/>
      </c>
      <c r="AK1285" s="31" t="str">
        <f t="shared" si="1297"/>
        <v/>
      </c>
      <c r="AL1285" s="31" t="str">
        <f t="shared" si="1297"/>
        <v/>
      </c>
      <c r="AM1285" s="31" t="str">
        <f t="shared" si="1297"/>
        <v/>
      </c>
      <c r="AN1285" s="31" t="str">
        <f t="shared" si="1297"/>
        <v/>
      </c>
      <c r="AO1285" s="32" t="str">
        <f t="shared" si="1295"/>
        <v/>
      </c>
      <c r="AP1285" s="32" t="str">
        <f t="shared" si="1272"/>
        <v/>
      </c>
      <c r="AQ1285" s="32" t="str">
        <f t="shared" si="1272"/>
        <v/>
      </c>
      <c r="AR1285" s="32" t="str">
        <f t="shared" si="1272"/>
        <v/>
      </c>
      <c r="AS1285" s="32" t="str">
        <f t="shared" si="1272"/>
        <v/>
      </c>
      <c r="AT1285" s="32" t="str">
        <f t="shared" si="1272"/>
        <v/>
      </c>
      <c r="AU1285" s="32" t="str">
        <f t="shared" si="1269"/>
        <v/>
      </c>
      <c r="AV1285" s="32" t="str">
        <f t="shared" si="1269"/>
        <v/>
      </c>
      <c r="AW1285" s="32" t="str">
        <f t="shared" si="1269"/>
        <v/>
      </c>
      <c r="AX1285" s="32" t="str">
        <f t="shared" si="1269"/>
        <v/>
      </c>
      <c r="AY1285" s="32" t="str">
        <f t="shared" si="1269"/>
        <v/>
      </c>
      <c r="BA1285" s="17" t="str">
        <f t="shared" si="1273"/>
        <v/>
      </c>
      <c r="BB1285" s="17" t="str">
        <f t="shared" si="1273"/>
        <v/>
      </c>
      <c r="BC1285" s="17" t="str">
        <f t="shared" si="1273"/>
        <v/>
      </c>
      <c r="BD1285" s="17" t="str">
        <f t="shared" si="1273"/>
        <v/>
      </c>
      <c r="BE1285" s="17" t="str">
        <f t="shared" si="1273"/>
        <v/>
      </c>
      <c r="BF1285" s="17" t="str">
        <f t="shared" si="1270"/>
        <v/>
      </c>
      <c r="BG1285" s="17" t="str">
        <f t="shared" si="1270"/>
        <v/>
      </c>
      <c r="BH1285" s="17" t="str">
        <f t="shared" si="1270"/>
        <v/>
      </c>
      <c r="BI1285" s="17" t="str">
        <f t="shared" si="1270"/>
        <v/>
      </c>
      <c r="BJ1285" s="17" t="str">
        <f t="shared" si="1270"/>
        <v/>
      </c>
    </row>
    <row r="1286" spans="1:62" s="13" customFormat="1" ht="23.25" customHeight="1">
      <c r="A1286" s="1">
        <f ca="1">IF(COUNTIF($D1286:$M1286," ")=10,"",IF(VLOOKUP(MAX($A$1:A1285),$A$1:C1285,3,FALSE)=0,"",MAX($A$1:A1285)+1))</f>
        <v>1239</v>
      </c>
      <c r="B1286" s="13" t="str">
        <f>$B1279</f>
        <v/>
      </c>
      <c r="C1286" s="2" t="str">
        <f>IF($B1286="","",$S$8)</f>
        <v/>
      </c>
      <c r="D1286" s="23" t="str">
        <f t="shared" ref="D1286:K1286" si="1303">IF($B1286&gt;"",IF(ISERROR(SEARCH($B1286,T$8))," ",MID(T$8,FIND("%курс ",T$8,FIND($B1286,T$8))+6,3)&amp;"
("&amp;MID(T$8,FIND("ауд.",T$8,FIND($B1286,T$8))+4,FIND("№",T$8,FIND("ауд.",T$8,FIND($B1286,T$8)))-(FIND("ауд.",T$8,FIND($B1286,T$8))+4))&amp;")"),"")</f>
        <v/>
      </c>
      <c r="E1286" s="23" t="str">
        <f t="shared" si="1303"/>
        <v/>
      </c>
      <c r="F1286" s="23" t="str">
        <f t="shared" si="1303"/>
        <v/>
      </c>
      <c r="G1286" s="23" t="str">
        <f t="shared" si="1303"/>
        <v/>
      </c>
      <c r="H1286" s="23" t="str">
        <f t="shared" si="1303"/>
        <v/>
      </c>
      <c r="I1286" s="23" t="str">
        <f t="shared" si="1303"/>
        <v/>
      </c>
      <c r="J1286" s="23" t="str">
        <f t="shared" si="1303"/>
        <v/>
      </c>
      <c r="K1286" s="23" t="str">
        <f t="shared" si="1303"/>
        <v/>
      </c>
      <c r="L1286" s="23"/>
      <c r="M1286" s="23"/>
      <c r="P1286" s="16"/>
      <c r="Q1286" s="16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E1286" s="31" t="str">
        <f t="shared" si="1297"/>
        <v/>
      </c>
      <c r="AF1286" s="31" t="str">
        <f t="shared" si="1297"/>
        <v/>
      </c>
      <c r="AG1286" s="31" t="str">
        <f t="shared" si="1297"/>
        <v/>
      </c>
      <c r="AH1286" s="31" t="str">
        <f t="shared" si="1297"/>
        <v/>
      </c>
      <c r="AI1286" s="31" t="str">
        <f t="shared" si="1297"/>
        <v/>
      </c>
      <c r="AJ1286" s="31" t="str">
        <f t="shared" si="1297"/>
        <v/>
      </c>
      <c r="AK1286" s="31" t="str">
        <f t="shared" si="1297"/>
        <v/>
      </c>
      <c r="AL1286" s="31" t="str">
        <f t="shared" si="1297"/>
        <v/>
      </c>
      <c r="AM1286" s="31" t="str">
        <f t="shared" si="1297"/>
        <v/>
      </c>
      <c r="AN1286" s="31" t="str">
        <f t="shared" si="1297"/>
        <v/>
      </c>
      <c r="AO1286" s="32" t="str">
        <f t="shared" si="1295"/>
        <v/>
      </c>
      <c r="AP1286" s="32" t="str">
        <f t="shared" si="1272"/>
        <v/>
      </c>
      <c r="AQ1286" s="32" t="str">
        <f t="shared" si="1272"/>
        <v/>
      </c>
      <c r="AR1286" s="32" t="str">
        <f t="shared" si="1272"/>
        <v/>
      </c>
      <c r="AS1286" s="32" t="str">
        <f t="shared" si="1272"/>
        <v/>
      </c>
      <c r="AT1286" s="32" t="str">
        <f t="shared" si="1272"/>
        <v/>
      </c>
      <c r="AU1286" s="32" t="str">
        <f t="shared" si="1269"/>
        <v/>
      </c>
      <c r="AV1286" s="32" t="str">
        <f t="shared" si="1269"/>
        <v/>
      </c>
      <c r="AW1286" s="32" t="str">
        <f t="shared" si="1269"/>
        <v/>
      </c>
      <c r="AX1286" s="32" t="str">
        <f t="shared" si="1269"/>
        <v/>
      </c>
      <c r="AY1286" s="32" t="str">
        <f t="shared" si="1269"/>
        <v/>
      </c>
      <c r="BA1286" s="17" t="str">
        <f t="shared" si="1273"/>
        <v/>
      </c>
      <c r="BB1286" s="17" t="str">
        <f t="shared" si="1273"/>
        <v/>
      </c>
      <c r="BC1286" s="17" t="str">
        <f t="shared" si="1273"/>
        <v/>
      </c>
      <c r="BD1286" s="17" t="str">
        <f t="shared" si="1273"/>
        <v/>
      </c>
      <c r="BE1286" s="17" t="str">
        <f t="shared" si="1273"/>
        <v/>
      </c>
      <c r="BF1286" s="17" t="str">
        <f t="shared" si="1270"/>
        <v/>
      </c>
      <c r="BG1286" s="17" t="str">
        <f t="shared" si="1270"/>
        <v/>
      </c>
      <c r="BH1286" s="17" t="str">
        <f t="shared" si="1270"/>
        <v/>
      </c>
      <c r="BI1286" s="17" t="str">
        <f t="shared" si="1270"/>
        <v/>
      </c>
      <c r="BJ1286" s="17" t="str">
        <f t="shared" si="1270"/>
        <v/>
      </c>
    </row>
    <row r="1287" spans="1:62" s="13" customFormat="1" ht="23.25" customHeight="1">
      <c r="C1287" s="2" t="str">
        <f>IF($B1287="","",$S$2)</f>
        <v/>
      </c>
      <c r="D1287" s="14" t="str">
        <f t="shared" ref="D1287:K1287" si="1304">IF($B1287&gt;"",IF(ISERROR(SEARCH($B1287,T$2))," ",MID(T$2,FIND("%курс ",T$2,FIND($B1287,T$2))+6,3)&amp;"
("&amp;MID(T$2,FIND("ауд.",T$2,FIND($B1287,T$2))+4,FIND("№",T$2,FIND("ауд.",T$2,FIND($B1287,T$2)))-(FIND("ауд.",T$2,FIND($B1287,T$2))+4))&amp;")"),"")</f>
        <v/>
      </c>
      <c r="E1287" s="14" t="str">
        <f t="shared" si="1304"/>
        <v/>
      </c>
      <c r="F1287" s="14" t="str">
        <f t="shared" si="1304"/>
        <v/>
      </c>
      <c r="G1287" s="14" t="str">
        <f t="shared" si="1304"/>
        <v/>
      </c>
      <c r="H1287" s="14" t="str">
        <f t="shared" si="1304"/>
        <v/>
      </c>
      <c r="I1287" s="14" t="str">
        <f t="shared" si="1304"/>
        <v/>
      </c>
      <c r="J1287" s="14" t="str">
        <f t="shared" si="1304"/>
        <v/>
      </c>
      <c r="K1287" s="14" t="str">
        <f t="shared" si="1304"/>
        <v/>
      </c>
      <c r="L1287" s="14"/>
      <c r="M1287" s="14"/>
      <c r="P1287" s="16"/>
      <c r="Q1287" s="16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E1287" s="35"/>
      <c r="AF1287" s="35"/>
      <c r="AG1287" s="35"/>
      <c r="AH1287" s="35"/>
      <c r="AI1287" s="35"/>
      <c r="AJ1287" s="35"/>
      <c r="AK1287" s="35"/>
      <c r="AL1287" s="35"/>
      <c r="AM1287" s="35"/>
      <c r="AN1287" s="35"/>
      <c r="AO1287" s="35"/>
      <c r="AP1287" s="32" t="str">
        <f t="shared" si="1272"/>
        <v/>
      </c>
      <c r="AQ1287" s="32" t="str">
        <f t="shared" si="1272"/>
        <v/>
      </c>
      <c r="AR1287" s="32" t="str">
        <f t="shared" si="1272"/>
        <v/>
      </c>
      <c r="AS1287" s="32" t="str">
        <f t="shared" si="1272"/>
        <v/>
      </c>
      <c r="AT1287" s="32" t="str">
        <f t="shared" si="1272"/>
        <v/>
      </c>
      <c r="AU1287" s="32" t="str">
        <f t="shared" si="1269"/>
        <v/>
      </c>
      <c r="AV1287" s="32" t="str">
        <f t="shared" si="1269"/>
        <v/>
      </c>
      <c r="AW1287" s="32" t="str">
        <f t="shared" si="1269"/>
        <v/>
      </c>
      <c r="AX1287" s="32" t="str">
        <f t="shared" si="1269"/>
        <v/>
      </c>
      <c r="AY1287" s="32" t="str">
        <f t="shared" si="1269"/>
        <v/>
      </c>
      <c r="BA1287" s="17" t="str">
        <f t="shared" si="1273"/>
        <v/>
      </c>
      <c r="BB1287" s="17" t="str">
        <f t="shared" si="1273"/>
        <v/>
      </c>
      <c r="BC1287" s="17" t="str">
        <f t="shared" si="1273"/>
        <v/>
      </c>
      <c r="BD1287" s="17" t="str">
        <f t="shared" si="1273"/>
        <v/>
      </c>
      <c r="BE1287" s="17" t="str">
        <f t="shared" si="1273"/>
        <v/>
      </c>
      <c r="BF1287" s="17" t="str">
        <f t="shared" si="1270"/>
        <v/>
      </c>
      <c r="BG1287" s="17" t="str">
        <f t="shared" si="1270"/>
        <v/>
      </c>
      <c r="BH1287" s="17" t="str">
        <f t="shared" si="1270"/>
        <v/>
      </c>
      <c r="BI1287" s="17" t="str">
        <f t="shared" si="1270"/>
        <v/>
      </c>
      <c r="BJ1287" s="17" t="str">
        <f t="shared" si="1270"/>
        <v/>
      </c>
    </row>
    <row r="1288" spans="1:62" s="13" customFormat="1" ht="23.25" customHeight="1">
      <c r="A1288" s="1">
        <f ca="1">IF(COUNTIF($D1289:$M1295," ")=70,"",MAX($A$1:A1287)+1)</f>
        <v>1240</v>
      </c>
      <c r="B1288" s="2" t="str">
        <f>IF($C1288="","",$C1288)</f>
        <v/>
      </c>
      <c r="C1288" s="3" t="str">
        <f>IF(ISERROR(VLOOKUP((ROW()-1)/9+1,'[1]Преподавательский состав'!$A$2:$B$180,2,FALSE)),"",VLOOKUP((ROW()-1)/9+1,'[1]Преподавательский состав'!$A$2:$B$180,2,FALSE))</f>
        <v/>
      </c>
      <c r="D1288" s="3" t="str">
        <f>IF($C1288="","",T(" 9.00"))</f>
        <v/>
      </c>
      <c r="E1288" s="3" t="str">
        <f>IF($C1288="","",T("10.40"))</f>
        <v/>
      </c>
      <c r="F1288" s="3" t="str">
        <f>IF($C1288="","",T("12.20"))</f>
        <v/>
      </c>
      <c r="G1288" s="3" t="str">
        <f>IF($C1288="","",T("14.00"))</f>
        <v/>
      </c>
      <c r="H1288" s="3" t="str">
        <f>IF($C1288="","",T("14.30"))</f>
        <v/>
      </c>
      <c r="I1288" s="3" t="str">
        <f>IF($C1288="","",T("16.10"))</f>
        <v/>
      </c>
      <c r="J1288" s="3" t="str">
        <f>IF($C1288="","",T("17.50"))</f>
        <v/>
      </c>
      <c r="K1288" s="3" t="str">
        <f>IF($C1288="","",T("17.50"))</f>
        <v/>
      </c>
      <c r="L1288" s="3"/>
      <c r="M1288" s="3"/>
      <c r="P1288" s="16"/>
      <c r="Q1288" s="16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E1288" s="32"/>
      <c r="AF1288" s="32"/>
      <c r="AG1288" s="32"/>
      <c r="AH1288" s="32"/>
      <c r="AI1288" s="32"/>
      <c r="AJ1288" s="32"/>
      <c r="AK1288" s="32"/>
      <c r="AL1288" s="32"/>
      <c r="AM1288" s="32"/>
      <c r="AN1288" s="32"/>
      <c r="AO1288" s="32" t="str">
        <f t="shared" ref="AO1288:AO1295" si="1305">IF(COUNTBLANK(AE1288:AN1288)=10,"",MID($B1288,1,FIND(" ",$B1288)-1))</f>
        <v/>
      </c>
      <c r="AP1288" s="32" t="str">
        <f t="shared" si="1272"/>
        <v/>
      </c>
      <c r="AQ1288" s="32" t="str">
        <f t="shared" si="1272"/>
        <v/>
      </c>
      <c r="AR1288" s="32" t="str">
        <f t="shared" si="1272"/>
        <v/>
      </c>
      <c r="AS1288" s="32" t="str">
        <f t="shared" si="1272"/>
        <v/>
      </c>
      <c r="AT1288" s="32" t="str">
        <f t="shared" si="1272"/>
        <v/>
      </c>
      <c r="AU1288" s="32" t="str">
        <f t="shared" si="1269"/>
        <v/>
      </c>
      <c r="AV1288" s="32" t="str">
        <f t="shared" si="1269"/>
        <v/>
      </c>
      <c r="AW1288" s="32" t="str">
        <f t="shared" si="1269"/>
        <v/>
      </c>
      <c r="AX1288" s="32" t="str">
        <f t="shared" si="1269"/>
        <v/>
      </c>
      <c r="AY1288" s="32" t="str">
        <f t="shared" si="1269"/>
        <v/>
      </c>
      <c r="BA1288" s="17" t="str">
        <f t="shared" si="1273"/>
        <v/>
      </c>
      <c r="BB1288" s="17" t="str">
        <f t="shared" si="1273"/>
        <v/>
      </c>
      <c r="BC1288" s="17" t="str">
        <f t="shared" si="1273"/>
        <v/>
      </c>
      <c r="BD1288" s="17" t="str">
        <f t="shared" si="1273"/>
        <v/>
      </c>
      <c r="BE1288" s="17" t="str">
        <f t="shared" si="1273"/>
        <v/>
      </c>
      <c r="BF1288" s="17" t="str">
        <f t="shared" si="1270"/>
        <v/>
      </c>
      <c r="BG1288" s="17" t="str">
        <f t="shared" si="1270"/>
        <v/>
      </c>
      <c r="BH1288" s="17" t="str">
        <f t="shared" si="1270"/>
        <v/>
      </c>
      <c r="BI1288" s="17" t="str">
        <f t="shared" si="1270"/>
        <v/>
      </c>
      <c r="BJ1288" s="17" t="str">
        <f t="shared" si="1270"/>
        <v/>
      </c>
    </row>
    <row r="1289" spans="1:62" s="13" customFormat="1" ht="23.25" customHeight="1">
      <c r="A1289" s="1">
        <f ca="1">IF(COUNTIF($D1289:$M1289," ")=10,"",IF(VLOOKUP(MAX($A$1:A1288),$A$1:C1288,3,FALSE)=0,"",MAX($A$1:A1288)+1))</f>
        <v>1241</v>
      </c>
      <c r="B1289" s="13" t="str">
        <f>$B1288</f>
        <v/>
      </c>
      <c r="C1289" s="2" t="str">
        <f>IF($B1289="","",$S$2)</f>
        <v/>
      </c>
      <c r="D1289" s="14" t="str">
        <f t="shared" ref="D1289:K1289" si="1306">IF($B1289&gt;"",IF(ISERROR(SEARCH($B1289,T$2))," ",MID(T$2,FIND("%курс ",T$2,FIND($B1289,T$2))+6,3)&amp;"
("&amp;MID(T$2,FIND("ауд.",T$2,FIND($B1289,T$2))+4,FIND("№",T$2,FIND("ауд.",T$2,FIND($B1289,T$2)))-(FIND("ауд.",T$2,FIND($B1289,T$2))+4))&amp;")"),"")</f>
        <v/>
      </c>
      <c r="E1289" s="14" t="str">
        <f t="shared" si="1306"/>
        <v/>
      </c>
      <c r="F1289" s="14" t="str">
        <f t="shared" si="1306"/>
        <v/>
      </c>
      <c r="G1289" s="14" t="str">
        <f t="shared" si="1306"/>
        <v/>
      </c>
      <c r="H1289" s="14" t="str">
        <f t="shared" si="1306"/>
        <v/>
      </c>
      <c r="I1289" s="14" t="str">
        <f t="shared" si="1306"/>
        <v/>
      </c>
      <c r="J1289" s="14" t="str">
        <f t="shared" si="1306"/>
        <v/>
      </c>
      <c r="K1289" s="14" t="str">
        <f t="shared" si="1306"/>
        <v/>
      </c>
      <c r="L1289" s="14"/>
      <c r="M1289" s="14"/>
      <c r="P1289" s="16"/>
      <c r="Q1289" s="16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E1289" s="31" t="str">
        <f t="shared" ref="AE1289:AN1295" si="1307">IF(D1289=" ","",IF(D1289="","",CONCATENATE($C1289," ",D$1," ",MID(D1289,6,3))))</f>
        <v/>
      </c>
      <c r="AF1289" s="31" t="str">
        <f t="shared" si="1307"/>
        <v/>
      </c>
      <c r="AG1289" s="31" t="str">
        <f t="shared" si="1307"/>
        <v/>
      </c>
      <c r="AH1289" s="31" t="str">
        <f t="shared" si="1307"/>
        <v/>
      </c>
      <c r="AI1289" s="31" t="str">
        <f t="shared" si="1307"/>
        <v/>
      </c>
      <c r="AJ1289" s="31" t="str">
        <f t="shared" si="1307"/>
        <v/>
      </c>
      <c r="AK1289" s="31" t="str">
        <f t="shared" si="1307"/>
        <v/>
      </c>
      <c r="AL1289" s="31" t="str">
        <f t="shared" si="1307"/>
        <v/>
      </c>
      <c r="AM1289" s="31" t="str">
        <f t="shared" si="1307"/>
        <v/>
      </c>
      <c r="AN1289" s="31" t="str">
        <f t="shared" si="1307"/>
        <v/>
      </c>
      <c r="AO1289" s="32" t="str">
        <f t="shared" si="1305"/>
        <v/>
      </c>
      <c r="AP1289" s="32" t="str">
        <f t="shared" si="1272"/>
        <v/>
      </c>
      <c r="AQ1289" s="32" t="str">
        <f t="shared" si="1272"/>
        <v/>
      </c>
      <c r="AR1289" s="32" t="str">
        <f t="shared" si="1272"/>
        <v/>
      </c>
      <c r="AS1289" s="32" t="str">
        <f t="shared" si="1272"/>
        <v/>
      </c>
      <c r="AT1289" s="32" t="str">
        <f t="shared" si="1272"/>
        <v/>
      </c>
      <c r="AU1289" s="32" t="str">
        <f t="shared" si="1269"/>
        <v/>
      </c>
      <c r="AV1289" s="32" t="str">
        <f t="shared" si="1269"/>
        <v/>
      </c>
      <c r="AW1289" s="32" t="str">
        <f t="shared" si="1269"/>
        <v/>
      </c>
      <c r="AX1289" s="32" t="str">
        <f t="shared" si="1269"/>
        <v/>
      </c>
      <c r="AY1289" s="32" t="str">
        <f t="shared" si="1269"/>
        <v/>
      </c>
      <c r="BA1289" s="17" t="str">
        <f t="shared" si="1273"/>
        <v/>
      </c>
      <c r="BB1289" s="17" t="str">
        <f t="shared" si="1273"/>
        <v/>
      </c>
      <c r="BC1289" s="17" t="str">
        <f t="shared" si="1273"/>
        <v/>
      </c>
      <c r="BD1289" s="17" t="str">
        <f t="shared" si="1273"/>
        <v/>
      </c>
      <c r="BE1289" s="17" t="str">
        <f t="shared" si="1273"/>
        <v/>
      </c>
      <c r="BF1289" s="17" t="str">
        <f t="shared" si="1270"/>
        <v/>
      </c>
      <c r="BG1289" s="17" t="str">
        <f t="shared" si="1270"/>
        <v/>
      </c>
      <c r="BH1289" s="17" t="str">
        <f t="shared" si="1270"/>
        <v/>
      </c>
      <c r="BI1289" s="17" t="str">
        <f t="shared" si="1270"/>
        <v/>
      </c>
      <c r="BJ1289" s="17" t="str">
        <f t="shared" si="1270"/>
        <v/>
      </c>
    </row>
    <row r="1290" spans="1:62" s="13" customFormat="1" ht="23.25" customHeight="1">
      <c r="A1290" s="1">
        <f ca="1">IF(COUNTIF($D1290:$M1290," ")=10,"",IF(VLOOKUP(MAX($A$1:A1289),$A$1:C1289,3,FALSE)=0,"",MAX($A$1:A1289)+1))</f>
        <v>1242</v>
      </c>
      <c r="B1290" s="13" t="str">
        <f>$B1288</f>
        <v/>
      </c>
      <c r="C1290" s="2" t="str">
        <f>IF($B1290="","",$S$3)</f>
        <v/>
      </c>
      <c r="D1290" s="14" t="str">
        <f t="shared" ref="D1290:K1290" si="1308">IF($B1290&gt;"",IF(ISERROR(SEARCH($B1290,T$3))," ",MID(T$3,FIND("%курс ",T$3,FIND($B1290,T$3))+6,3)&amp;"
("&amp;MID(T$3,FIND("ауд.",T$3,FIND($B1290,T$3))+4,FIND("№",T$3,FIND("ауд.",T$3,FIND($B1290,T$3)))-(FIND("ауд.",T$3,FIND($B1290,T$3))+4))&amp;")"),"")</f>
        <v/>
      </c>
      <c r="E1290" s="14" t="str">
        <f t="shared" si="1308"/>
        <v/>
      </c>
      <c r="F1290" s="14" t="str">
        <f t="shared" si="1308"/>
        <v/>
      </c>
      <c r="G1290" s="14" t="str">
        <f t="shared" si="1308"/>
        <v/>
      </c>
      <c r="H1290" s="14" t="str">
        <f t="shared" si="1308"/>
        <v/>
      </c>
      <c r="I1290" s="14" t="str">
        <f t="shared" si="1308"/>
        <v/>
      </c>
      <c r="J1290" s="14" t="str">
        <f t="shared" si="1308"/>
        <v/>
      </c>
      <c r="K1290" s="14" t="str">
        <f t="shared" si="1308"/>
        <v/>
      </c>
      <c r="L1290" s="14"/>
      <c r="M1290" s="14"/>
      <c r="P1290" s="16"/>
      <c r="Q1290" s="16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E1290" s="31" t="str">
        <f t="shared" si="1307"/>
        <v/>
      </c>
      <c r="AF1290" s="31" t="str">
        <f t="shared" si="1307"/>
        <v/>
      </c>
      <c r="AG1290" s="31" t="str">
        <f t="shared" si="1307"/>
        <v/>
      </c>
      <c r="AH1290" s="31" t="str">
        <f t="shared" si="1307"/>
        <v/>
      </c>
      <c r="AI1290" s="31" t="str">
        <f t="shared" si="1307"/>
        <v/>
      </c>
      <c r="AJ1290" s="31" t="str">
        <f t="shared" si="1307"/>
        <v/>
      </c>
      <c r="AK1290" s="31" t="str">
        <f t="shared" si="1307"/>
        <v/>
      </c>
      <c r="AL1290" s="31" t="str">
        <f t="shared" si="1307"/>
        <v/>
      </c>
      <c r="AM1290" s="31" t="str">
        <f t="shared" si="1307"/>
        <v/>
      </c>
      <c r="AN1290" s="31" t="str">
        <f t="shared" si="1307"/>
        <v/>
      </c>
      <c r="AO1290" s="32" t="str">
        <f t="shared" si="1305"/>
        <v/>
      </c>
      <c r="AP1290" s="32" t="str">
        <f t="shared" si="1272"/>
        <v/>
      </c>
      <c r="AQ1290" s="32" t="str">
        <f t="shared" si="1272"/>
        <v/>
      </c>
      <c r="AR1290" s="32" t="str">
        <f t="shared" si="1272"/>
        <v/>
      </c>
      <c r="AS1290" s="32" t="str">
        <f t="shared" si="1272"/>
        <v/>
      </c>
      <c r="AT1290" s="32" t="str">
        <f t="shared" si="1272"/>
        <v/>
      </c>
      <c r="AU1290" s="32" t="str">
        <f t="shared" si="1269"/>
        <v/>
      </c>
      <c r="AV1290" s="32" t="str">
        <f t="shared" si="1269"/>
        <v/>
      </c>
      <c r="AW1290" s="32" t="str">
        <f t="shared" si="1269"/>
        <v/>
      </c>
      <c r="AX1290" s="32" t="str">
        <f t="shared" si="1269"/>
        <v/>
      </c>
      <c r="AY1290" s="32" t="str">
        <f t="shared" si="1269"/>
        <v/>
      </c>
      <c r="BA1290" s="17" t="str">
        <f t="shared" si="1273"/>
        <v/>
      </c>
      <c r="BB1290" s="17" t="str">
        <f t="shared" si="1273"/>
        <v/>
      </c>
      <c r="BC1290" s="17" t="str">
        <f t="shared" si="1273"/>
        <v/>
      </c>
      <c r="BD1290" s="17" t="str">
        <f t="shared" si="1273"/>
        <v/>
      </c>
      <c r="BE1290" s="17" t="str">
        <f t="shared" si="1273"/>
        <v/>
      </c>
      <c r="BF1290" s="17" t="str">
        <f t="shared" si="1270"/>
        <v/>
      </c>
      <c r="BG1290" s="17" t="str">
        <f t="shared" si="1270"/>
        <v/>
      </c>
      <c r="BH1290" s="17" t="str">
        <f t="shared" si="1270"/>
        <v/>
      </c>
      <c r="BI1290" s="17" t="str">
        <f t="shared" si="1270"/>
        <v/>
      </c>
      <c r="BJ1290" s="17" t="str">
        <f t="shared" si="1270"/>
        <v/>
      </c>
    </row>
    <row r="1291" spans="1:62" s="13" customFormat="1" ht="23.25" customHeight="1">
      <c r="A1291" s="1">
        <f ca="1">IF(COUNTIF($D1291:$M1291," ")=10,"",IF(VLOOKUP(MAX($A$1:A1290),$A$1:C1290,3,FALSE)=0,"",MAX($A$1:A1290)+1))</f>
        <v>1243</v>
      </c>
      <c r="B1291" s="13" t="str">
        <f>$B1288</f>
        <v/>
      </c>
      <c r="C1291" s="2" t="str">
        <f>IF($B1291="","",$S$4)</f>
        <v/>
      </c>
      <c r="D1291" s="14" t="str">
        <f t="shared" ref="D1291:K1291" si="1309">IF($B1291&gt;"",IF(ISERROR(SEARCH($B1291,T$4))," ",MID(T$4,FIND("%курс ",T$4,FIND($B1291,T$4))+6,3)&amp;"
("&amp;MID(T$4,FIND("ауд.",T$4,FIND($B1291,T$4))+4,FIND("№",T$4,FIND("ауд.",T$4,FIND($B1291,T$4)))-(FIND("ауд.",T$4,FIND($B1291,T$4))+4))&amp;")"),"")</f>
        <v/>
      </c>
      <c r="E1291" s="14" t="str">
        <f t="shared" si="1309"/>
        <v/>
      </c>
      <c r="F1291" s="14" t="str">
        <f t="shared" si="1309"/>
        <v/>
      </c>
      <c r="G1291" s="14" t="str">
        <f t="shared" si="1309"/>
        <v/>
      </c>
      <c r="H1291" s="14" t="str">
        <f t="shared" si="1309"/>
        <v/>
      </c>
      <c r="I1291" s="14" t="str">
        <f t="shared" si="1309"/>
        <v/>
      </c>
      <c r="J1291" s="14" t="str">
        <f t="shared" si="1309"/>
        <v/>
      </c>
      <c r="K1291" s="14" t="str">
        <f t="shared" si="1309"/>
        <v/>
      </c>
      <c r="L1291" s="14"/>
      <c r="M1291" s="14"/>
      <c r="P1291" s="16"/>
      <c r="Q1291" s="16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E1291" s="31" t="str">
        <f t="shared" si="1307"/>
        <v/>
      </c>
      <c r="AF1291" s="31" t="str">
        <f t="shared" si="1307"/>
        <v/>
      </c>
      <c r="AG1291" s="31" t="str">
        <f t="shared" si="1307"/>
        <v/>
      </c>
      <c r="AH1291" s="31" t="str">
        <f t="shared" si="1307"/>
        <v/>
      </c>
      <c r="AI1291" s="31" t="str">
        <f t="shared" si="1307"/>
        <v/>
      </c>
      <c r="AJ1291" s="31" t="str">
        <f t="shared" si="1307"/>
        <v/>
      </c>
      <c r="AK1291" s="31" t="str">
        <f t="shared" si="1307"/>
        <v/>
      </c>
      <c r="AL1291" s="31" t="str">
        <f t="shared" si="1307"/>
        <v/>
      </c>
      <c r="AM1291" s="31" t="str">
        <f t="shared" si="1307"/>
        <v/>
      </c>
      <c r="AN1291" s="31" t="str">
        <f t="shared" si="1307"/>
        <v/>
      </c>
      <c r="AO1291" s="32" t="str">
        <f t="shared" si="1305"/>
        <v/>
      </c>
      <c r="AP1291" s="32" t="str">
        <f t="shared" si="1272"/>
        <v/>
      </c>
      <c r="AQ1291" s="32" t="str">
        <f t="shared" si="1272"/>
        <v/>
      </c>
      <c r="AR1291" s="32" t="str">
        <f t="shared" si="1272"/>
        <v/>
      </c>
      <c r="AS1291" s="32" t="str">
        <f t="shared" si="1272"/>
        <v/>
      </c>
      <c r="AT1291" s="32" t="str">
        <f t="shared" si="1272"/>
        <v/>
      </c>
      <c r="AU1291" s="32" t="str">
        <f t="shared" si="1269"/>
        <v/>
      </c>
      <c r="AV1291" s="32" t="str">
        <f t="shared" si="1269"/>
        <v/>
      </c>
      <c r="AW1291" s="32" t="str">
        <f t="shared" si="1269"/>
        <v/>
      </c>
      <c r="AX1291" s="32" t="str">
        <f t="shared" si="1269"/>
        <v/>
      </c>
      <c r="AY1291" s="32" t="str">
        <f t="shared" si="1269"/>
        <v/>
      </c>
      <c r="BA1291" s="17" t="str">
        <f t="shared" si="1273"/>
        <v/>
      </c>
      <c r="BB1291" s="17" t="str">
        <f t="shared" si="1273"/>
        <v/>
      </c>
      <c r="BC1291" s="17" t="str">
        <f t="shared" si="1273"/>
        <v/>
      </c>
      <c r="BD1291" s="17" t="str">
        <f t="shared" si="1273"/>
        <v/>
      </c>
      <c r="BE1291" s="17" t="str">
        <f t="shared" si="1273"/>
        <v/>
      </c>
      <c r="BF1291" s="17" t="str">
        <f t="shared" si="1270"/>
        <v/>
      </c>
      <c r="BG1291" s="17" t="str">
        <f t="shared" si="1270"/>
        <v/>
      </c>
      <c r="BH1291" s="17" t="str">
        <f t="shared" si="1270"/>
        <v/>
      </c>
      <c r="BI1291" s="17" t="str">
        <f t="shared" si="1270"/>
        <v/>
      </c>
      <c r="BJ1291" s="17" t="str">
        <f t="shared" si="1270"/>
        <v/>
      </c>
    </row>
    <row r="1292" spans="1:62" s="13" customFormat="1" ht="23.25" customHeight="1">
      <c r="A1292" s="1">
        <f ca="1">IF(COUNTIF($D1292:$M1292," ")=10,"",IF(VLOOKUP(MAX($A$1:A1291),$A$1:C1291,3,FALSE)=0,"",MAX($A$1:A1291)+1))</f>
        <v>1244</v>
      </c>
      <c r="B1292" s="13" t="str">
        <f>$B1288</f>
        <v/>
      </c>
      <c r="C1292" s="2" t="str">
        <f>IF($B1292="","",$S$5)</f>
        <v/>
      </c>
      <c r="D1292" s="23" t="str">
        <f t="shared" ref="D1292:K1292" si="1310">IF($B1292&gt;"",IF(ISERROR(SEARCH($B1292,T$5))," ",MID(T$5,FIND("%курс ",T$5,FIND($B1292,T$5))+6,3)&amp;"
("&amp;MID(T$5,FIND("ауд.",T$5,FIND($B1292,T$5))+4,FIND("№",T$5,FIND("ауд.",T$5,FIND($B1292,T$5)))-(FIND("ауд.",T$5,FIND($B1292,T$5))+4))&amp;")"),"")</f>
        <v/>
      </c>
      <c r="E1292" s="23" t="str">
        <f t="shared" si="1310"/>
        <v/>
      </c>
      <c r="F1292" s="23" t="str">
        <f t="shared" si="1310"/>
        <v/>
      </c>
      <c r="G1292" s="23" t="str">
        <f t="shared" si="1310"/>
        <v/>
      </c>
      <c r="H1292" s="23" t="str">
        <f t="shared" si="1310"/>
        <v/>
      </c>
      <c r="I1292" s="23" t="str">
        <f t="shared" si="1310"/>
        <v/>
      </c>
      <c r="J1292" s="23" t="str">
        <f t="shared" si="1310"/>
        <v/>
      </c>
      <c r="K1292" s="23" t="str">
        <f t="shared" si="1310"/>
        <v/>
      </c>
      <c r="L1292" s="23"/>
      <c r="M1292" s="23"/>
      <c r="P1292" s="16"/>
      <c r="Q1292" s="16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E1292" s="31" t="str">
        <f t="shared" si="1307"/>
        <v/>
      </c>
      <c r="AF1292" s="31" t="str">
        <f t="shared" si="1307"/>
        <v/>
      </c>
      <c r="AG1292" s="31" t="str">
        <f t="shared" si="1307"/>
        <v/>
      </c>
      <c r="AH1292" s="31" t="str">
        <f t="shared" si="1307"/>
        <v/>
      </c>
      <c r="AI1292" s="31" t="str">
        <f t="shared" si="1307"/>
        <v/>
      </c>
      <c r="AJ1292" s="31" t="str">
        <f t="shared" si="1307"/>
        <v/>
      </c>
      <c r="AK1292" s="31" t="str">
        <f t="shared" si="1307"/>
        <v/>
      </c>
      <c r="AL1292" s="31" t="str">
        <f t="shared" si="1307"/>
        <v/>
      </c>
      <c r="AM1292" s="31" t="str">
        <f t="shared" si="1307"/>
        <v/>
      </c>
      <c r="AN1292" s="31" t="str">
        <f t="shared" si="1307"/>
        <v/>
      </c>
      <c r="AO1292" s="32" t="str">
        <f t="shared" si="1305"/>
        <v/>
      </c>
      <c r="AP1292" s="32" t="str">
        <f t="shared" si="1272"/>
        <v/>
      </c>
      <c r="AQ1292" s="32" t="str">
        <f t="shared" si="1272"/>
        <v/>
      </c>
      <c r="AR1292" s="32" t="str">
        <f t="shared" si="1272"/>
        <v/>
      </c>
      <c r="AS1292" s="32" t="str">
        <f t="shared" si="1272"/>
        <v/>
      </c>
      <c r="AT1292" s="32" t="str">
        <f t="shared" si="1272"/>
        <v/>
      </c>
      <c r="AU1292" s="32" t="str">
        <f t="shared" si="1269"/>
        <v/>
      </c>
      <c r="AV1292" s="32" t="str">
        <f t="shared" si="1269"/>
        <v/>
      </c>
      <c r="AW1292" s="32" t="str">
        <f t="shared" si="1269"/>
        <v/>
      </c>
      <c r="AX1292" s="32" t="str">
        <f t="shared" si="1269"/>
        <v/>
      </c>
      <c r="AY1292" s="32" t="str">
        <f t="shared" si="1269"/>
        <v/>
      </c>
      <c r="BA1292" s="17" t="str">
        <f t="shared" si="1273"/>
        <v/>
      </c>
      <c r="BB1292" s="17" t="str">
        <f t="shared" si="1273"/>
        <v/>
      </c>
      <c r="BC1292" s="17" t="str">
        <f t="shared" si="1273"/>
        <v/>
      </c>
      <c r="BD1292" s="17" t="str">
        <f t="shared" si="1273"/>
        <v/>
      </c>
      <c r="BE1292" s="17" t="str">
        <f t="shared" si="1273"/>
        <v/>
      </c>
      <c r="BF1292" s="17" t="str">
        <f t="shared" si="1270"/>
        <v/>
      </c>
      <c r="BG1292" s="17" t="str">
        <f t="shared" si="1270"/>
        <v/>
      </c>
      <c r="BH1292" s="17" t="str">
        <f t="shared" si="1270"/>
        <v/>
      </c>
      <c r="BI1292" s="17" t="str">
        <f t="shared" si="1270"/>
        <v/>
      </c>
      <c r="BJ1292" s="17" t="str">
        <f t="shared" si="1270"/>
        <v/>
      </c>
    </row>
    <row r="1293" spans="1:62" s="13" customFormat="1" ht="23.25" customHeight="1">
      <c r="A1293" s="1">
        <f ca="1">IF(COUNTIF($D1293:$M1293," ")=10,"",IF(VLOOKUP(MAX($A$1:A1292),$A$1:C1292,3,FALSE)=0,"",MAX($A$1:A1292)+1))</f>
        <v>1245</v>
      </c>
      <c r="B1293" s="13" t="str">
        <f>$B1288</f>
        <v/>
      </c>
      <c r="C1293" s="2" t="str">
        <f>IF($B1293="","",$S$6)</f>
        <v/>
      </c>
      <c r="D1293" s="23" t="str">
        <f t="shared" ref="D1293:K1293" si="1311">IF($B1293&gt;"",IF(ISERROR(SEARCH($B1293,T$6))," ",MID(T$6,FIND("%курс ",T$6,FIND($B1293,T$6))+6,3)&amp;"
("&amp;MID(T$6,FIND("ауд.",T$6,FIND($B1293,T$6))+4,FIND("№",T$6,FIND("ауд.",T$6,FIND($B1293,T$6)))-(FIND("ауд.",T$6,FIND($B1293,T$6))+4))&amp;")"),"")</f>
        <v/>
      </c>
      <c r="E1293" s="23" t="str">
        <f t="shared" si="1311"/>
        <v/>
      </c>
      <c r="F1293" s="23" t="str">
        <f t="shared" si="1311"/>
        <v/>
      </c>
      <c r="G1293" s="23" t="str">
        <f t="shared" si="1311"/>
        <v/>
      </c>
      <c r="H1293" s="23" t="str">
        <f t="shared" si="1311"/>
        <v/>
      </c>
      <c r="I1293" s="23" t="str">
        <f t="shared" si="1311"/>
        <v/>
      </c>
      <c r="J1293" s="23" t="str">
        <f t="shared" si="1311"/>
        <v/>
      </c>
      <c r="K1293" s="23" t="str">
        <f t="shared" si="1311"/>
        <v/>
      </c>
      <c r="L1293" s="23"/>
      <c r="M1293" s="23"/>
      <c r="P1293" s="16"/>
      <c r="Q1293" s="16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E1293" s="31" t="str">
        <f t="shared" si="1307"/>
        <v/>
      </c>
      <c r="AF1293" s="31" t="str">
        <f t="shared" si="1307"/>
        <v/>
      </c>
      <c r="AG1293" s="31" t="str">
        <f t="shared" si="1307"/>
        <v/>
      </c>
      <c r="AH1293" s="31" t="str">
        <f t="shared" si="1307"/>
        <v/>
      </c>
      <c r="AI1293" s="31" t="str">
        <f t="shared" si="1307"/>
        <v/>
      </c>
      <c r="AJ1293" s="31" t="str">
        <f t="shared" si="1307"/>
        <v/>
      </c>
      <c r="AK1293" s="31" t="str">
        <f t="shared" si="1307"/>
        <v/>
      </c>
      <c r="AL1293" s="31" t="str">
        <f t="shared" si="1307"/>
        <v/>
      </c>
      <c r="AM1293" s="31" t="str">
        <f t="shared" si="1307"/>
        <v/>
      </c>
      <c r="AN1293" s="31" t="str">
        <f t="shared" si="1307"/>
        <v/>
      </c>
      <c r="AO1293" s="32" t="str">
        <f t="shared" si="1305"/>
        <v/>
      </c>
      <c r="AP1293" s="32" t="str">
        <f t="shared" si="1272"/>
        <v/>
      </c>
      <c r="AQ1293" s="32" t="str">
        <f t="shared" si="1272"/>
        <v/>
      </c>
      <c r="AR1293" s="32" t="str">
        <f t="shared" si="1272"/>
        <v/>
      </c>
      <c r="AS1293" s="32" t="str">
        <f t="shared" si="1272"/>
        <v/>
      </c>
      <c r="AT1293" s="32" t="str">
        <f t="shared" si="1272"/>
        <v/>
      </c>
      <c r="AU1293" s="32" t="str">
        <f t="shared" si="1269"/>
        <v/>
      </c>
      <c r="AV1293" s="32" t="str">
        <f t="shared" si="1269"/>
        <v/>
      </c>
      <c r="AW1293" s="32" t="str">
        <f t="shared" si="1269"/>
        <v/>
      </c>
      <c r="AX1293" s="32" t="str">
        <f t="shared" si="1269"/>
        <v/>
      </c>
      <c r="AY1293" s="32" t="str">
        <f t="shared" si="1269"/>
        <v/>
      </c>
      <c r="BA1293" s="17" t="str">
        <f t="shared" si="1273"/>
        <v/>
      </c>
      <c r="BB1293" s="17" t="str">
        <f t="shared" si="1273"/>
        <v/>
      </c>
      <c r="BC1293" s="17" t="str">
        <f t="shared" si="1273"/>
        <v/>
      </c>
      <c r="BD1293" s="17" t="str">
        <f t="shared" si="1273"/>
        <v/>
      </c>
      <c r="BE1293" s="17" t="str">
        <f t="shared" si="1273"/>
        <v/>
      </c>
      <c r="BF1293" s="17" t="str">
        <f t="shared" si="1270"/>
        <v/>
      </c>
      <c r="BG1293" s="17" t="str">
        <f t="shared" si="1270"/>
        <v/>
      </c>
      <c r="BH1293" s="17" t="str">
        <f t="shared" si="1270"/>
        <v/>
      </c>
      <c r="BI1293" s="17" t="str">
        <f t="shared" si="1270"/>
        <v/>
      </c>
      <c r="BJ1293" s="17" t="str">
        <f t="shared" si="1270"/>
        <v/>
      </c>
    </row>
    <row r="1294" spans="1:62" s="13" customFormat="1" ht="23.25" customHeight="1">
      <c r="A1294" s="1">
        <f ca="1">IF(COUNTIF($D1294:$M1294," ")=10,"",IF(VLOOKUP(MAX($A$1:A1293),$A$1:C1293,3,FALSE)=0,"",MAX($A$1:A1293)+1))</f>
        <v>1246</v>
      </c>
      <c r="B1294" s="13" t="str">
        <f>$B1288</f>
        <v/>
      </c>
      <c r="C1294" s="2" t="str">
        <f>IF($B1294="","",$S$7)</f>
        <v/>
      </c>
      <c r="D1294" s="23" t="str">
        <f t="shared" ref="D1294:K1294" si="1312">IF($B1294&gt;"",IF(ISERROR(SEARCH($B1294,T$7))," ",MID(T$7,FIND("%курс ",T$7,FIND($B1294,T$7))+6,3)&amp;"
("&amp;MID(T$7,FIND("ауд.",T$7,FIND($B1294,T$7))+4,FIND("№",T$7,FIND("ауд.",T$7,FIND($B1294,T$7)))-(FIND("ауд.",T$7,FIND($B1294,T$7))+4))&amp;")"),"")</f>
        <v/>
      </c>
      <c r="E1294" s="23" t="str">
        <f t="shared" si="1312"/>
        <v/>
      </c>
      <c r="F1294" s="23" t="str">
        <f t="shared" si="1312"/>
        <v/>
      </c>
      <c r="G1294" s="23" t="str">
        <f t="shared" si="1312"/>
        <v/>
      </c>
      <c r="H1294" s="23" t="str">
        <f t="shared" si="1312"/>
        <v/>
      </c>
      <c r="I1294" s="23" t="str">
        <f t="shared" si="1312"/>
        <v/>
      </c>
      <c r="J1294" s="23" t="str">
        <f t="shared" si="1312"/>
        <v/>
      </c>
      <c r="K1294" s="23" t="str">
        <f t="shared" si="1312"/>
        <v/>
      </c>
      <c r="L1294" s="23"/>
      <c r="M1294" s="23"/>
      <c r="P1294" s="16"/>
      <c r="Q1294" s="16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E1294" s="31" t="str">
        <f t="shared" si="1307"/>
        <v/>
      </c>
      <c r="AF1294" s="31" t="str">
        <f t="shared" si="1307"/>
        <v/>
      </c>
      <c r="AG1294" s="31" t="str">
        <f t="shared" si="1307"/>
        <v/>
      </c>
      <c r="AH1294" s="31" t="str">
        <f t="shared" si="1307"/>
        <v/>
      </c>
      <c r="AI1294" s="31" t="str">
        <f t="shared" si="1307"/>
        <v/>
      </c>
      <c r="AJ1294" s="31" t="str">
        <f t="shared" si="1307"/>
        <v/>
      </c>
      <c r="AK1294" s="31" t="str">
        <f t="shared" si="1307"/>
        <v/>
      </c>
      <c r="AL1294" s="31" t="str">
        <f t="shared" si="1307"/>
        <v/>
      </c>
      <c r="AM1294" s="31" t="str">
        <f t="shared" si="1307"/>
        <v/>
      </c>
      <c r="AN1294" s="31" t="str">
        <f t="shared" si="1307"/>
        <v/>
      </c>
      <c r="AO1294" s="32" t="str">
        <f t="shared" si="1305"/>
        <v/>
      </c>
      <c r="AP1294" s="32" t="str">
        <f t="shared" si="1272"/>
        <v/>
      </c>
      <c r="AQ1294" s="32" t="str">
        <f t="shared" si="1272"/>
        <v/>
      </c>
      <c r="AR1294" s="32" t="str">
        <f t="shared" si="1272"/>
        <v/>
      </c>
      <c r="AS1294" s="32" t="str">
        <f t="shared" si="1272"/>
        <v/>
      </c>
      <c r="AT1294" s="32" t="str">
        <f t="shared" si="1272"/>
        <v/>
      </c>
      <c r="AU1294" s="32" t="str">
        <f t="shared" si="1269"/>
        <v/>
      </c>
      <c r="AV1294" s="32" t="str">
        <f t="shared" si="1269"/>
        <v/>
      </c>
      <c r="AW1294" s="32" t="str">
        <f t="shared" si="1269"/>
        <v/>
      </c>
      <c r="AX1294" s="32" t="str">
        <f t="shared" si="1269"/>
        <v/>
      </c>
      <c r="AY1294" s="32" t="str">
        <f t="shared" si="1269"/>
        <v/>
      </c>
      <c r="BA1294" s="17" t="str">
        <f t="shared" si="1273"/>
        <v/>
      </c>
      <c r="BB1294" s="17" t="str">
        <f t="shared" si="1273"/>
        <v/>
      </c>
      <c r="BC1294" s="17" t="str">
        <f t="shared" si="1273"/>
        <v/>
      </c>
      <c r="BD1294" s="17" t="str">
        <f t="shared" si="1273"/>
        <v/>
      </c>
      <c r="BE1294" s="17" t="str">
        <f t="shared" si="1273"/>
        <v/>
      </c>
      <c r="BF1294" s="17" t="str">
        <f t="shared" si="1270"/>
        <v/>
      </c>
      <c r="BG1294" s="17" t="str">
        <f t="shared" si="1270"/>
        <v/>
      </c>
      <c r="BH1294" s="17" t="str">
        <f t="shared" si="1270"/>
        <v/>
      </c>
      <c r="BI1294" s="17" t="str">
        <f t="shared" si="1270"/>
        <v/>
      </c>
      <c r="BJ1294" s="17" t="str">
        <f t="shared" si="1270"/>
        <v/>
      </c>
    </row>
    <row r="1295" spans="1:62" s="13" customFormat="1" ht="23.25" customHeight="1">
      <c r="A1295" s="1">
        <f ca="1">IF(COUNTIF($D1295:$M1295," ")=10,"",IF(VLOOKUP(MAX($A$1:A1294),$A$1:C1294,3,FALSE)=0,"",MAX($A$1:A1294)+1))</f>
        <v>1247</v>
      </c>
      <c r="B1295" s="13" t="str">
        <f>$B1288</f>
        <v/>
      </c>
      <c r="C1295" s="2" t="str">
        <f>IF($B1295="","",$S$8)</f>
        <v/>
      </c>
      <c r="D1295" s="23" t="str">
        <f t="shared" ref="D1295:K1295" si="1313">IF($B1295&gt;"",IF(ISERROR(SEARCH($B1295,T$8))," ",MID(T$8,FIND("%курс ",T$8,FIND($B1295,T$8))+6,3)&amp;"
("&amp;MID(T$8,FIND("ауд.",T$8,FIND($B1295,T$8))+4,FIND("№",T$8,FIND("ауд.",T$8,FIND($B1295,T$8)))-(FIND("ауд.",T$8,FIND($B1295,T$8))+4))&amp;")"),"")</f>
        <v/>
      </c>
      <c r="E1295" s="23" t="str">
        <f t="shared" si="1313"/>
        <v/>
      </c>
      <c r="F1295" s="23" t="str">
        <f t="shared" si="1313"/>
        <v/>
      </c>
      <c r="G1295" s="23" t="str">
        <f t="shared" si="1313"/>
        <v/>
      </c>
      <c r="H1295" s="23" t="str">
        <f t="shared" si="1313"/>
        <v/>
      </c>
      <c r="I1295" s="23" t="str">
        <f t="shared" si="1313"/>
        <v/>
      </c>
      <c r="J1295" s="23" t="str">
        <f t="shared" si="1313"/>
        <v/>
      </c>
      <c r="K1295" s="23" t="str">
        <f t="shared" si="1313"/>
        <v/>
      </c>
      <c r="L1295" s="23"/>
      <c r="M1295" s="23"/>
      <c r="P1295" s="16"/>
      <c r="Q1295" s="16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E1295" s="31" t="str">
        <f t="shared" si="1307"/>
        <v/>
      </c>
      <c r="AF1295" s="31" t="str">
        <f t="shared" si="1307"/>
        <v/>
      </c>
      <c r="AG1295" s="31" t="str">
        <f t="shared" si="1307"/>
        <v/>
      </c>
      <c r="AH1295" s="31" t="str">
        <f t="shared" si="1307"/>
        <v/>
      </c>
      <c r="AI1295" s="31" t="str">
        <f t="shared" si="1307"/>
        <v/>
      </c>
      <c r="AJ1295" s="31" t="str">
        <f t="shared" si="1307"/>
        <v/>
      </c>
      <c r="AK1295" s="31" t="str">
        <f t="shared" si="1307"/>
        <v/>
      </c>
      <c r="AL1295" s="31" t="str">
        <f t="shared" si="1307"/>
        <v/>
      </c>
      <c r="AM1295" s="31" t="str">
        <f t="shared" si="1307"/>
        <v/>
      </c>
      <c r="AN1295" s="31" t="str">
        <f t="shared" si="1307"/>
        <v/>
      </c>
      <c r="AO1295" s="32" t="str">
        <f t="shared" si="1305"/>
        <v/>
      </c>
      <c r="AP1295" s="32" t="str">
        <f t="shared" si="1272"/>
        <v/>
      </c>
      <c r="AQ1295" s="32" t="str">
        <f t="shared" si="1272"/>
        <v/>
      </c>
      <c r="AR1295" s="32" t="str">
        <f t="shared" si="1272"/>
        <v/>
      </c>
      <c r="AS1295" s="32" t="str">
        <f t="shared" si="1272"/>
        <v/>
      </c>
      <c r="AT1295" s="32" t="str">
        <f t="shared" si="1272"/>
        <v/>
      </c>
      <c r="AU1295" s="32" t="str">
        <f t="shared" si="1269"/>
        <v/>
      </c>
      <c r="AV1295" s="32" t="str">
        <f t="shared" si="1269"/>
        <v/>
      </c>
      <c r="AW1295" s="32" t="str">
        <f t="shared" si="1269"/>
        <v/>
      </c>
      <c r="AX1295" s="32" t="str">
        <f t="shared" si="1269"/>
        <v/>
      </c>
      <c r="AY1295" s="32" t="str">
        <f t="shared" si="1269"/>
        <v/>
      </c>
      <c r="BA1295" s="17" t="str">
        <f t="shared" si="1273"/>
        <v/>
      </c>
      <c r="BB1295" s="17" t="str">
        <f t="shared" si="1273"/>
        <v/>
      </c>
      <c r="BC1295" s="17" t="str">
        <f t="shared" si="1273"/>
        <v/>
      </c>
      <c r="BD1295" s="17" t="str">
        <f t="shared" si="1273"/>
        <v/>
      </c>
      <c r="BE1295" s="17" t="str">
        <f t="shared" si="1273"/>
        <v/>
      </c>
      <c r="BF1295" s="17" t="str">
        <f t="shared" si="1270"/>
        <v/>
      </c>
      <c r="BG1295" s="17" t="str">
        <f t="shared" si="1270"/>
        <v/>
      </c>
      <c r="BH1295" s="17" t="str">
        <f t="shared" si="1270"/>
        <v/>
      </c>
      <c r="BI1295" s="17" t="str">
        <f t="shared" si="1270"/>
        <v/>
      </c>
      <c r="BJ1295" s="17" t="str">
        <f t="shared" si="1270"/>
        <v/>
      </c>
    </row>
    <row r="1296" spans="1:62" s="13" customFormat="1" ht="23.25" customHeight="1">
      <c r="C1296" s="2" t="str">
        <f>IF($B1296="","",$S$2)</f>
        <v/>
      </c>
      <c r="D1296" s="14" t="str">
        <f t="shared" ref="D1296:K1296" si="1314">IF($B1296&gt;"",IF(ISERROR(SEARCH($B1296,T$2))," ",MID(T$2,FIND("%курс ",T$2,FIND($B1296,T$2))+6,3)&amp;"
("&amp;MID(T$2,FIND("ауд.",T$2,FIND($B1296,T$2))+4,FIND("№",T$2,FIND("ауд.",T$2,FIND($B1296,T$2)))-(FIND("ауд.",T$2,FIND($B1296,T$2))+4))&amp;")"),"")</f>
        <v/>
      </c>
      <c r="E1296" s="14" t="str">
        <f t="shared" si="1314"/>
        <v/>
      </c>
      <c r="F1296" s="14" t="str">
        <f t="shared" si="1314"/>
        <v/>
      </c>
      <c r="G1296" s="14" t="str">
        <f t="shared" si="1314"/>
        <v/>
      </c>
      <c r="H1296" s="14" t="str">
        <f t="shared" si="1314"/>
        <v/>
      </c>
      <c r="I1296" s="14" t="str">
        <f t="shared" si="1314"/>
        <v/>
      </c>
      <c r="J1296" s="14" t="str">
        <f t="shared" si="1314"/>
        <v/>
      </c>
      <c r="K1296" s="14" t="str">
        <f t="shared" si="1314"/>
        <v/>
      </c>
      <c r="L1296" s="14"/>
      <c r="M1296" s="14"/>
      <c r="P1296" s="16"/>
      <c r="Q1296" s="16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E1296" s="35"/>
      <c r="AF1296" s="35"/>
      <c r="AG1296" s="35"/>
      <c r="AH1296" s="35"/>
      <c r="AI1296" s="35"/>
      <c r="AJ1296" s="35"/>
      <c r="AK1296" s="35"/>
      <c r="AL1296" s="35"/>
      <c r="AM1296" s="35"/>
      <c r="AN1296" s="35"/>
      <c r="AO1296" s="35"/>
      <c r="AP1296" s="32" t="str">
        <f t="shared" si="1272"/>
        <v/>
      </c>
      <c r="AQ1296" s="32" t="str">
        <f t="shared" si="1272"/>
        <v/>
      </c>
      <c r="AR1296" s="32" t="str">
        <f t="shared" si="1272"/>
        <v/>
      </c>
      <c r="AS1296" s="32" t="str">
        <f t="shared" si="1272"/>
        <v/>
      </c>
      <c r="AT1296" s="32" t="str">
        <f t="shared" si="1272"/>
        <v/>
      </c>
      <c r="AU1296" s="32" t="str">
        <f t="shared" si="1269"/>
        <v/>
      </c>
      <c r="AV1296" s="32" t="str">
        <f t="shared" si="1269"/>
        <v/>
      </c>
      <c r="AW1296" s="32" t="str">
        <f t="shared" si="1269"/>
        <v/>
      </c>
      <c r="AX1296" s="32" t="str">
        <f t="shared" si="1269"/>
        <v/>
      </c>
      <c r="AY1296" s="32" t="str">
        <f t="shared" si="1269"/>
        <v/>
      </c>
      <c r="BA1296" s="17" t="str">
        <f t="shared" si="1273"/>
        <v/>
      </c>
      <c r="BB1296" s="17" t="str">
        <f t="shared" si="1273"/>
        <v/>
      </c>
      <c r="BC1296" s="17" t="str">
        <f t="shared" si="1273"/>
        <v/>
      </c>
      <c r="BD1296" s="17" t="str">
        <f t="shared" si="1273"/>
        <v/>
      </c>
      <c r="BE1296" s="17" t="str">
        <f t="shared" si="1273"/>
        <v/>
      </c>
      <c r="BF1296" s="17" t="str">
        <f t="shared" si="1270"/>
        <v/>
      </c>
      <c r="BG1296" s="17" t="str">
        <f t="shared" si="1270"/>
        <v/>
      </c>
      <c r="BH1296" s="17" t="str">
        <f t="shared" si="1270"/>
        <v/>
      </c>
      <c r="BI1296" s="17" t="str">
        <f t="shared" si="1270"/>
        <v/>
      </c>
      <c r="BJ1296" s="17" t="str">
        <f t="shared" si="1270"/>
        <v/>
      </c>
    </row>
    <row r="1297" spans="1:62" s="13" customFormat="1" ht="23.25" customHeight="1">
      <c r="A1297" s="1">
        <f ca="1">IF(COUNTIF($D1298:$M1304," ")=70,"",MAX($A$1:A1296)+1)</f>
        <v>1248</v>
      </c>
      <c r="B1297" s="2" t="str">
        <f>IF($C1297="","",$C1297)</f>
        <v/>
      </c>
      <c r="C1297" s="3" t="str">
        <f>IF(ISERROR(VLOOKUP((ROW()-1)/9+1,'[1]Преподавательский состав'!$A$2:$B$180,2,FALSE)),"",VLOOKUP((ROW()-1)/9+1,'[1]Преподавательский состав'!$A$2:$B$180,2,FALSE))</f>
        <v/>
      </c>
      <c r="D1297" s="3" t="str">
        <f>IF($C1297="","",T(" 9.00"))</f>
        <v/>
      </c>
      <c r="E1297" s="3" t="str">
        <f>IF($C1297="","",T("10.40"))</f>
        <v/>
      </c>
      <c r="F1297" s="3" t="str">
        <f>IF($C1297="","",T("12.20"))</f>
        <v/>
      </c>
      <c r="G1297" s="3" t="str">
        <f>IF($C1297="","",T("14.00"))</f>
        <v/>
      </c>
      <c r="H1297" s="3" t="str">
        <f>IF($C1297="","",T("14.30"))</f>
        <v/>
      </c>
      <c r="I1297" s="3" t="str">
        <f>IF($C1297="","",T("16.10"))</f>
        <v/>
      </c>
      <c r="J1297" s="3" t="str">
        <f>IF($C1297="","",T("17.50"))</f>
        <v/>
      </c>
      <c r="K1297" s="3" t="str">
        <f>IF($C1297="","",T("17.50"))</f>
        <v/>
      </c>
      <c r="L1297" s="3"/>
      <c r="M1297" s="3"/>
      <c r="P1297" s="16"/>
      <c r="Q1297" s="16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  <c r="AO1297" s="32" t="str">
        <f t="shared" ref="AO1297:AO1304" si="1315">IF(COUNTBLANK(AE1297:AN1297)=10,"",MID($B1297,1,FIND(" ",$B1297)-1))</f>
        <v/>
      </c>
      <c r="AP1297" s="32" t="str">
        <f t="shared" si="1272"/>
        <v/>
      </c>
      <c r="AQ1297" s="32" t="str">
        <f t="shared" si="1272"/>
        <v/>
      </c>
      <c r="AR1297" s="32" t="str">
        <f t="shared" si="1272"/>
        <v/>
      </c>
      <c r="AS1297" s="32" t="str">
        <f t="shared" si="1272"/>
        <v/>
      </c>
      <c r="AT1297" s="32" t="str">
        <f t="shared" si="1272"/>
        <v/>
      </c>
      <c r="AU1297" s="32" t="str">
        <f t="shared" si="1269"/>
        <v/>
      </c>
      <c r="AV1297" s="32" t="str">
        <f t="shared" si="1269"/>
        <v/>
      </c>
      <c r="AW1297" s="32" t="str">
        <f t="shared" si="1269"/>
        <v/>
      </c>
      <c r="AX1297" s="32" t="str">
        <f t="shared" si="1269"/>
        <v/>
      </c>
      <c r="AY1297" s="32" t="str">
        <f t="shared" si="1269"/>
        <v/>
      </c>
      <c r="BA1297" s="17" t="str">
        <f t="shared" si="1273"/>
        <v/>
      </c>
      <c r="BB1297" s="17" t="str">
        <f t="shared" si="1273"/>
        <v/>
      </c>
      <c r="BC1297" s="17" t="str">
        <f t="shared" si="1273"/>
        <v/>
      </c>
      <c r="BD1297" s="17" t="str">
        <f t="shared" si="1273"/>
        <v/>
      </c>
      <c r="BE1297" s="17" t="str">
        <f t="shared" si="1273"/>
        <v/>
      </c>
      <c r="BF1297" s="17" t="str">
        <f t="shared" si="1270"/>
        <v/>
      </c>
      <c r="BG1297" s="17" t="str">
        <f t="shared" si="1270"/>
        <v/>
      </c>
      <c r="BH1297" s="17" t="str">
        <f t="shared" si="1270"/>
        <v/>
      </c>
      <c r="BI1297" s="17" t="str">
        <f t="shared" si="1270"/>
        <v/>
      </c>
      <c r="BJ1297" s="17" t="str">
        <f t="shared" si="1270"/>
        <v/>
      </c>
    </row>
    <row r="1298" spans="1:62" s="13" customFormat="1" ht="23.25" customHeight="1">
      <c r="A1298" s="1">
        <f ca="1">IF(COUNTIF($D1298:$M1298," ")=10,"",IF(VLOOKUP(MAX($A$1:A1297),$A$1:C1297,3,FALSE)=0,"",MAX($A$1:A1297)+1))</f>
        <v>1249</v>
      </c>
      <c r="B1298" s="13" t="str">
        <f>$B1297</f>
        <v/>
      </c>
      <c r="C1298" s="2" t="str">
        <f>IF($B1298="","",$S$2)</f>
        <v/>
      </c>
      <c r="D1298" s="14" t="str">
        <f t="shared" ref="D1298:K1298" si="1316">IF($B1298&gt;"",IF(ISERROR(SEARCH($B1298,T$2))," ",MID(T$2,FIND("%курс ",T$2,FIND($B1298,T$2))+6,3)&amp;"
("&amp;MID(T$2,FIND("ауд.",T$2,FIND($B1298,T$2))+4,FIND("№",T$2,FIND("ауд.",T$2,FIND($B1298,T$2)))-(FIND("ауд.",T$2,FIND($B1298,T$2))+4))&amp;")"),"")</f>
        <v/>
      </c>
      <c r="E1298" s="14" t="str">
        <f t="shared" si="1316"/>
        <v/>
      </c>
      <c r="F1298" s="14" t="str">
        <f t="shared" si="1316"/>
        <v/>
      </c>
      <c r="G1298" s="14" t="str">
        <f t="shared" si="1316"/>
        <v/>
      </c>
      <c r="H1298" s="14" t="str">
        <f t="shared" si="1316"/>
        <v/>
      </c>
      <c r="I1298" s="14" t="str">
        <f t="shared" si="1316"/>
        <v/>
      </c>
      <c r="J1298" s="14" t="str">
        <f t="shared" si="1316"/>
        <v/>
      </c>
      <c r="K1298" s="14" t="str">
        <f t="shared" si="1316"/>
        <v/>
      </c>
      <c r="L1298" s="14"/>
      <c r="M1298" s="14"/>
      <c r="P1298" s="16"/>
      <c r="Q1298" s="16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E1298" s="31" t="str">
        <f t="shared" ref="AE1298:AN1304" si="1317">IF(D1298=" ","",IF(D1298="","",CONCATENATE($C1298," ",D$1," ",MID(D1298,6,3))))</f>
        <v/>
      </c>
      <c r="AF1298" s="31" t="str">
        <f t="shared" si="1317"/>
        <v/>
      </c>
      <c r="AG1298" s="31" t="str">
        <f t="shared" si="1317"/>
        <v/>
      </c>
      <c r="AH1298" s="31" t="str">
        <f t="shared" si="1317"/>
        <v/>
      </c>
      <c r="AI1298" s="31" t="str">
        <f t="shared" si="1317"/>
        <v/>
      </c>
      <c r="AJ1298" s="31" t="str">
        <f t="shared" si="1317"/>
        <v/>
      </c>
      <c r="AK1298" s="31" t="str">
        <f t="shared" si="1317"/>
        <v/>
      </c>
      <c r="AL1298" s="31" t="str">
        <f t="shared" si="1317"/>
        <v/>
      </c>
      <c r="AM1298" s="31" t="str">
        <f t="shared" si="1317"/>
        <v/>
      </c>
      <c r="AN1298" s="31" t="str">
        <f t="shared" si="1317"/>
        <v/>
      </c>
      <c r="AO1298" s="32" t="str">
        <f t="shared" si="1315"/>
        <v/>
      </c>
      <c r="AP1298" s="32" t="str">
        <f t="shared" si="1272"/>
        <v/>
      </c>
      <c r="AQ1298" s="32" t="str">
        <f t="shared" si="1272"/>
        <v/>
      </c>
      <c r="AR1298" s="32" t="str">
        <f t="shared" si="1272"/>
        <v/>
      </c>
      <c r="AS1298" s="32" t="str">
        <f t="shared" si="1272"/>
        <v/>
      </c>
      <c r="AT1298" s="32" t="str">
        <f t="shared" si="1272"/>
        <v/>
      </c>
      <c r="AU1298" s="32" t="str">
        <f t="shared" si="1269"/>
        <v/>
      </c>
      <c r="AV1298" s="32" t="str">
        <f t="shared" si="1269"/>
        <v/>
      </c>
      <c r="AW1298" s="32" t="str">
        <f t="shared" si="1269"/>
        <v/>
      </c>
      <c r="AX1298" s="32" t="str">
        <f t="shared" si="1269"/>
        <v/>
      </c>
      <c r="AY1298" s="32" t="str">
        <f t="shared" si="1269"/>
        <v/>
      </c>
      <c r="BA1298" s="17" t="str">
        <f t="shared" si="1273"/>
        <v/>
      </c>
      <c r="BB1298" s="17" t="str">
        <f t="shared" si="1273"/>
        <v/>
      </c>
      <c r="BC1298" s="17" t="str">
        <f t="shared" si="1273"/>
        <v/>
      </c>
      <c r="BD1298" s="17" t="str">
        <f t="shared" si="1273"/>
        <v/>
      </c>
      <c r="BE1298" s="17" t="str">
        <f t="shared" si="1273"/>
        <v/>
      </c>
      <c r="BF1298" s="17" t="str">
        <f t="shared" si="1270"/>
        <v/>
      </c>
      <c r="BG1298" s="17" t="str">
        <f t="shared" si="1270"/>
        <v/>
      </c>
      <c r="BH1298" s="17" t="str">
        <f t="shared" si="1270"/>
        <v/>
      </c>
      <c r="BI1298" s="17" t="str">
        <f t="shared" si="1270"/>
        <v/>
      </c>
      <c r="BJ1298" s="17" t="str">
        <f t="shared" si="1270"/>
        <v/>
      </c>
    </row>
    <row r="1299" spans="1:62" s="13" customFormat="1" ht="23.25" customHeight="1">
      <c r="A1299" s="1">
        <f ca="1">IF(COUNTIF($D1299:$M1299," ")=10,"",IF(VLOOKUP(MAX($A$1:A1298),$A$1:C1298,3,FALSE)=0,"",MAX($A$1:A1298)+1))</f>
        <v>1250</v>
      </c>
      <c r="B1299" s="13" t="str">
        <f>$B1297</f>
        <v/>
      </c>
      <c r="C1299" s="2" t="str">
        <f>IF($B1299="","",$S$3)</f>
        <v/>
      </c>
      <c r="D1299" s="14" t="str">
        <f t="shared" ref="D1299:K1299" si="1318">IF($B1299&gt;"",IF(ISERROR(SEARCH($B1299,T$3))," ",MID(T$3,FIND("%курс ",T$3,FIND($B1299,T$3))+6,3)&amp;"
("&amp;MID(T$3,FIND("ауд.",T$3,FIND($B1299,T$3))+4,FIND("№",T$3,FIND("ауд.",T$3,FIND($B1299,T$3)))-(FIND("ауд.",T$3,FIND($B1299,T$3))+4))&amp;")"),"")</f>
        <v/>
      </c>
      <c r="E1299" s="14" t="str">
        <f t="shared" si="1318"/>
        <v/>
      </c>
      <c r="F1299" s="14" t="str">
        <f t="shared" si="1318"/>
        <v/>
      </c>
      <c r="G1299" s="14" t="str">
        <f t="shared" si="1318"/>
        <v/>
      </c>
      <c r="H1299" s="14" t="str">
        <f t="shared" si="1318"/>
        <v/>
      </c>
      <c r="I1299" s="14" t="str">
        <f t="shared" si="1318"/>
        <v/>
      </c>
      <c r="J1299" s="14" t="str">
        <f t="shared" si="1318"/>
        <v/>
      </c>
      <c r="K1299" s="14" t="str">
        <f t="shared" si="1318"/>
        <v/>
      </c>
      <c r="L1299" s="14"/>
      <c r="M1299" s="14"/>
      <c r="P1299" s="16"/>
      <c r="Q1299" s="16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E1299" s="31" t="str">
        <f t="shared" si="1317"/>
        <v/>
      </c>
      <c r="AF1299" s="31" t="str">
        <f t="shared" si="1317"/>
        <v/>
      </c>
      <c r="AG1299" s="31" t="str">
        <f t="shared" si="1317"/>
        <v/>
      </c>
      <c r="AH1299" s="31" t="str">
        <f t="shared" si="1317"/>
        <v/>
      </c>
      <c r="AI1299" s="31" t="str">
        <f t="shared" si="1317"/>
        <v/>
      </c>
      <c r="AJ1299" s="31" t="str">
        <f t="shared" si="1317"/>
        <v/>
      </c>
      <c r="AK1299" s="31" t="str">
        <f t="shared" si="1317"/>
        <v/>
      </c>
      <c r="AL1299" s="31" t="str">
        <f t="shared" si="1317"/>
        <v/>
      </c>
      <c r="AM1299" s="31" t="str">
        <f t="shared" si="1317"/>
        <v/>
      </c>
      <c r="AN1299" s="31" t="str">
        <f t="shared" si="1317"/>
        <v/>
      </c>
      <c r="AO1299" s="32" t="str">
        <f t="shared" si="1315"/>
        <v/>
      </c>
      <c r="AP1299" s="32" t="str">
        <f t="shared" si="1272"/>
        <v/>
      </c>
      <c r="AQ1299" s="32" t="str">
        <f t="shared" si="1272"/>
        <v/>
      </c>
      <c r="AR1299" s="32" t="str">
        <f t="shared" si="1272"/>
        <v/>
      </c>
      <c r="AS1299" s="32" t="str">
        <f t="shared" si="1272"/>
        <v/>
      </c>
      <c r="AT1299" s="32" t="str">
        <f t="shared" si="1272"/>
        <v/>
      </c>
      <c r="AU1299" s="32" t="str">
        <f t="shared" si="1269"/>
        <v/>
      </c>
      <c r="AV1299" s="32" t="str">
        <f t="shared" si="1269"/>
        <v/>
      </c>
      <c r="AW1299" s="32" t="str">
        <f t="shared" si="1269"/>
        <v/>
      </c>
      <c r="AX1299" s="32" t="str">
        <f t="shared" si="1269"/>
        <v/>
      </c>
      <c r="AY1299" s="32" t="str">
        <f t="shared" si="1269"/>
        <v/>
      </c>
      <c r="BA1299" s="17" t="str">
        <f t="shared" si="1273"/>
        <v/>
      </c>
      <c r="BB1299" s="17" t="str">
        <f t="shared" si="1273"/>
        <v/>
      </c>
      <c r="BC1299" s="17" t="str">
        <f t="shared" si="1273"/>
        <v/>
      </c>
      <c r="BD1299" s="17" t="str">
        <f t="shared" si="1273"/>
        <v/>
      </c>
      <c r="BE1299" s="17" t="str">
        <f t="shared" si="1273"/>
        <v/>
      </c>
      <c r="BF1299" s="17" t="str">
        <f t="shared" si="1270"/>
        <v/>
      </c>
      <c r="BG1299" s="17" t="str">
        <f t="shared" si="1270"/>
        <v/>
      </c>
      <c r="BH1299" s="17" t="str">
        <f t="shared" si="1270"/>
        <v/>
      </c>
      <c r="BI1299" s="17" t="str">
        <f t="shared" si="1270"/>
        <v/>
      </c>
      <c r="BJ1299" s="17" t="str">
        <f t="shared" si="1270"/>
        <v/>
      </c>
    </row>
    <row r="1300" spans="1:62" s="13" customFormat="1" ht="23.25" customHeight="1">
      <c r="A1300" s="1">
        <f ca="1">IF(COUNTIF($D1300:$M1300," ")=10,"",IF(VLOOKUP(MAX($A$1:A1299),$A$1:C1299,3,FALSE)=0,"",MAX($A$1:A1299)+1))</f>
        <v>1251</v>
      </c>
      <c r="B1300" s="13" t="str">
        <f>$B1297</f>
        <v/>
      </c>
      <c r="C1300" s="2" t="str">
        <f>IF($B1300="","",$S$4)</f>
        <v/>
      </c>
      <c r="D1300" s="14" t="str">
        <f t="shared" ref="D1300:K1300" si="1319">IF($B1300&gt;"",IF(ISERROR(SEARCH($B1300,T$4))," ",MID(T$4,FIND("%курс ",T$4,FIND($B1300,T$4))+6,3)&amp;"
("&amp;MID(T$4,FIND("ауд.",T$4,FIND($B1300,T$4))+4,FIND("№",T$4,FIND("ауд.",T$4,FIND($B1300,T$4)))-(FIND("ауд.",T$4,FIND($B1300,T$4))+4))&amp;")"),"")</f>
        <v/>
      </c>
      <c r="E1300" s="14" t="str">
        <f t="shared" si="1319"/>
        <v/>
      </c>
      <c r="F1300" s="14" t="str">
        <f t="shared" si="1319"/>
        <v/>
      </c>
      <c r="G1300" s="14" t="str">
        <f t="shared" si="1319"/>
        <v/>
      </c>
      <c r="H1300" s="14" t="str">
        <f t="shared" si="1319"/>
        <v/>
      </c>
      <c r="I1300" s="14" t="str">
        <f t="shared" si="1319"/>
        <v/>
      </c>
      <c r="J1300" s="14" t="str">
        <f t="shared" si="1319"/>
        <v/>
      </c>
      <c r="K1300" s="14" t="str">
        <f t="shared" si="1319"/>
        <v/>
      </c>
      <c r="L1300" s="14"/>
      <c r="M1300" s="14"/>
      <c r="P1300" s="16"/>
      <c r="Q1300" s="16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E1300" s="31" t="str">
        <f t="shared" si="1317"/>
        <v/>
      </c>
      <c r="AF1300" s="31" t="str">
        <f t="shared" si="1317"/>
        <v/>
      </c>
      <c r="AG1300" s="31" t="str">
        <f t="shared" si="1317"/>
        <v/>
      </c>
      <c r="AH1300" s="31" t="str">
        <f t="shared" si="1317"/>
        <v/>
      </c>
      <c r="AI1300" s="31" t="str">
        <f t="shared" si="1317"/>
        <v/>
      </c>
      <c r="AJ1300" s="31" t="str">
        <f t="shared" si="1317"/>
        <v/>
      </c>
      <c r="AK1300" s="31" t="str">
        <f t="shared" si="1317"/>
        <v/>
      </c>
      <c r="AL1300" s="31" t="str">
        <f t="shared" si="1317"/>
        <v/>
      </c>
      <c r="AM1300" s="31" t="str">
        <f t="shared" si="1317"/>
        <v/>
      </c>
      <c r="AN1300" s="31" t="str">
        <f t="shared" si="1317"/>
        <v/>
      </c>
      <c r="AO1300" s="32" t="str">
        <f t="shared" si="1315"/>
        <v/>
      </c>
      <c r="AP1300" s="32" t="str">
        <f t="shared" si="1272"/>
        <v/>
      </c>
      <c r="AQ1300" s="32" t="str">
        <f t="shared" si="1272"/>
        <v/>
      </c>
      <c r="AR1300" s="32" t="str">
        <f t="shared" si="1272"/>
        <v/>
      </c>
      <c r="AS1300" s="32" t="str">
        <f t="shared" si="1272"/>
        <v/>
      </c>
      <c r="AT1300" s="32" t="str">
        <f t="shared" si="1272"/>
        <v/>
      </c>
      <c r="AU1300" s="32" t="str">
        <f t="shared" si="1269"/>
        <v/>
      </c>
      <c r="AV1300" s="32" t="str">
        <f t="shared" si="1269"/>
        <v/>
      </c>
      <c r="AW1300" s="32" t="str">
        <f t="shared" si="1269"/>
        <v/>
      </c>
      <c r="AX1300" s="32" t="str">
        <f t="shared" si="1269"/>
        <v/>
      </c>
      <c r="AY1300" s="32" t="str">
        <f t="shared" si="1269"/>
        <v/>
      </c>
      <c r="BA1300" s="17" t="str">
        <f t="shared" si="1273"/>
        <v/>
      </c>
      <c r="BB1300" s="17" t="str">
        <f t="shared" si="1273"/>
        <v/>
      </c>
      <c r="BC1300" s="17" t="str">
        <f t="shared" si="1273"/>
        <v/>
      </c>
      <c r="BD1300" s="17" t="str">
        <f t="shared" si="1273"/>
        <v/>
      </c>
      <c r="BE1300" s="17" t="str">
        <f t="shared" si="1273"/>
        <v/>
      </c>
      <c r="BF1300" s="17" t="str">
        <f t="shared" si="1270"/>
        <v/>
      </c>
      <c r="BG1300" s="17" t="str">
        <f t="shared" si="1270"/>
        <v/>
      </c>
      <c r="BH1300" s="17" t="str">
        <f t="shared" si="1270"/>
        <v/>
      </c>
      <c r="BI1300" s="17" t="str">
        <f t="shared" si="1270"/>
        <v/>
      </c>
      <c r="BJ1300" s="17" t="str">
        <f t="shared" si="1270"/>
        <v/>
      </c>
    </row>
    <row r="1301" spans="1:62" s="13" customFormat="1" ht="23.25" customHeight="1">
      <c r="A1301" s="1">
        <f ca="1">IF(COUNTIF($D1301:$M1301," ")=10,"",IF(VLOOKUP(MAX($A$1:A1300),$A$1:C1300,3,FALSE)=0,"",MAX($A$1:A1300)+1))</f>
        <v>1252</v>
      </c>
      <c r="B1301" s="13" t="str">
        <f>$B1297</f>
        <v/>
      </c>
      <c r="C1301" s="2" t="str">
        <f>IF($B1301="","",$S$5)</f>
        <v/>
      </c>
      <c r="D1301" s="23" t="str">
        <f t="shared" ref="D1301:K1301" si="1320">IF($B1301&gt;"",IF(ISERROR(SEARCH($B1301,T$5))," ",MID(T$5,FIND("%курс ",T$5,FIND($B1301,T$5))+6,3)&amp;"
("&amp;MID(T$5,FIND("ауд.",T$5,FIND($B1301,T$5))+4,FIND("№",T$5,FIND("ауд.",T$5,FIND($B1301,T$5)))-(FIND("ауд.",T$5,FIND($B1301,T$5))+4))&amp;")"),"")</f>
        <v/>
      </c>
      <c r="E1301" s="23" t="str">
        <f t="shared" si="1320"/>
        <v/>
      </c>
      <c r="F1301" s="23" t="str">
        <f t="shared" si="1320"/>
        <v/>
      </c>
      <c r="G1301" s="23" t="str">
        <f t="shared" si="1320"/>
        <v/>
      </c>
      <c r="H1301" s="23" t="str">
        <f t="shared" si="1320"/>
        <v/>
      </c>
      <c r="I1301" s="23" t="str">
        <f t="shared" si="1320"/>
        <v/>
      </c>
      <c r="J1301" s="23" t="str">
        <f t="shared" si="1320"/>
        <v/>
      </c>
      <c r="K1301" s="23" t="str">
        <f t="shared" si="1320"/>
        <v/>
      </c>
      <c r="L1301" s="23"/>
      <c r="M1301" s="23"/>
      <c r="P1301" s="16"/>
      <c r="Q1301" s="16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E1301" s="31" t="str">
        <f t="shared" si="1317"/>
        <v/>
      </c>
      <c r="AF1301" s="31" t="str">
        <f t="shared" si="1317"/>
        <v/>
      </c>
      <c r="AG1301" s="31" t="str">
        <f t="shared" si="1317"/>
        <v/>
      </c>
      <c r="AH1301" s="31" t="str">
        <f t="shared" si="1317"/>
        <v/>
      </c>
      <c r="AI1301" s="31" t="str">
        <f t="shared" si="1317"/>
        <v/>
      </c>
      <c r="AJ1301" s="31" t="str">
        <f t="shared" si="1317"/>
        <v/>
      </c>
      <c r="AK1301" s="31" t="str">
        <f t="shared" si="1317"/>
        <v/>
      </c>
      <c r="AL1301" s="31" t="str">
        <f t="shared" si="1317"/>
        <v/>
      </c>
      <c r="AM1301" s="31" t="str">
        <f t="shared" si="1317"/>
        <v/>
      </c>
      <c r="AN1301" s="31" t="str">
        <f t="shared" si="1317"/>
        <v/>
      </c>
      <c r="AO1301" s="32" t="str">
        <f t="shared" si="1315"/>
        <v/>
      </c>
      <c r="AP1301" s="32" t="str">
        <f t="shared" si="1272"/>
        <v/>
      </c>
      <c r="AQ1301" s="32" t="str">
        <f t="shared" si="1272"/>
        <v/>
      </c>
      <c r="AR1301" s="32" t="str">
        <f t="shared" si="1272"/>
        <v/>
      </c>
      <c r="AS1301" s="32" t="str">
        <f t="shared" si="1272"/>
        <v/>
      </c>
      <c r="AT1301" s="32" t="str">
        <f t="shared" si="1272"/>
        <v/>
      </c>
      <c r="AU1301" s="32" t="str">
        <f t="shared" si="1269"/>
        <v/>
      </c>
      <c r="AV1301" s="32" t="str">
        <f t="shared" si="1269"/>
        <v/>
      </c>
      <c r="AW1301" s="32" t="str">
        <f t="shared" si="1269"/>
        <v/>
      </c>
      <c r="AX1301" s="32" t="str">
        <f t="shared" si="1269"/>
        <v/>
      </c>
      <c r="AY1301" s="32" t="str">
        <f t="shared" si="1269"/>
        <v/>
      </c>
      <c r="BA1301" s="17" t="str">
        <f t="shared" si="1273"/>
        <v/>
      </c>
      <c r="BB1301" s="17" t="str">
        <f t="shared" si="1273"/>
        <v/>
      </c>
      <c r="BC1301" s="17" t="str">
        <f t="shared" si="1273"/>
        <v/>
      </c>
      <c r="BD1301" s="17" t="str">
        <f t="shared" si="1273"/>
        <v/>
      </c>
      <c r="BE1301" s="17" t="str">
        <f t="shared" si="1273"/>
        <v/>
      </c>
      <c r="BF1301" s="17" t="str">
        <f t="shared" si="1270"/>
        <v/>
      </c>
      <c r="BG1301" s="17" t="str">
        <f t="shared" si="1270"/>
        <v/>
      </c>
      <c r="BH1301" s="17" t="str">
        <f t="shared" si="1270"/>
        <v/>
      </c>
      <c r="BI1301" s="17" t="str">
        <f t="shared" si="1270"/>
        <v/>
      </c>
      <c r="BJ1301" s="17" t="str">
        <f t="shared" si="1270"/>
        <v/>
      </c>
    </row>
    <row r="1302" spans="1:62" s="13" customFormat="1" ht="23.25" customHeight="1">
      <c r="A1302" s="1">
        <f ca="1">IF(COUNTIF($D1302:$M1302," ")=10,"",IF(VLOOKUP(MAX($A$1:A1301),$A$1:C1301,3,FALSE)=0,"",MAX($A$1:A1301)+1))</f>
        <v>1253</v>
      </c>
      <c r="B1302" s="13" t="str">
        <f>$B1297</f>
        <v/>
      </c>
      <c r="C1302" s="2" t="str">
        <f>IF($B1302="","",$S$6)</f>
        <v/>
      </c>
      <c r="D1302" s="23" t="str">
        <f t="shared" ref="D1302:K1302" si="1321">IF($B1302&gt;"",IF(ISERROR(SEARCH($B1302,T$6))," ",MID(T$6,FIND("%курс ",T$6,FIND($B1302,T$6))+6,3)&amp;"
("&amp;MID(T$6,FIND("ауд.",T$6,FIND($B1302,T$6))+4,FIND("№",T$6,FIND("ауд.",T$6,FIND($B1302,T$6)))-(FIND("ауд.",T$6,FIND($B1302,T$6))+4))&amp;")"),"")</f>
        <v/>
      </c>
      <c r="E1302" s="23" t="str">
        <f t="shared" si="1321"/>
        <v/>
      </c>
      <c r="F1302" s="23" t="str">
        <f t="shared" si="1321"/>
        <v/>
      </c>
      <c r="G1302" s="23" t="str">
        <f t="shared" si="1321"/>
        <v/>
      </c>
      <c r="H1302" s="23" t="str">
        <f t="shared" si="1321"/>
        <v/>
      </c>
      <c r="I1302" s="23" t="str">
        <f t="shared" si="1321"/>
        <v/>
      </c>
      <c r="J1302" s="23" t="str">
        <f t="shared" si="1321"/>
        <v/>
      </c>
      <c r="K1302" s="23" t="str">
        <f t="shared" si="1321"/>
        <v/>
      </c>
      <c r="L1302" s="23"/>
      <c r="M1302" s="23"/>
      <c r="P1302" s="16"/>
      <c r="Q1302" s="16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E1302" s="31" t="str">
        <f t="shared" si="1317"/>
        <v/>
      </c>
      <c r="AF1302" s="31" t="str">
        <f t="shared" si="1317"/>
        <v/>
      </c>
      <c r="AG1302" s="31" t="str">
        <f t="shared" si="1317"/>
        <v/>
      </c>
      <c r="AH1302" s="31" t="str">
        <f t="shared" si="1317"/>
        <v/>
      </c>
      <c r="AI1302" s="31" t="str">
        <f t="shared" si="1317"/>
        <v/>
      </c>
      <c r="AJ1302" s="31" t="str">
        <f t="shared" si="1317"/>
        <v/>
      </c>
      <c r="AK1302" s="31" t="str">
        <f t="shared" si="1317"/>
        <v/>
      </c>
      <c r="AL1302" s="31" t="str">
        <f t="shared" si="1317"/>
        <v/>
      </c>
      <c r="AM1302" s="31" t="str">
        <f t="shared" si="1317"/>
        <v/>
      </c>
      <c r="AN1302" s="31" t="str">
        <f t="shared" si="1317"/>
        <v/>
      </c>
      <c r="AO1302" s="32" t="str">
        <f t="shared" si="1315"/>
        <v/>
      </c>
      <c r="AP1302" s="32" t="str">
        <f t="shared" si="1272"/>
        <v/>
      </c>
      <c r="AQ1302" s="32" t="str">
        <f t="shared" si="1272"/>
        <v/>
      </c>
      <c r="AR1302" s="32" t="str">
        <f t="shared" si="1272"/>
        <v/>
      </c>
      <c r="AS1302" s="32" t="str">
        <f t="shared" si="1272"/>
        <v/>
      </c>
      <c r="AT1302" s="32" t="str">
        <f t="shared" si="1272"/>
        <v/>
      </c>
      <c r="AU1302" s="32" t="str">
        <f t="shared" si="1269"/>
        <v/>
      </c>
      <c r="AV1302" s="32" t="str">
        <f t="shared" si="1269"/>
        <v/>
      </c>
      <c r="AW1302" s="32" t="str">
        <f t="shared" si="1269"/>
        <v/>
      </c>
      <c r="AX1302" s="32" t="str">
        <f t="shared" si="1269"/>
        <v/>
      </c>
      <c r="AY1302" s="32" t="str">
        <f t="shared" si="1269"/>
        <v/>
      </c>
      <c r="BA1302" s="17" t="str">
        <f t="shared" si="1273"/>
        <v/>
      </c>
      <c r="BB1302" s="17" t="str">
        <f t="shared" si="1273"/>
        <v/>
      </c>
      <c r="BC1302" s="17" t="str">
        <f t="shared" si="1273"/>
        <v/>
      </c>
      <c r="BD1302" s="17" t="str">
        <f t="shared" si="1273"/>
        <v/>
      </c>
      <c r="BE1302" s="17" t="str">
        <f t="shared" si="1273"/>
        <v/>
      </c>
      <c r="BF1302" s="17" t="str">
        <f t="shared" si="1270"/>
        <v/>
      </c>
      <c r="BG1302" s="17" t="str">
        <f t="shared" si="1270"/>
        <v/>
      </c>
      <c r="BH1302" s="17" t="str">
        <f t="shared" si="1270"/>
        <v/>
      </c>
      <c r="BI1302" s="17" t="str">
        <f t="shared" si="1270"/>
        <v/>
      </c>
      <c r="BJ1302" s="17" t="str">
        <f t="shared" si="1270"/>
        <v/>
      </c>
    </row>
    <row r="1303" spans="1:62" s="13" customFormat="1" ht="23.25" customHeight="1">
      <c r="A1303" s="1">
        <f ca="1">IF(COUNTIF($D1303:$M1303," ")=10,"",IF(VLOOKUP(MAX($A$1:A1302),$A$1:C1302,3,FALSE)=0,"",MAX($A$1:A1302)+1))</f>
        <v>1254</v>
      </c>
      <c r="B1303" s="13" t="str">
        <f>$B1297</f>
        <v/>
      </c>
      <c r="C1303" s="2" t="str">
        <f>IF($B1303="","",$S$7)</f>
        <v/>
      </c>
      <c r="D1303" s="23" t="str">
        <f t="shared" ref="D1303:K1303" si="1322">IF($B1303&gt;"",IF(ISERROR(SEARCH($B1303,T$7))," ",MID(T$7,FIND("%курс ",T$7,FIND($B1303,T$7))+6,3)&amp;"
("&amp;MID(T$7,FIND("ауд.",T$7,FIND($B1303,T$7))+4,FIND("№",T$7,FIND("ауд.",T$7,FIND($B1303,T$7)))-(FIND("ауд.",T$7,FIND($B1303,T$7))+4))&amp;")"),"")</f>
        <v/>
      </c>
      <c r="E1303" s="23" t="str">
        <f t="shared" si="1322"/>
        <v/>
      </c>
      <c r="F1303" s="23" t="str">
        <f t="shared" si="1322"/>
        <v/>
      </c>
      <c r="G1303" s="23" t="str">
        <f t="shared" si="1322"/>
        <v/>
      </c>
      <c r="H1303" s="23" t="str">
        <f t="shared" si="1322"/>
        <v/>
      </c>
      <c r="I1303" s="23" t="str">
        <f t="shared" si="1322"/>
        <v/>
      </c>
      <c r="J1303" s="23" t="str">
        <f t="shared" si="1322"/>
        <v/>
      </c>
      <c r="K1303" s="23" t="str">
        <f t="shared" si="1322"/>
        <v/>
      </c>
      <c r="L1303" s="23"/>
      <c r="M1303" s="23"/>
      <c r="P1303" s="16"/>
      <c r="Q1303" s="16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E1303" s="31" t="str">
        <f t="shared" si="1317"/>
        <v/>
      </c>
      <c r="AF1303" s="31" t="str">
        <f t="shared" si="1317"/>
        <v/>
      </c>
      <c r="AG1303" s="31" t="str">
        <f t="shared" si="1317"/>
        <v/>
      </c>
      <c r="AH1303" s="31" t="str">
        <f t="shared" si="1317"/>
        <v/>
      </c>
      <c r="AI1303" s="31" t="str">
        <f t="shared" si="1317"/>
        <v/>
      </c>
      <c r="AJ1303" s="31" t="str">
        <f t="shared" si="1317"/>
        <v/>
      </c>
      <c r="AK1303" s="31" t="str">
        <f t="shared" si="1317"/>
        <v/>
      </c>
      <c r="AL1303" s="31" t="str">
        <f t="shared" si="1317"/>
        <v/>
      </c>
      <c r="AM1303" s="31" t="str">
        <f t="shared" si="1317"/>
        <v/>
      </c>
      <c r="AN1303" s="31" t="str">
        <f t="shared" si="1317"/>
        <v/>
      </c>
      <c r="AO1303" s="32" t="str">
        <f t="shared" si="1315"/>
        <v/>
      </c>
      <c r="AP1303" s="32" t="str">
        <f t="shared" si="1272"/>
        <v/>
      </c>
      <c r="AQ1303" s="32" t="str">
        <f t="shared" si="1272"/>
        <v/>
      </c>
      <c r="AR1303" s="32" t="str">
        <f t="shared" si="1272"/>
        <v/>
      </c>
      <c r="AS1303" s="32" t="str">
        <f t="shared" si="1272"/>
        <v/>
      </c>
      <c r="AT1303" s="32" t="str">
        <f t="shared" si="1272"/>
        <v/>
      </c>
      <c r="AU1303" s="32" t="str">
        <f t="shared" si="1269"/>
        <v/>
      </c>
      <c r="AV1303" s="32" t="str">
        <f t="shared" si="1269"/>
        <v/>
      </c>
      <c r="AW1303" s="32" t="str">
        <f t="shared" si="1269"/>
        <v/>
      </c>
      <c r="AX1303" s="32" t="str">
        <f t="shared" si="1269"/>
        <v/>
      </c>
      <c r="AY1303" s="32" t="str">
        <f t="shared" si="1269"/>
        <v/>
      </c>
      <c r="BA1303" s="17" t="str">
        <f t="shared" si="1273"/>
        <v/>
      </c>
      <c r="BB1303" s="17" t="str">
        <f t="shared" si="1273"/>
        <v/>
      </c>
      <c r="BC1303" s="17" t="str">
        <f t="shared" si="1273"/>
        <v/>
      </c>
      <c r="BD1303" s="17" t="str">
        <f t="shared" si="1273"/>
        <v/>
      </c>
      <c r="BE1303" s="17" t="str">
        <f t="shared" si="1273"/>
        <v/>
      </c>
      <c r="BF1303" s="17" t="str">
        <f t="shared" si="1270"/>
        <v/>
      </c>
      <c r="BG1303" s="17" t="str">
        <f t="shared" si="1270"/>
        <v/>
      </c>
      <c r="BH1303" s="17" t="str">
        <f t="shared" si="1270"/>
        <v/>
      </c>
      <c r="BI1303" s="17" t="str">
        <f t="shared" si="1270"/>
        <v/>
      </c>
      <c r="BJ1303" s="17" t="str">
        <f t="shared" si="1270"/>
        <v/>
      </c>
    </row>
    <row r="1304" spans="1:62" s="13" customFormat="1" ht="23.25" customHeight="1">
      <c r="A1304" s="1">
        <f ca="1">IF(COUNTIF($D1304:$M1304," ")=10,"",IF(VLOOKUP(MAX($A$1:A1303),$A$1:C1303,3,FALSE)=0,"",MAX($A$1:A1303)+1))</f>
        <v>1255</v>
      </c>
      <c r="B1304" s="13" t="str">
        <f>$B1297</f>
        <v/>
      </c>
      <c r="C1304" s="2" t="str">
        <f>IF($B1304="","",$S$8)</f>
        <v/>
      </c>
      <c r="D1304" s="23" t="str">
        <f t="shared" ref="D1304:K1304" si="1323">IF($B1304&gt;"",IF(ISERROR(SEARCH($B1304,T$8))," ",MID(T$8,FIND("%курс ",T$8,FIND($B1304,T$8))+6,3)&amp;"
("&amp;MID(T$8,FIND("ауд.",T$8,FIND($B1304,T$8))+4,FIND("№",T$8,FIND("ауд.",T$8,FIND($B1304,T$8)))-(FIND("ауд.",T$8,FIND($B1304,T$8))+4))&amp;")"),"")</f>
        <v/>
      </c>
      <c r="E1304" s="23" t="str">
        <f t="shared" si="1323"/>
        <v/>
      </c>
      <c r="F1304" s="23" t="str">
        <f t="shared" si="1323"/>
        <v/>
      </c>
      <c r="G1304" s="23" t="str">
        <f t="shared" si="1323"/>
        <v/>
      </c>
      <c r="H1304" s="23" t="str">
        <f t="shared" si="1323"/>
        <v/>
      </c>
      <c r="I1304" s="23" t="str">
        <f t="shared" si="1323"/>
        <v/>
      </c>
      <c r="J1304" s="23" t="str">
        <f t="shared" si="1323"/>
        <v/>
      </c>
      <c r="K1304" s="23" t="str">
        <f t="shared" si="1323"/>
        <v/>
      </c>
      <c r="L1304" s="23"/>
      <c r="M1304" s="23"/>
      <c r="P1304" s="16"/>
      <c r="Q1304" s="16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E1304" s="31" t="str">
        <f t="shared" si="1317"/>
        <v/>
      </c>
      <c r="AF1304" s="31" t="str">
        <f t="shared" si="1317"/>
        <v/>
      </c>
      <c r="AG1304" s="31" t="str">
        <f t="shared" si="1317"/>
        <v/>
      </c>
      <c r="AH1304" s="31" t="str">
        <f t="shared" si="1317"/>
        <v/>
      </c>
      <c r="AI1304" s="31" t="str">
        <f t="shared" si="1317"/>
        <v/>
      </c>
      <c r="AJ1304" s="31" t="str">
        <f t="shared" si="1317"/>
        <v/>
      </c>
      <c r="AK1304" s="31" t="str">
        <f t="shared" si="1317"/>
        <v/>
      </c>
      <c r="AL1304" s="31" t="str">
        <f t="shared" si="1317"/>
        <v/>
      </c>
      <c r="AM1304" s="31" t="str">
        <f t="shared" si="1317"/>
        <v/>
      </c>
      <c r="AN1304" s="31" t="str">
        <f t="shared" si="1317"/>
        <v/>
      </c>
      <c r="AO1304" s="32" t="str">
        <f t="shared" si="1315"/>
        <v/>
      </c>
      <c r="AP1304" s="32" t="str">
        <f t="shared" si="1272"/>
        <v/>
      </c>
      <c r="AQ1304" s="32" t="str">
        <f t="shared" si="1272"/>
        <v/>
      </c>
      <c r="AR1304" s="32" t="str">
        <f t="shared" si="1272"/>
        <v/>
      </c>
      <c r="AS1304" s="32" t="str">
        <f t="shared" si="1272"/>
        <v/>
      </c>
      <c r="AT1304" s="32" t="str">
        <f t="shared" si="1272"/>
        <v/>
      </c>
      <c r="AU1304" s="32" t="str">
        <f t="shared" si="1269"/>
        <v/>
      </c>
      <c r="AV1304" s="32" t="str">
        <f t="shared" si="1269"/>
        <v/>
      </c>
      <c r="AW1304" s="32" t="str">
        <f t="shared" si="1269"/>
        <v/>
      </c>
      <c r="AX1304" s="32" t="str">
        <f t="shared" si="1269"/>
        <v/>
      </c>
      <c r="AY1304" s="32" t="str">
        <f t="shared" si="1269"/>
        <v/>
      </c>
      <c r="BA1304" s="17" t="str">
        <f t="shared" si="1273"/>
        <v/>
      </c>
      <c r="BB1304" s="17" t="str">
        <f t="shared" si="1273"/>
        <v/>
      </c>
      <c r="BC1304" s="17" t="str">
        <f t="shared" si="1273"/>
        <v/>
      </c>
      <c r="BD1304" s="17" t="str">
        <f t="shared" si="1273"/>
        <v/>
      </c>
      <c r="BE1304" s="17" t="str">
        <f t="shared" si="1273"/>
        <v/>
      </c>
      <c r="BF1304" s="17" t="str">
        <f t="shared" si="1270"/>
        <v/>
      </c>
      <c r="BG1304" s="17" t="str">
        <f t="shared" si="1270"/>
        <v/>
      </c>
      <c r="BH1304" s="17" t="str">
        <f t="shared" si="1270"/>
        <v/>
      </c>
      <c r="BI1304" s="17" t="str">
        <f t="shared" si="1270"/>
        <v/>
      </c>
      <c r="BJ1304" s="17" t="str">
        <f t="shared" si="1270"/>
        <v/>
      </c>
    </row>
    <row r="1305" spans="1:62" s="13" customFormat="1" ht="23.25" customHeight="1">
      <c r="C1305" s="2" t="str">
        <f>IF($B1305="","",$S$2)</f>
        <v/>
      </c>
      <c r="D1305" s="14" t="str">
        <f t="shared" ref="D1305:K1305" si="1324">IF($B1305&gt;"",IF(ISERROR(SEARCH($B1305,T$2))," ",MID(T$2,FIND("%курс ",T$2,FIND($B1305,T$2))+6,3)&amp;"
("&amp;MID(T$2,FIND("ауд.",T$2,FIND($B1305,T$2))+4,FIND("№",T$2,FIND("ауд.",T$2,FIND($B1305,T$2)))-(FIND("ауд.",T$2,FIND($B1305,T$2))+4))&amp;")"),"")</f>
        <v/>
      </c>
      <c r="E1305" s="14" t="str">
        <f t="shared" si="1324"/>
        <v/>
      </c>
      <c r="F1305" s="14" t="str">
        <f t="shared" si="1324"/>
        <v/>
      </c>
      <c r="G1305" s="14" t="str">
        <f t="shared" si="1324"/>
        <v/>
      </c>
      <c r="H1305" s="14" t="str">
        <f t="shared" si="1324"/>
        <v/>
      </c>
      <c r="I1305" s="14" t="str">
        <f t="shared" si="1324"/>
        <v/>
      </c>
      <c r="J1305" s="14" t="str">
        <f t="shared" si="1324"/>
        <v/>
      </c>
      <c r="K1305" s="14" t="str">
        <f t="shared" si="1324"/>
        <v/>
      </c>
      <c r="L1305" s="14"/>
      <c r="M1305" s="14"/>
      <c r="P1305" s="16"/>
      <c r="Q1305" s="16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E1305" s="35"/>
      <c r="AF1305" s="35"/>
      <c r="AG1305" s="35"/>
      <c r="AH1305" s="35"/>
      <c r="AI1305" s="35"/>
      <c r="AJ1305" s="35"/>
      <c r="AK1305" s="35"/>
      <c r="AL1305" s="35"/>
      <c r="AM1305" s="35"/>
      <c r="AN1305" s="35"/>
      <c r="AO1305" s="35"/>
      <c r="AP1305" s="32" t="str">
        <f t="shared" si="1272"/>
        <v/>
      </c>
      <c r="AQ1305" s="32" t="str">
        <f t="shared" si="1272"/>
        <v/>
      </c>
      <c r="AR1305" s="32" t="str">
        <f t="shared" si="1272"/>
        <v/>
      </c>
      <c r="AS1305" s="32" t="str">
        <f t="shared" si="1272"/>
        <v/>
      </c>
      <c r="AT1305" s="32" t="str">
        <f t="shared" si="1272"/>
        <v/>
      </c>
      <c r="AU1305" s="32" t="str">
        <f t="shared" si="1269"/>
        <v/>
      </c>
      <c r="AV1305" s="32" t="str">
        <f t="shared" si="1269"/>
        <v/>
      </c>
      <c r="AW1305" s="32" t="str">
        <f t="shared" si="1269"/>
        <v/>
      </c>
      <c r="AX1305" s="32" t="str">
        <f t="shared" si="1269"/>
        <v/>
      </c>
      <c r="AY1305" s="32" t="str">
        <f t="shared" si="1269"/>
        <v/>
      </c>
      <c r="BA1305" s="17" t="str">
        <f t="shared" si="1273"/>
        <v/>
      </c>
      <c r="BB1305" s="17" t="str">
        <f t="shared" si="1273"/>
        <v/>
      </c>
      <c r="BC1305" s="17" t="str">
        <f t="shared" si="1273"/>
        <v/>
      </c>
      <c r="BD1305" s="17" t="str">
        <f t="shared" si="1273"/>
        <v/>
      </c>
      <c r="BE1305" s="17" t="str">
        <f t="shared" si="1273"/>
        <v/>
      </c>
      <c r="BF1305" s="17" t="str">
        <f t="shared" si="1270"/>
        <v/>
      </c>
      <c r="BG1305" s="17" t="str">
        <f t="shared" si="1270"/>
        <v/>
      </c>
      <c r="BH1305" s="17" t="str">
        <f t="shared" si="1270"/>
        <v/>
      </c>
      <c r="BI1305" s="17" t="str">
        <f t="shared" si="1270"/>
        <v/>
      </c>
      <c r="BJ1305" s="17" t="str">
        <f t="shared" si="1270"/>
        <v/>
      </c>
    </row>
    <row r="1306" spans="1:62" s="13" customFormat="1" ht="23.25" customHeight="1">
      <c r="A1306" s="1">
        <f ca="1">IF(COUNTIF($D1307:$M1313," ")=70,"",MAX($A$1:A1305)+1)</f>
        <v>1256</v>
      </c>
      <c r="B1306" s="2" t="str">
        <f>IF($C1306="","",$C1306)</f>
        <v/>
      </c>
      <c r="C1306" s="3" t="str">
        <f>IF(ISERROR(VLOOKUP((ROW()-1)/9+1,'[1]Преподавательский состав'!$A$2:$B$180,2,FALSE)),"",VLOOKUP((ROW()-1)/9+1,'[1]Преподавательский состав'!$A$2:$B$180,2,FALSE))</f>
        <v/>
      </c>
      <c r="D1306" s="3" t="str">
        <f>IF($C1306="","",T(" 9.00"))</f>
        <v/>
      </c>
      <c r="E1306" s="3" t="str">
        <f>IF($C1306="","",T("10.40"))</f>
        <v/>
      </c>
      <c r="F1306" s="3" t="str">
        <f>IF($C1306="","",T("12.20"))</f>
        <v/>
      </c>
      <c r="G1306" s="3" t="str">
        <f>IF($C1306="","",T("14.00"))</f>
        <v/>
      </c>
      <c r="H1306" s="3" t="str">
        <f>IF($C1306="","",T("14.30"))</f>
        <v/>
      </c>
      <c r="I1306" s="3" t="str">
        <f>IF($C1306="","",T("16.10"))</f>
        <v/>
      </c>
      <c r="J1306" s="3" t="str">
        <f>IF($C1306="","",T("17.50"))</f>
        <v/>
      </c>
      <c r="K1306" s="3" t="str">
        <f>IF($C1306="","",T("17.50"))</f>
        <v/>
      </c>
      <c r="L1306" s="3"/>
      <c r="M1306" s="3"/>
      <c r="P1306" s="16"/>
      <c r="Q1306" s="16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E1306" s="32"/>
      <c r="AF1306" s="32"/>
      <c r="AG1306" s="32"/>
      <c r="AH1306" s="32"/>
      <c r="AI1306" s="32"/>
      <c r="AJ1306" s="32"/>
      <c r="AK1306" s="32"/>
      <c r="AL1306" s="32"/>
      <c r="AM1306" s="32"/>
      <c r="AN1306" s="32"/>
      <c r="AO1306" s="32" t="str">
        <f t="shared" ref="AO1306:AO1313" si="1325">IF(COUNTBLANK(AE1306:AN1306)=10,"",MID($B1306,1,FIND(" ",$B1306)-1))</f>
        <v/>
      </c>
      <c r="AP1306" s="32" t="str">
        <f t="shared" si="1272"/>
        <v/>
      </c>
      <c r="AQ1306" s="32" t="str">
        <f t="shared" si="1272"/>
        <v/>
      </c>
      <c r="AR1306" s="32" t="str">
        <f t="shared" si="1272"/>
        <v/>
      </c>
      <c r="AS1306" s="32" t="str">
        <f t="shared" si="1272"/>
        <v/>
      </c>
      <c r="AT1306" s="32" t="str">
        <f t="shared" si="1272"/>
        <v/>
      </c>
      <c r="AU1306" s="32" t="str">
        <f t="shared" si="1269"/>
        <v/>
      </c>
      <c r="AV1306" s="32" t="str">
        <f t="shared" si="1269"/>
        <v/>
      </c>
      <c r="AW1306" s="32" t="str">
        <f t="shared" si="1269"/>
        <v/>
      </c>
      <c r="AX1306" s="32" t="str">
        <f t="shared" si="1269"/>
        <v/>
      </c>
      <c r="AY1306" s="32" t="str">
        <f t="shared" si="1269"/>
        <v/>
      </c>
      <c r="BA1306" s="17" t="str">
        <f t="shared" si="1273"/>
        <v/>
      </c>
      <c r="BB1306" s="17" t="str">
        <f t="shared" si="1273"/>
        <v/>
      </c>
      <c r="BC1306" s="17" t="str">
        <f t="shared" si="1273"/>
        <v/>
      </c>
      <c r="BD1306" s="17" t="str">
        <f t="shared" si="1273"/>
        <v/>
      </c>
      <c r="BE1306" s="17" t="str">
        <f t="shared" si="1273"/>
        <v/>
      </c>
      <c r="BF1306" s="17" t="str">
        <f t="shared" si="1270"/>
        <v/>
      </c>
      <c r="BG1306" s="17" t="str">
        <f t="shared" si="1270"/>
        <v/>
      </c>
      <c r="BH1306" s="17" t="str">
        <f t="shared" si="1270"/>
        <v/>
      </c>
      <c r="BI1306" s="17" t="str">
        <f t="shared" si="1270"/>
        <v/>
      </c>
      <c r="BJ1306" s="17" t="str">
        <f t="shared" si="1270"/>
        <v/>
      </c>
    </row>
    <row r="1307" spans="1:62" s="13" customFormat="1" ht="23.25" customHeight="1">
      <c r="A1307" s="1">
        <f ca="1">IF(COUNTIF($D1307:$M1307," ")=10,"",IF(VLOOKUP(MAX($A$1:A1306),$A$1:C1306,3,FALSE)=0,"",MAX($A$1:A1306)+1))</f>
        <v>1257</v>
      </c>
      <c r="B1307" s="13" t="str">
        <f>$B1306</f>
        <v/>
      </c>
      <c r="C1307" s="2" t="str">
        <f>IF($B1307="","",$S$2)</f>
        <v/>
      </c>
      <c r="D1307" s="14" t="str">
        <f t="shared" ref="D1307:K1307" si="1326">IF($B1307&gt;"",IF(ISERROR(SEARCH($B1307,T$2))," ",MID(T$2,FIND("%курс ",T$2,FIND($B1307,T$2))+6,3)&amp;"
("&amp;MID(T$2,FIND("ауд.",T$2,FIND($B1307,T$2))+4,FIND("№",T$2,FIND("ауд.",T$2,FIND($B1307,T$2)))-(FIND("ауд.",T$2,FIND($B1307,T$2))+4))&amp;")"),"")</f>
        <v/>
      </c>
      <c r="E1307" s="14" t="str">
        <f t="shared" si="1326"/>
        <v/>
      </c>
      <c r="F1307" s="14" t="str">
        <f t="shared" si="1326"/>
        <v/>
      </c>
      <c r="G1307" s="14" t="str">
        <f t="shared" si="1326"/>
        <v/>
      </c>
      <c r="H1307" s="14" t="str">
        <f t="shared" si="1326"/>
        <v/>
      </c>
      <c r="I1307" s="14" t="str">
        <f t="shared" si="1326"/>
        <v/>
      </c>
      <c r="J1307" s="14" t="str">
        <f t="shared" si="1326"/>
        <v/>
      </c>
      <c r="K1307" s="14" t="str">
        <f t="shared" si="1326"/>
        <v/>
      </c>
      <c r="L1307" s="14"/>
      <c r="M1307" s="14"/>
      <c r="P1307" s="16"/>
      <c r="Q1307" s="16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E1307" s="31" t="str">
        <f t="shared" ref="AE1307:AN1313" si="1327">IF(D1307=" ","",IF(D1307="","",CONCATENATE($C1307," ",D$1," ",MID(D1307,6,3))))</f>
        <v/>
      </c>
      <c r="AF1307" s="31" t="str">
        <f t="shared" si="1327"/>
        <v/>
      </c>
      <c r="AG1307" s="31" t="str">
        <f t="shared" si="1327"/>
        <v/>
      </c>
      <c r="AH1307" s="31" t="str">
        <f t="shared" si="1327"/>
        <v/>
      </c>
      <c r="AI1307" s="31" t="str">
        <f t="shared" si="1327"/>
        <v/>
      </c>
      <c r="AJ1307" s="31" t="str">
        <f t="shared" si="1327"/>
        <v/>
      </c>
      <c r="AK1307" s="31" t="str">
        <f t="shared" si="1327"/>
        <v/>
      </c>
      <c r="AL1307" s="31" t="str">
        <f t="shared" si="1327"/>
        <v/>
      </c>
      <c r="AM1307" s="31" t="str">
        <f t="shared" si="1327"/>
        <v/>
      </c>
      <c r="AN1307" s="31" t="str">
        <f t="shared" si="1327"/>
        <v/>
      </c>
      <c r="AO1307" s="32" t="str">
        <f t="shared" si="1325"/>
        <v/>
      </c>
      <c r="AP1307" s="32" t="str">
        <f t="shared" si="1272"/>
        <v/>
      </c>
      <c r="AQ1307" s="32" t="str">
        <f t="shared" si="1272"/>
        <v/>
      </c>
      <c r="AR1307" s="32" t="str">
        <f t="shared" si="1272"/>
        <v/>
      </c>
      <c r="AS1307" s="32" t="str">
        <f t="shared" si="1272"/>
        <v/>
      </c>
      <c r="AT1307" s="32" t="str">
        <f t="shared" si="1272"/>
        <v/>
      </c>
      <c r="AU1307" s="32" t="str">
        <f t="shared" si="1269"/>
        <v/>
      </c>
      <c r="AV1307" s="32" t="str">
        <f t="shared" si="1269"/>
        <v/>
      </c>
      <c r="AW1307" s="32" t="str">
        <f t="shared" si="1269"/>
        <v/>
      </c>
      <c r="AX1307" s="32" t="str">
        <f t="shared" si="1269"/>
        <v/>
      </c>
      <c r="AY1307" s="32" t="str">
        <f t="shared" si="1269"/>
        <v/>
      </c>
      <c r="BA1307" s="17" t="str">
        <f t="shared" si="1273"/>
        <v/>
      </c>
      <c r="BB1307" s="17" t="str">
        <f t="shared" si="1273"/>
        <v/>
      </c>
      <c r="BC1307" s="17" t="str">
        <f t="shared" si="1273"/>
        <v/>
      </c>
      <c r="BD1307" s="17" t="str">
        <f t="shared" si="1273"/>
        <v/>
      </c>
      <c r="BE1307" s="17" t="str">
        <f t="shared" si="1273"/>
        <v/>
      </c>
      <c r="BF1307" s="17" t="str">
        <f t="shared" si="1270"/>
        <v/>
      </c>
      <c r="BG1307" s="17" t="str">
        <f t="shared" si="1270"/>
        <v/>
      </c>
      <c r="BH1307" s="17" t="str">
        <f t="shared" si="1270"/>
        <v/>
      </c>
      <c r="BI1307" s="17" t="str">
        <f t="shared" si="1270"/>
        <v/>
      </c>
      <c r="BJ1307" s="17" t="str">
        <f t="shared" si="1270"/>
        <v/>
      </c>
    </row>
    <row r="1308" spans="1:62" s="13" customFormat="1" ht="23.25" customHeight="1">
      <c r="A1308" s="1">
        <f ca="1">IF(COUNTIF($D1308:$M1308," ")=10,"",IF(VLOOKUP(MAX($A$1:A1307),$A$1:C1307,3,FALSE)=0,"",MAX($A$1:A1307)+1))</f>
        <v>1258</v>
      </c>
      <c r="B1308" s="13" t="str">
        <f>$B1306</f>
        <v/>
      </c>
      <c r="C1308" s="2" t="str">
        <f>IF($B1308="","",$S$3)</f>
        <v/>
      </c>
      <c r="D1308" s="14" t="str">
        <f t="shared" ref="D1308:K1308" si="1328">IF($B1308&gt;"",IF(ISERROR(SEARCH($B1308,T$3))," ",MID(T$3,FIND("%курс ",T$3,FIND($B1308,T$3))+6,3)&amp;"
("&amp;MID(T$3,FIND("ауд.",T$3,FIND($B1308,T$3))+4,FIND("№",T$3,FIND("ауд.",T$3,FIND($B1308,T$3)))-(FIND("ауд.",T$3,FIND($B1308,T$3))+4))&amp;")"),"")</f>
        <v/>
      </c>
      <c r="E1308" s="14" t="str">
        <f t="shared" si="1328"/>
        <v/>
      </c>
      <c r="F1308" s="14" t="str">
        <f t="shared" si="1328"/>
        <v/>
      </c>
      <c r="G1308" s="14" t="str">
        <f t="shared" si="1328"/>
        <v/>
      </c>
      <c r="H1308" s="14" t="str">
        <f t="shared" si="1328"/>
        <v/>
      </c>
      <c r="I1308" s="14" t="str">
        <f t="shared" si="1328"/>
        <v/>
      </c>
      <c r="J1308" s="14" t="str">
        <f t="shared" si="1328"/>
        <v/>
      </c>
      <c r="K1308" s="14" t="str">
        <f t="shared" si="1328"/>
        <v/>
      </c>
      <c r="L1308" s="14"/>
      <c r="M1308" s="14"/>
      <c r="P1308" s="16"/>
      <c r="Q1308" s="16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E1308" s="31" t="str">
        <f t="shared" si="1327"/>
        <v/>
      </c>
      <c r="AF1308" s="31" t="str">
        <f t="shared" si="1327"/>
        <v/>
      </c>
      <c r="AG1308" s="31" t="str">
        <f t="shared" si="1327"/>
        <v/>
      </c>
      <c r="AH1308" s="31" t="str">
        <f t="shared" si="1327"/>
        <v/>
      </c>
      <c r="AI1308" s="31" t="str">
        <f t="shared" si="1327"/>
        <v/>
      </c>
      <c r="AJ1308" s="31" t="str">
        <f t="shared" si="1327"/>
        <v/>
      </c>
      <c r="AK1308" s="31" t="str">
        <f t="shared" si="1327"/>
        <v/>
      </c>
      <c r="AL1308" s="31" t="str">
        <f t="shared" si="1327"/>
        <v/>
      </c>
      <c r="AM1308" s="31" t="str">
        <f t="shared" si="1327"/>
        <v/>
      </c>
      <c r="AN1308" s="31" t="str">
        <f t="shared" si="1327"/>
        <v/>
      </c>
      <c r="AO1308" s="32" t="str">
        <f t="shared" si="1325"/>
        <v/>
      </c>
      <c r="AP1308" s="32" t="str">
        <f t="shared" si="1272"/>
        <v/>
      </c>
      <c r="AQ1308" s="32" t="str">
        <f t="shared" si="1272"/>
        <v/>
      </c>
      <c r="AR1308" s="32" t="str">
        <f t="shared" si="1272"/>
        <v/>
      </c>
      <c r="AS1308" s="32" t="str">
        <f t="shared" si="1272"/>
        <v/>
      </c>
      <c r="AT1308" s="32" t="str">
        <f t="shared" si="1272"/>
        <v/>
      </c>
      <c r="AU1308" s="32" t="str">
        <f t="shared" si="1269"/>
        <v/>
      </c>
      <c r="AV1308" s="32" t="str">
        <f t="shared" si="1269"/>
        <v/>
      </c>
      <c r="AW1308" s="32" t="str">
        <f t="shared" si="1269"/>
        <v/>
      </c>
      <c r="AX1308" s="32" t="str">
        <f t="shared" si="1269"/>
        <v/>
      </c>
      <c r="AY1308" s="32" t="str">
        <f t="shared" si="1269"/>
        <v/>
      </c>
      <c r="BA1308" s="17" t="str">
        <f t="shared" si="1273"/>
        <v/>
      </c>
      <c r="BB1308" s="17" t="str">
        <f t="shared" si="1273"/>
        <v/>
      </c>
      <c r="BC1308" s="17" t="str">
        <f t="shared" si="1273"/>
        <v/>
      </c>
      <c r="BD1308" s="17" t="str">
        <f t="shared" si="1273"/>
        <v/>
      </c>
      <c r="BE1308" s="17" t="str">
        <f t="shared" si="1273"/>
        <v/>
      </c>
      <c r="BF1308" s="17" t="str">
        <f t="shared" si="1270"/>
        <v/>
      </c>
      <c r="BG1308" s="17" t="str">
        <f t="shared" si="1270"/>
        <v/>
      </c>
      <c r="BH1308" s="17" t="str">
        <f t="shared" si="1270"/>
        <v/>
      </c>
      <c r="BI1308" s="17" t="str">
        <f t="shared" si="1270"/>
        <v/>
      </c>
      <c r="BJ1308" s="17" t="str">
        <f t="shared" si="1270"/>
        <v/>
      </c>
    </row>
    <row r="1309" spans="1:62" s="13" customFormat="1" ht="23.25" customHeight="1">
      <c r="A1309" s="1">
        <f ca="1">IF(COUNTIF($D1309:$M1309," ")=10,"",IF(VLOOKUP(MAX($A$1:A1308),$A$1:C1308,3,FALSE)=0,"",MAX($A$1:A1308)+1))</f>
        <v>1259</v>
      </c>
      <c r="B1309" s="13" t="str">
        <f>$B1306</f>
        <v/>
      </c>
      <c r="C1309" s="2" t="str">
        <f>IF($B1309="","",$S$4)</f>
        <v/>
      </c>
      <c r="D1309" s="14" t="str">
        <f t="shared" ref="D1309:K1309" si="1329">IF($B1309&gt;"",IF(ISERROR(SEARCH($B1309,T$4))," ",MID(T$4,FIND("%курс ",T$4,FIND($B1309,T$4))+6,3)&amp;"
("&amp;MID(T$4,FIND("ауд.",T$4,FIND($B1309,T$4))+4,FIND("№",T$4,FIND("ауд.",T$4,FIND($B1309,T$4)))-(FIND("ауд.",T$4,FIND($B1309,T$4))+4))&amp;")"),"")</f>
        <v/>
      </c>
      <c r="E1309" s="14" t="str">
        <f t="shared" si="1329"/>
        <v/>
      </c>
      <c r="F1309" s="14" t="str">
        <f t="shared" si="1329"/>
        <v/>
      </c>
      <c r="G1309" s="14" t="str">
        <f t="shared" si="1329"/>
        <v/>
      </c>
      <c r="H1309" s="14" t="str">
        <f t="shared" si="1329"/>
        <v/>
      </c>
      <c r="I1309" s="14" t="str">
        <f t="shared" si="1329"/>
        <v/>
      </c>
      <c r="J1309" s="14" t="str">
        <f t="shared" si="1329"/>
        <v/>
      </c>
      <c r="K1309" s="14" t="str">
        <f t="shared" si="1329"/>
        <v/>
      </c>
      <c r="L1309" s="14"/>
      <c r="M1309" s="14"/>
      <c r="P1309" s="16"/>
      <c r="Q1309" s="16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E1309" s="31" t="str">
        <f t="shared" si="1327"/>
        <v/>
      </c>
      <c r="AF1309" s="31" t="str">
        <f t="shared" si="1327"/>
        <v/>
      </c>
      <c r="AG1309" s="31" t="str">
        <f t="shared" si="1327"/>
        <v/>
      </c>
      <c r="AH1309" s="31" t="str">
        <f t="shared" si="1327"/>
        <v/>
      </c>
      <c r="AI1309" s="31" t="str">
        <f t="shared" si="1327"/>
        <v/>
      </c>
      <c r="AJ1309" s="31" t="str">
        <f t="shared" si="1327"/>
        <v/>
      </c>
      <c r="AK1309" s="31" t="str">
        <f t="shared" si="1327"/>
        <v/>
      </c>
      <c r="AL1309" s="31" t="str">
        <f t="shared" si="1327"/>
        <v/>
      </c>
      <c r="AM1309" s="31" t="str">
        <f t="shared" si="1327"/>
        <v/>
      </c>
      <c r="AN1309" s="31" t="str">
        <f t="shared" si="1327"/>
        <v/>
      </c>
      <c r="AO1309" s="32" t="str">
        <f t="shared" si="1325"/>
        <v/>
      </c>
      <c r="AP1309" s="32" t="str">
        <f t="shared" si="1272"/>
        <v/>
      </c>
      <c r="AQ1309" s="32" t="str">
        <f t="shared" si="1272"/>
        <v/>
      </c>
      <c r="AR1309" s="32" t="str">
        <f t="shared" si="1272"/>
        <v/>
      </c>
      <c r="AS1309" s="32" t="str">
        <f t="shared" si="1272"/>
        <v/>
      </c>
      <c r="AT1309" s="32" t="str">
        <f t="shared" si="1272"/>
        <v/>
      </c>
      <c r="AU1309" s="32" t="str">
        <f t="shared" ref="AU1309:AY1372" si="1330">IF(AJ1309="","",CONCATENATE(AJ1309," ",$AO1309))</f>
        <v/>
      </c>
      <c r="AV1309" s="32" t="str">
        <f t="shared" si="1330"/>
        <v/>
      </c>
      <c r="AW1309" s="32" t="str">
        <f t="shared" si="1330"/>
        <v/>
      </c>
      <c r="AX1309" s="32" t="str">
        <f t="shared" si="1330"/>
        <v/>
      </c>
      <c r="AY1309" s="32" t="str">
        <f t="shared" si="1330"/>
        <v/>
      </c>
      <c r="BA1309" s="17" t="str">
        <f t="shared" si="1273"/>
        <v/>
      </c>
      <c r="BB1309" s="17" t="str">
        <f t="shared" si="1273"/>
        <v/>
      </c>
      <c r="BC1309" s="17" t="str">
        <f t="shared" si="1273"/>
        <v/>
      </c>
      <c r="BD1309" s="17" t="str">
        <f t="shared" si="1273"/>
        <v/>
      </c>
      <c r="BE1309" s="17" t="str">
        <f t="shared" si="1273"/>
        <v/>
      </c>
      <c r="BF1309" s="17" t="str">
        <f t="shared" ref="BF1309:BJ1372" si="1331">IF(AJ1309="","",ROW())</f>
        <v/>
      </c>
      <c r="BG1309" s="17" t="str">
        <f t="shared" si="1331"/>
        <v/>
      </c>
      <c r="BH1309" s="17" t="str">
        <f t="shared" si="1331"/>
        <v/>
      </c>
      <c r="BI1309" s="17" t="str">
        <f t="shared" si="1331"/>
        <v/>
      </c>
      <c r="BJ1309" s="17" t="str">
        <f t="shared" si="1331"/>
        <v/>
      </c>
    </row>
    <row r="1310" spans="1:62" s="13" customFormat="1" ht="23.25" customHeight="1">
      <c r="A1310" s="1">
        <f ca="1">IF(COUNTIF($D1310:$M1310," ")=10,"",IF(VLOOKUP(MAX($A$1:A1309),$A$1:C1309,3,FALSE)=0,"",MAX($A$1:A1309)+1))</f>
        <v>1260</v>
      </c>
      <c r="B1310" s="13" t="str">
        <f>$B1306</f>
        <v/>
      </c>
      <c r="C1310" s="2" t="str">
        <f>IF($B1310="","",$S$5)</f>
        <v/>
      </c>
      <c r="D1310" s="23" t="str">
        <f t="shared" ref="D1310:K1310" si="1332">IF($B1310&gt;"",IF(ISERROR(SEARCH($B1310,T$5))," ",MID(T$5,FIND("%курс ",T$5,FIND($B1310,T$5))+6,3)&amp;"
("&amp;MID(T$5,FIND("ауд.",T$5,FIND($B1310,T$5))+4,FIND("№",T$5,FIND("ауд.",T$5,FIND($B1310,T$5)))-(FIND("ауд.",T$5,FIND($B1310,T$5))+4))&amp;")"),"")</f>
        <v/>
      </c>
      <c r="E1310" s="23" t="str">
        <f t="shared" si="1332"/>
        <v/>
      </c>
      <c r="F1310" s="23" t="str">
        <f t="shared" si="1332"/>
        <v/>
      </c>
      <c r="G1310" s="23" t="str">
        <f t="shared" si="1332"/>
        <v/>
      </c>
      <c r="H1310" s="23" t="str">
        <f t="shared" si="1332"/>
        <v/>
      </c>
      <c r="I1310" s="23" t="str">
        <f t="shared" si="1332"/>
        <v/>
      </c>
      <c r="J1310" s="23" t="str">
        <f t="shared" si="1332"/>
        <v/>
      </c>
      <c r="K1310" s="23" t="str">
        <f t="shared" si="1332"/>
        <v/>
      </c>
      <c r="L1310" s="23"/>
      <c r="M1310" s="23"/>
      <c r="P1310" s="16"/>
      <c r="Q1310" s="16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E1310" s="31" t="str">
        <f t="shared" si="1327"/>
        <v/>
      </c>
      <c r="AF1310" s="31" t="str">
        <f t="shared" si="1327"/>
        <v/>
      </c>
      <c r="AG1310" s="31" t="str">
        <f t="shared" si="1327"/>
        <v/>
      </c>
      <c r="AH1310" s="31" t="str">
        <f t="shared" si="1327"/>
        <v/>
      </c>
      <c r="AI1310" s="31" t="str">
        <f t="shared" si="1327"/>
        <v/>
      </c>
      <c r="AJ1310" s="31" t="str">
        <f t="shared" si="1327"/>
        <v/>
      </c>
      <c r="AK1310" s="31" t="str">
        <f t="shared" si="1327"/>
        <v/>
      </c>
      <c r="AL1310" s="31" t="str">
        <f t="shared" si="1327"/>
        <v/>
      </c>
      <c r="AM1310" s="31" t="str">
        <f t="shared" si="1327"/>
        <v/>
      </c>
      <c r="AN1310" s="31" t="str">
        <f t="shared" si="1327"/>
        <v/>
      </c>
      <c r="AO1310" s="32" t="str">
        <f t="shared" si="1325"/>
        <v/>
      </c>
      <c r="AP1310" s="32" t="str">
        <f t="shared" ref="AP1310:AT1373" si="1333">IF(AE1310="","",CONCATENATE(AE1310," ",$AO1310))</f>
        <v/>
      </c>
      <c r="AQ1310" s="32" t="str">
        <f t="shared" si="1333"/>
        <v/>
      </c>
      <c r="AR1310" s="32" t="str">
        <f t="shared" si="1333"/>
        <v/>
      </c>
      <c r="AS1310" s="32" t="str">
        <f t="shared" si="1333"/>
        <v/>
      </c>
      <c r="AT1310" s="32" t="str">
        <f t="shared" si="1333"/>
        <v/>
      </c>
      <c r="AU1310" s="32" t="str">
        <f t="shared" si="1330"/>
        <v/>
      </c>
      <c r="AV1310" s="32" t="str">
        <f t="shared" si="1330"/>
        <v/>
      </c>
      <c r="AW1310" s="32" t="str">
        <f t="shared" si="1330"/>
        <v/>
      </c>
      <c r="AX1310" s="32" t="str">
        <f t="shared" si="1330"/>
        <v/>
      </c>
      <c r="AY1310" s="32" t="str">
        <f t="shared" si="1330"/>
        <v/>
      </c>
      <c r="BA1310" s="17" t="str">
        <f t="shared" ref="BA1310:BE1373" si="1334">IF(AE1310="","",ROW())</f>
        <v/>
      </c>
      <c r="BB1310" s="17" t="str">
        <f t="shared" si="1334"/>
        <v/>
      </c>
      <c r="BC1310" s="17" t="str">
        <f t="shared" si="1334"/>
        <v/>
      </c>
      <c r="BD1310" s="17" t="str">
        <f t="shared" si="1334"/>
        <v/>
      </c>
      <c r="BE1310" s="17" t="str">
        <f t="shared" si="1334"/>
        <v/>
      </c>
      <c r="BF1310" s="17" t="str">
        <f t="shared" si="1331"/>
        <v/>
      </c>
      <c r="BG1310" s="17" t="str">
        <f t="shared" si="1331"/>
        <v/>
      </c>
      <c r="BH1310" s="17" t="str">
        <f t="shared" si="1331"/>
        <v/>
      </c>
      <c r="BI1310" s="17" t="str">
        <f t="shared" si="1331"/>
        <v/>
      </c>
      <c r="BJ1310" s="17" t="str">
        <f t="shared" si="1331"/>
        <v/>
      </c>
    </row>
    <row r="1311" spans="1:62" s="13" customFormat="1" ht="23.25" customHeight="1">
      <c r="A1311" s="1">
        <f ca="1">IF(COUNTIF($D1311:$M1311," ")=10,"",IF(VLOOKUP(MAX($A$1:A1310),$A$1:C1310,3,FALSE)=0,"",MAX($A$1:A1310)+1))</f>
        <v>1261</v>
      </c>
      <c r="B1311" s="13" t="str">
        <f>$B1306</f>
        <v/>
      </c>
      <c r="C1311" s="2" t="str">
        <f>IF($B1311="","",$S$6)</f>
        <v/>
      </c>
      <c r="D1311" s="23" t="str">
        <f t="shared" ref="D1311:K1311" si="1335">IF($B1311&gt;"",IF(ISERROR(SEARCH($B1311,T$6))," ",MID(T$6,FIND("%курс ",T$6,FIND($B1311,T$6))+6,3)&amp;"
("&amp;MID(T$6,FIND("ауд.",T$6,FIND($B1311,T$6))+4,FIND("№",T$6,FIND("ауд.",T$6,FIND($B1311,T$6)))-(FIND("ауд.",T$6,FIND($B1311,T$6))+4))&amp;")"),"")</f>
        <v/>
      </c>
      <c r="E1311" s="23" t="str">
        <f t="shared" si="1335"/>
        <v/>
      </c>
      <c r="F1311" s="23" t="str">
        <f t="shared" si="1335"/>
        <v/>
      </c>
      <c r="G1311" s="23" t="str">
        <f t="shared" si="1335"/>
        <v/>
      </c>
      <c r="H1311" s="23" t="str">
        <f t="shared" si="1335"/>
        <v/>
      </c>
      <c r="I1311" s="23" t="str">
        <f t="shared" si="1335"/>
        <v/>
      </c>
      <c r="J1311" s="23" t="str">
        <f t="shared" si="1335"/>
        <v/>
      </c>
      <c r="K1311" s="23" t="str">
        <f t="shared" si="1335"/>
        <v/>
      </c>
      <c r="L1311" s="23"/>
      <c r="M1311" s="23"/>
      <c r="P1311" s="16"/>
      <c r="Q1311" s="16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E1311" s="31" t="str">
        <f t="shared" si="1327"/>
        <v/>
      </c>
      <c r="AF1311" s="31" t="str">
        <f t="shared" si="1327"/>
        <v/>
      </c>
      <c r="AG1311" s="31" t="str">
        <f t="shared" si="1327"/>
        <v/>
      </c>
      <c r="AH1311" s="31" t="str">
        <f t="shared" si="1327"/>
        <v/>
      </c>
      <c r="AI1311" s="31" t="str">
        <f t="shared" si="1327"/>
        <v/>
      </c>
      <c r="AJ1311" s="31" t="str">
        <f t="shared" si="1327"/>
        <v/>
      </c>
      <c r="AK1311" s="31" t="str">
        <f t="shared" si="1327"/>
        <v/>
      </c>
      <c r="AL1311" s="31" t="str">
        <f t="shared" si="1327"/>
        <v/>
      </c>
      <c r="AM1311" s="31" t="str">
        <f t="shared" si="1327"/>
        <v/>
      </c>
      <c r="AN1311" s="31" t="str">
        <f t="shared" si="1327"/>
        <v/>
      </c>
      <c r="AO1311" s="32" t="str">
        <f t="shared" si="1325"/>
        <v/>
      </c>
      <c r="AP1311" s="32" t="str">
        <f t="shared" si="1333"/>
        <v/>
      </c>
      <c r="AQ1311" s="32" t="str">
        <f t="shared" si="1333"/>
        <v/>
      </c>
      <c r="AR1311" s="32" t="str">
        <f t="shared" si="1333"/>
        <v/>
      </c>
      <c r="AS1311" s="32" t="str">
        <f t="shared" si="1333"/>
        <v/>
      </c>
      <c r="AT1311" s="32" t="str">
        <f t="shared" si="1333"/>
        <v/>
      </c>
      <c r="AU1311" s="32" t="str">
        <f t="shared" si="1330"/>
        <v/>
      </c>
      <c r="AV1311" s="32" t="str">
        <f t="shared" si="1330"/>
        <v/>
      </c>
      <c r="AW1311" s="32" t="str">
        <f t="shared" si="1330"/>
        <v/>
      </c>
      <c r="AX1311" s="32" t="str">
        <f t="shared" si="1330"/>
        <v/>
      </c>
      <c r="AY1311" s="32" t="str">
        <f t="shared" si="1330"/>
        <v/>
      </c>
      <c r="BA1311" s="17" t="str">
        <f t="shared" si="1334"/>
        <v/>
      </c>
      <c r="BB1311" s="17" t="str">
        <f t="shared" si="1334"/>
        <v/>
      </c>
      <c r="BC1311" s="17" t="str">
        <f t="shared" si="1334"/>
        <v/>
      </c>
      <c r="BD1311" s="17" t="str">
        <f t="shared" si="1334"/>
        <v/>
      </c>
      <c r="BE1311" s="17" t="str">
        <f t="shared" si="1334"/>
        <v/>
      </c>
      <c r="BF1311" s="17" t="str">
        <f t="shared" si="1331"/>
        <v/>
      </c>
      <c r="BG1311" s="17" t="str">
        <f t="shared" si="1331"/>
        <v/>
      </c>
      <c r="BH1311" s="17" t="str">
        <f t="shared" si="1331"/>
        <v/>
      </c>
      <c r="BI1311" s="17" t="str">
        <f t="shared" si="1331"/>
        <v/>
      </c>
      <c r="BJ1311" s="17" t="str">
        <f t="shared" si="1331"/>
        <v/>
      </c>
    </row>
    <row r="1312" spans="1:62" s="13" customFormat="1" ht="23.25" customHeight="1">
      <c r="A1312" s="1">
        <f ca="1">IF(COUNTIF($D1312:$M1312," ")=10,"",IF(VLOOKUP(MAX($A$1:A1311),$A$1:C1311,3,FALSE)=0,"",MAX($A$1:A1311)+1))</f>
        <v>1262</v>
      </c>
      <c r="B1312" s="13" t="str">
        <f>$B1306</f>
        <v/>
      </c>
      <c r="C1312" s="2" t="str">
        <f>IF($B1312="","",$S$7)</f>
        <v/>
      </c>
      <c r="D1312" s="23" t="str">
        <f t="shared" ref="D1312:K1312" si="1336">IF($B1312&gt;"",IF(ISERROR(SEARCH($B1312,T$7))," ",MID(T$7,FIND("%курс ",T$7,FIND($B1312,T$7))+6,3)&amp;"
("&amp;MID(T$7,FIND("ауд.",T$7,FIND($B1312,T$7))+4,FIND("№",T$7,FIND("ауд.",T$7,FIND($B1312,T$7)))-(FIND("ауд.",T$7,FIND($B1312,T$7))+4))&amp;")"),"")</f>
        <v/>
      </c>
      <c r="E1312" s="23" t="str">
        <f t="shared" si="1336"/>
        <v/>
      </c>
      <c r="F1312" s="23" t="str">
        <f t="shared" si="1336"/>
        <v/>
      </c>
      <c r="G1312" s="23" t="str">
        <f t="shared" si="1336"/>
        <v/>
      </c>
      <c r="H1312" s="23" t="str">
        <f t="shared" si="1336"/>
        <v/>
      </c>
      <c r="I1312" s="23" t="str">
        <f t="shared" si="1336"/>
        <v/>
      </c>
      <c r="J1312" s="23" t="str">
        <f t="shared" si="1336"/>
        <v/>
      </c>
      <c r="K1312" s="23" t="str">
        <f t="shared" si="1336"/>
        <v/>
      </c>
      <c r="L1312" s="23"/>
      <c r="M1312" s="23"/>
      <c r="P1312" s="16"/>
      <c r="Q1312" s="16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E1312" s="31" t="str">
        <f t="shared" si="1327"/>
        <v/>
      </c>
      <c r="AF1312" s="31" t="str">
        <f t="shared" si="1327"/>
        <v/>
      </c>
      <c r="AG1312" s="31" t="str">
        <f t="shared" si="1327"/>
        <v/>
      </c>
      <c r="AH1312" s="31" t="str">
        <f t="shared" si="1327"/>
        <v/>
      </c>
      <c r="AI1312" s="31" t="str">
        <f t="shared" si="1327"/>
        <v/>
      </c>
      <c r="AJ1312" s="31" t="str">
        <f t="shared" si="1327"/>
        <v/>
      </c>
      <c r="AK1312" s="31" t="str">
        <f t="shared" si="1327"/>
        <v/>
      </c>
      <c r="AL1312" s="31" t="str">
        <f t="shared" si="1327"/>
        <v/>
      </c>
      <c r="AM1312" s="31" t="str">
        <f t="shared" si="1327"/>
        <v/>
      </c>
      <c r="AN1312" s="31" t="str">
        <f t="shared" si="1327"/>
        <v/>
      </c>
      <c r="AO1312" s="32" t="str">
        <f t="shared" si="1325"/>
        <v/>
      </c>
      <c r="AP1312" s="32" t="str">
        <f t="shared" si="1333"/>
        <v/>
      </c>
      <c r="AQ1312" s="32" t="str">
        <f t="shared" si="1333"/>
        <v/>
      </c>
      <c r="AR1312" s="32" t="str">
        <f t="shared" si="1333"/>
        <v/>
      </c>
      <c r="AS1312" s="32" t="str">
        <f t="shared" si="1333"/>
        <v/>
      </c>
      <c r="AT1312" s="32" t="str">
        <f t="shared" si="1333"/>
        <v/>
      </c>
      <c r="AU1312" s="32" t="str">
        <f t="shared" si="1330"/>
        <v/>
      </c>
      <c r="AV1312" s="32" t="str">
        <f t="shared" si="1330"/>
        <v/>
      </c>
      <c r="AW1312" s="32" t="str">
        <f t="shared" si="1330"/>
        <v/>
      </c>
      <c r="AX1312" s="32" t="str">
        <f t="shared" si="1330"/>
        <v/>
      </c>
      <c r="AY1312" s="32" t="str">
        <f t="shared" si="1330"/>
        <v/>
      </c>
      <c r="BA1312" s="17" t="str">
        <f t="shared" si="1334"/>
        <v/>
      </c>
      <c r="BB1312" s="17" t="str">
        <f t="shared" si="1334"/>
        <v/>
      </c>
      <c r="BC1312" s="17" t="str">
        <f t="shared" si="1334"/>
        <v/>
      </c>
      <c r="BD1312" s="17" t="str">
        <f t="shared" si="1334"/>
        <v/>
      </c>
      <c r="BE1312" s="17" t="str">
        <f t="shared" si="1334"/>
        <v/>
      </c>
      <c r="BF1312" s="17" t="str">
        <f t="shared" si="1331"/>
        <v/>
      </c>
      <c r="BG1312" s="17" t="str">
        <f t="shared" si="1331"/>
        <v/>
      </c>
      <c r="BH1312" s="17" t="str">
        <f t="shared" si="1331"/>
        <v/>
      </c>
      <c r="BI1312" s="17" t="str">
        <f t="shared" si="1331"/>
        <v/>
      </c>
      <c r="BJ1312" s="17" t="str">
        <f t="shared" si="1331"/>
        <v/>
      </c>
    </row>
    <row r="1313" spans="1:62" s="13" customFormat="1" ht="23.25" customHeight="1">
      <c r="A1313" s="1">
        <f ca="1">IF(COUNTIF($D1313:$M1313," ")=10,"",IF(VLOOKUP(MAX($A$1:A1312),$A$1:C1312,3,FALSE)=0,"",MAX($A$1:A1312)+1))</f>
        <v>1263</v>
      </c>
      <c r="B1313" s="13" t="str">
        <f>$B1306</f>
        <v/>
      </c>
      <c r="C1313" s="2" t="str">
        <f>IF($B1313="","",$S$8)</f>
        <v/>
      </c>
      <c r="D1313" s="23" t="str">
        <f t="shared" ref="D1313:K1313" si="1337">IF($B1313&gt;"",IF(ISERROR(SEARCH($B1313,T$8))," ",MID(T$8,FIND("%курс ",T$8,FIND($B1313,T$8))+6,3)&amp;"
("&amp;MID(T$8,FIND("ауд.",T$8,FIND($B1313,T$8))+4,FIND("№",T$8,FIND("ауд.",T$8,FIND($B1313,T$8)))-(FIND("ауд.",T$8,FIND($B1313,T$8))+4))&amp;")"),"")</f>
        <v/>
      </c>
      <c r="E1313" s="23" t="str">
        <f t="shared" si="1337"/>
        <v/>
      </c>
      <c r="F1313" s="23" t="str">
        <f t="shared" si="1337"/>
        <v/>
      </c>
      <c r="G1313" s="23" t="str">
        <f t="shared" si="1337"/>
        <v/>
      </c>
      <c r="H1313" s="23" t="str">
        <f t="shared" si="1337"/>
        <v/>
      </c>
      <c r="I1313" s="23" t="str">
        <f t="shared" si="1337"/>
        <v/>
      </c>
      <c r="J1313" s="23" t="str">
        <f t="shared" si="1337"/>
        <v/>
      </c>
      <c r="K1313" s="23" t="str">
        <f t="shared" si="1337"/>
        <v/>
      </c>
      <c r="L1313" s="23"/>
      <c r="M1313" s="23"/>
      <c r="P1313" s="16"/>
      <c r="Q1313" s="16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E1313" s="31" t="str">
        <f t="shared" si="1327"/>
        <v/>
      </c>
      <c r="AF1313" s="31" t="str">
        <f t="shared" si="1327"/>
        <v/>
      </c>
      <c r="AG1313" s="31" t="str">
        <f t="shared" si="1327"/>
        <v/>
      </c>
      <c r="AH1313" s="31" t="str">
        <f t="shared" si="1327"/>
        <v/>
      </c>
      <c r="AI1313" s="31" t="str">
        <f t="shared" si="1327"/>
        <v/>
      </c>
      <c r="AJ1313" s="31" t="str">
        <f t="shared" si="1327"/>
        <v/>
      </c>
      <c r="AK1313" s="31" t="str">
        <f t="shared" si="1327"/>
        <v/>
      </c>
      <c r="AL1313" s="31" t="str">
        <f t="shared" si="1327"/>
        <v/>
      </c>
      <c r="AM1313" s="31" t="str">
        <f t="shared" si="1327"/>
        <v/>
      </c>
      <c r="AN1313" s="31" t="str">
        <f t="shared" si="1327"/>
        <v/>
      </c>
      <c r="AO1313" s="32" t="str">
        <f t="shared" si="1325"/>
        <v/>
      </c>
      <c r="AP1313" s="32" t="str">
        <f t="shared" si="1333"/>
        <v/>
      </c>
      <c r="AQ1313" s="32" t="str">
        <f t="shared" si="1333"/>
        <v/>
      </c>
      <c r="AR1313" s="32" t="str">
        <f t="shared" si="1333"/>
        <v/>
      </c>
      <c r="AS1313" s="32" t="str">
        <f t="shared" si="1333"/>
        <v/>
      </c>
      <c r="AT1313" s="32" t="str">
        <f t="shared" si="1333"/>
        <v/>
      </c>
      <c r="AU1313" s="32" t="str">
        <f t="shared" si="1330"/>
        <v/>
      </c>
      <c r="AV1313" s="32" t="str">
        <f t="shared" si="1330"/>
        <v/>
      </c>
      <c r="AW1313" s="32" t="str">
        <f t="shared" si="1330"/>
        <v/>
      </c>
      <c r="AX1313" s="32" t="str">
        <f t="shared" si="1330"/>
        <v/>
      </c>
      <c r="AY1313" s="32" t="str">
        <f t="shared" si="1330"/>
        <v/>
      </c>
      <c r="BA1313" s="17" t="str">
        <f t="shared" si="1334"/>
        <v/>
      </c>
      <c r="BB1313" s="17" t="str">
        <f t="shared" si="1334"/>
        <v/>
      </c>
      <c r="BC1313" s="17" t="str">
        <f t="shared" si="1334"/>
        <v/>
      </c>
      <c r="BD1313" s="17" t="str">
        <f t="shared" si="1334"/>
        <v/>
      </c>
      <c r="BE1313" s="17" t="str">
        <f t="shared" si="1334"/>
        <v/>
      </c>
      <c r="BF1313" s="17" t="str">
        <f t="shared" si="1331"/>
        <v/>
      </c>
      <c r="BG1313" s="17" t="str">
        <f t="shared" si="1331"/>
        <v/>
      </c>
      <c r="BH1313" s="17" t="str">
        <f t="shared" si="1331"/>
        <v/>
      </c>
      <c r="BI1313" s="17" t="str">
        <f t="shared" si="1331"/>
        <v/>
      </c>
      <c r="BJ1313" s="17" t="str">
        <f t="shared" si="1331"/>
        <v/>
      </c>
    </row>
    <row r="1314" spans="1:62" s="13" customFormat="1" ht="23.25" customHeight="1">
      <c r="C1314" s="2" t="str">
        <f>IF($B1314="","",$S$2)</f>
        <v/>
      </c>
      <c r="D1314" s="14" t="str">
        <f t="shared" ref="D1314:K1314" si="1338">IF($B1314&gt;"",IF(ISERROR(SEARCH($B1314,T$2))," ",MID(T$2,FIND("%курс ",T$2,FIND($B1314,T$2))+6,3)&amp;"
("&amp;MID(T$2,FIND("ауд.",T$2,FIND($B1314,T$2))+4,FIND("№",T$2,FIND("ауд.",T$2,FIND($B1314,T$2)))-(FIND("ауд.",T$2,FIND($B1314,T$2))+4))&amp;")"),"")</f>
        <v/>
      </c>
      <c r="E1314" s="14" t="str">
        <f t="shared" si="1338"/>
        <v/>
      </c>
      <c r="F1314" s="14" t="str">
        <f t="shared" si="1338"/>
        <v/>
      </c>
      <c r="G1314" s="14" t="str">
        <f t="shared" si="1338"/>
        <v/>
      </c>
      <c r="H1314" s="14" t="str">
        <f t="shared" si="1338"/>
        <v/>
      </c>
      <c r="I1314" s="14" t="str">
        <f t="shared" si="1338"/>
        <v/>
      </c>
      <c r="J1314" s="14" t="str">
        <f t="shared" si="1338"/>
        <v/>
      </c>
      <c r="K1314" s="14" t="str">
        <f t="shared" si="1338"/>
        <v/>
      </c>
      <c r="L1314" s="14"/>
      <c r="M1314" s="14"/>
      <c r="P1314" s="16"/>
      <c r="Q1314" s="16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E1314" s="35"/>
      <c r="AF1314" s="35"/>
      <c r="AG1314" s="35"/>
      <c r="AH1314" s="35"/>
      <c r="AI1314" s="35"/>
      <c r="AJ1314" s="35"/>
      <c r="AK1314" s="35"/>
      <c r="AL1314" s="35"/>
      <c r="AM1314" s="35"/>
      <c r="AN1314" s="35"/>
      <c r="AO1314" s="35"/>
      <c r="AP1314" s="32" t="str">
        <f t="shared" si="1333"/>
        <v/>
      </c>
      <c r="AQ1314" s="32" t="str">
        <f t="shared" si="1333"/>
        <v/>
      </c>
      <c r="AR1314" s="32" t="str">
        <f t="shared" si="1333"/>
        <v/>
      </c>
      <c r="AS1314" s="32" t="str">
        <f t="shared" si="1333"/>
        <v/>
      </c>
      <c r="AT1314" s="32" t="str">
        <f t="shared" si="1333"/>
        <v/>
      </c>
      <c r="AU1314" s="32" t="str">
        <f t="shared" si="1330"/>
        <v/>
      </c>
      <c r="AV1314" s="32" t="str">
        <f t="shared" si="1330"/>
        <v/>
      </c>
      <c r="AW1314" s="32" t="str">
        <f t="shared" si="1330"/>
        <v/>
      </c>
      <c r="AX1314" s="32" t="str">
        <f t="shared" si="1330"/>
        <v/>
      </c>
      <c r="AY1314" s="32" t="str">
        <f t="shared" si="1330"/>
        <v/>
      </c>
      <c r="BA1314" s="17" t="str">
        <f t="shared" si="1334"/>
        <v/>
      </c>
      <c r="BB1314" s="17" t="str">
        <f t="shared" si="1334"/>
        <v/>
      </c>
      <c r="BC1314" s="17" t="str">
        <f t="shared" si="1334"/>
        <v/>
      </c>
      <c r="BD1314" s="17" t="str">
        <f t="shared" si="1334"/>
        <v/>
      </c>
      <c r="BE1314" s="17" t="str">
        <f t="shared" si="1334"/>
        <v/>
      </c>
      <c r="BF1314" s="17" t="str">
        <f t="shared" si="1331"/>
        <v/>
      </c>
      <c r="BG1314" s="17" t="str">
        <f t="shared" si="1331"/>
        <v/>
      </c>
      <c r="BH1314" s="17" t="str">
        <f t="shared" si="1331"/>
        <v/>
      </c>
      <c r="BI1314" s="17" t="str">
        <f t="shared" si="1331"/>
        <v/>
      </c>
      <c r="BJ1314" s="17" t="str">
        <f t="shared" si="1331"/>
        <v/>
      </c>
    </row>
    <row r="1315" spans="1:62" s="13" customFormat="1" ht="23.25" customHeight="1">
      <c r="A1315" s="1">
        <f ca="1">IF(COUNTIF($D1316:$M1322," ")=70,"",MAX($A$1:A1314)+1)</f>
        <v>1264</v>
      </c>
      <c r="B1315" s="2" t="str">
        <f>IF($C1315="","",$C1315)</f>
        <v/>
      </c>
      <c r="C1315" s="3" t="str">
        <f>IF(ISERROR(VLOOKUP((ROW()-1)/9+1,'[1]Преподавательский состав'!$A$2:$B$180,2,FALSE)),"",VLOOKUP((ROW()-1)/9+1,'[1]Преподавательский состав'!$A$2:$B$180,2,FALSE))</f>
        <v/>
      </c>
      <c r="D1315" s="3" t="str">
        <f>IF($C1315="","",T(" 9.00"))</f>
        <v/>
      </c>
      <c r="E1315" s="3" t="str">
        <f>IF($C1315="","",T("10.40"))</f>
        <v/>
      </c>
      <c r="F1315" s="3" t="str">
        <f>IF($C1315="","",T("12.20"))</f>
        <v/>
      </c>
      <c r="G1315" s="3" t="str">
        <f>IF($C1315="","",T("14.00"))</f>
        <v/>
      </c>
      <c r="H1315" s="3" t="str">
        <f>IF($C1315="","",T("14.30"))</f>
        <v/>
      </c>
      <c r="I1315" s="3" t="str">
        <f>IF($C1315="","",T("16.10"))</f>
        <v/>
      </c>
      <c r="J1315" s="3" t="str">
        <f>IF($C1315="","",T("17.50"))</f>
        <v/>
      </c>
      <c r="K1315" s="3" t="str">
        <f>IF($C1315="","",T("17.50"))</f>
        <v/>
      </c>
      <c r="L1315" s="3"/>
      <c r="M1315" s="3"/>
      <c r="P1315" s="16"/>
      <c r="Q1315" s="16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  <c r="AO1315" s="32" t="str">
        <f t="shared" ref="AO1315:AO1322" si="1339">IF(COUNTBLANK(AE1315:AN1315)=10,"",MID($B1315,1,FIND(" ",$B1315)-1))</f>
        <v/>
      </c>
      <c r="AP1315" s="32" t="str">
        <f t="shared" si="1333"/>
        <v/>
      </c>
      <c r="AQ1315" s="32" t="str">
        <f t="shared" si="1333"/>
        <v/>
      </c>
      <c r="AR1315" s="32" t="str">
        <f t="shared" si="1333"/>
        <v/>
      </c>
      <c r="AS1315" s="32" t="str">
        <f t="shared" si="1333"/>
        <v/>
      </c>
      <c r="AT1315" s="32" t="str">
        <f t="shared" si="1333"/>
        <v/>
      </c>
      <c r="AU1315" s="32" t="str">
        <f t="shared" si="1330"/>
        <v/>
      </c>
      <c r="AV1315" s="32" t="str">
        <f t="shared" si="1330"/>
        <v/>
      </c>
      <c r="AW1315" s="32" t="str">
        <f t="shared" si="1330"/>
        <v/>
      </c>
      <c r="AX1315" s="32" t="str">
        <f t="shared" si="1330"/>
        <v/>
      </c>
      <c r="AY1315" s="32" t="str">
        <f t="shared" si="1330"/>
        <v/>
      </c>
      <c r="BA1315" s="17" t="str">
        <f t="shared" si="1334"/>
        <v/>
      </c>
      <c r="BB1315" s="17" t="str">
        <f t="shared" si="1334"/>
        <v/>
      </c>
      <c r="BC1315" s="17" t="str">
        <f t="shared" si="1334"/>
        <v/>
      </c>
      <c r="BD1315" s="17" t="str">
        <f t="shared" si="1334"/>
        <v/>
      </c>
      <c r="BE1315" s="17" t="str">
        <f t="shared" si="1334"/>
        <v/>
      </c>
      <c r="BF1315" s="17" t="str">
        <f t="shared" si="1331"/>
        <v/>
      </c>
      <c r="BG1315" s="17" t="str">
        <f t="shared" si="1331"/>
        <v/>
      </c>
      <c r="BH1315" s="17" t="str">
        <f t="shared" si="1331"/>
        <v/>
      </c>
      <c r="BI1315" s="17" t="str">
        <f t="shared" si="1331"/>
        <v/>
      </c>
      <c r="BJ1315" s="17" t="str">
        <f t="shared" si="1331"/>
        <v/>
      </c>
    </row>
    <row r="1316" spans="1:62" s="13" customFormat="1" ht="23.25" customHeight="1">
      <c r="A1316" s="1">
        <f ca="1">IF(COUNTIF($D1316:$M1316," ")=10,"",IF(VLOOKUP(MAX($A$1:A1315),$A$1:C1315,3,FALSE)=0,"",MAX($A$1:A1315)+1))</f>
        <v>1265</v>
      </c>
      <c r="B1316" s="13" t="str">
        <f>$B1315</f>
        <v/>
      </c>
      <c r="C1316" s="2" t="str">
        <f>IF($B1316="","",$S$2)</f>
        <v/>
      </c>
      <c r="D1316" s="14" t="str">
        <f t="shared" ref="D1316:K1316" si="1340">IF($B1316&gt;"",IF(ISERROR(SEARCH($B1316,T$2))," ",MID(T$2,FIND("%курс ",T$2,FIND($B1316,T$2))+6,3)&amp;"
("&amp;MID(T$2,FIND("ауд.",T$2,FIND($B1316,T$2))+4,FIND("№",T$2,FIND("ауд.",T$2,FIND($B1316,T$2)))-(FIND("ауд.",T$2,FIND($B1316,T$2))+4))&amp;")"),"")</f>
        <v/>
      </c>
      <c r="E1316" s="14" t="str">
        <f t="shared" si="1340"/>
        <v/>
      </c>
      <c r="F1316" s="14" t="str">
        <f t="shared" si="1340"/>
        <v/>
      </c>
      <c r="G1316" s="14" t="str">
        <f t="shared" si="1340"/>
        <v/>
      </c>
      <c r="H1316" s="14" t="str">
        <f t="shared" si="1340"/>
        <v/>
      </c>
      <c r="I1316" s="14" t="str">
        <f t="shared" si="1340"/>
        <v/>
      </c>
      <c r="J1316" s="14" t="str">
        <f t="shared" si="1340"/>
        <v/>
      </c>
      <c r="K1316" s="14" t="str">
        <f t="shared" si="1340"/>
        <v/>
      </c>
      <c r="L1316" s="14"/>
      <c r="M1316" s="14"/>
      <c r="P1316" s="16"/>
      <c r="Q1316" s="16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E1316" s="31" t="str">
        <f t="shared" ref="AE1316:AN1322" si="1341">IF(D1316=" ","",IF(D1316="","",CONCATENATE($C1316," ",D$1," ",MID(D1316,6,3))))</f>
        <v/>
      </c>
      <c r="AF1316" s="31" t="str">
        <f t="shared" si="1341"/>
        <v/>
      </c>
      <c r="AG1316" s="31" t="str">
        <f t="shared" si="1341"/>
        <v/>
      </c>
      <c r="AH1316" s="31" t="str">
        <f t="shared" si="1341"/>
        <v/>
      </c>
      <c r="AI1316" s="31" t="str">
        <f t="shared" si="1341"/>
        <v/>
      </c>
      <c r="AJ1316" s="31" t="str">
        <f t="shared" si="1341"/>
        <v/>
      </c>
      <c r="AK1316" s="31" t="str">
        <f t="shared" si="1341"/>
        <v/>
      </c>
      <c r="AL1316" s="31" t="str">
        <f t="shared" si="1341"/>
        <v/>
      </c>
      <c r="AM1316" s="31" t="str">
        <f t="shared" si="1341"/>
        <v/>
      </c>
      <c r="AN1316" s="31" t="str">
        <f t="shared" si="1341"/>
        <v/>
      </c>
      <c r="AO1316" s="32" t="str">
        <f t="shared" si="1339"/>
        <v/>
      </c>
      <c r="AP1316" s="32" t="str">
        <f t="shared" si="1333"/>
        <v/>
      </c>
      <c r="AQ1316" s="32" t="str">
        <f t="shared" si="1333"/>
        <v/>
      </c>
      <c r="AR1316" s="32" t="str">
        <f t="shared" si="1333"/>
        <v/>
      </c>
      <c r="AS1316" s="32" t="str">
        <f t="shared" si="1333"/>
        <v/>
      </c>
      <c r="AT1316" s="32" t="str">
        <f t="shared" si="1333"/>
        <v/>
      </c>
      <c r="AU1316" s="32" t="str">
        <f t="shared" si="1330"/>
        <v/>
      </c>
      <c r="AV1316" s="32" t="str">
        <f t="shared" si="1330"/>
        <v/>
      </c>
      <c r="AW1316" s="32" t="str">
        <f t="shared" si="1330"/>
        <v/>
      </c>
      <c r="AX1316" s="32" t="str">
        <f t="shared" si="1330"/>
        <v/>
      </c>
      <c r="AY1316" s="32" t="str">
        <f t="shared" si="1330"/>
        <v/>
      </c>
      <c r="BA1316" s="17" t="str">
        <f t="shared" si="1334"/>
        <v/>
      </c>
      <c r="BB1316" s="17" t="str">
        <f t="shared" si="1334"/>
        <v/>
      </c>
      <c r="BC1316" s="17" t="str">
        <f t="shared" si="1334"/>
        <v/>
      </c>
      <c r="BD1316" s="17" t="str">
        <f t="shared" si="1334"/>
        <v/>
      </c>
      <c r="BE1316" s="17" t="str">
        <f t="shared" si="1334"/>
        <v/>
      </c>
      <c r="BF1316" s="17" t="str">
        <f t="shared" si="1331"/>
        <v/>
      </c>
      <c r="BG1316" s="17" t="str">
        <f t="shared" si="1331"/>
        <v/>
      </c>
      <c r="BH1316" s="17" t="str">
        <f t="shared" si="1331"/>
        <v/>
      </c>
      <c r="BI1316" s="17" t="str">
        <f t="shared" si="1331"/>
        <v/>
      </c>
      <c r="BJ1316" s="17" t="str">
        <f t="shared" si="1331"/>
        <v/>
      </c>
    </row>
    <row r="1317" spans="1:62" s="13" customFormat="1" ht="23.25" customHeight="1">
      <c r="A1317" s="1">
        <f ca="1">IF(COUNTIF($D1317:$M1317," ")=10,"",IF(VLOOKUP(MAX($A$1:A1316),$A$1:C1316,3,FALSE)=0,"",MAX($A$1:A1316)+1))</f>
        <v>1266</v>
      </c>
      <c r="B1317" s="13" t="str">
        <f>$B1315</f>
        <v/>
      </c>
      <c r="C1317" s="2" t="str">
        <f>IF($B1317="","",$S$3)</f>
        <v/>
      </c>
      <c r="D1317" s="14" t="str">
        <f t="shared" ref="D1317:K1317" si="1342">IF($B1317&gt;"",IF(ISERROR(SEARCH($B1317,T$3))," ",MID(T$3,FIND("%курс ",T$3,FIND($B1317,T$3))+6,3)&amp;"
("&amp;MID(T$3,FIND("ауд.",T$3,FIND($B1317,T$3))+4,FIND("№",T$3,FIND("ауд.",T$3,FIND($B1317,T$3)))-(FIND("ауд.",T$3,FIND($B1317,T$3))+4))&amp;")"),"")</f>
        <v/>
      </c>
      <c r="E1317" s="14" t="str">
        <f t="shared" si="1342"/>
        <v/>
      </c>
      <c r="F1317" s="14" t="str">
        <f t="shared" si="1342"/>
        <v/>
      </c>
      <c r="G1317" s="14" t="str">
        <f t="shared" si="1342"/>
        <v/>
      </c>
      <c r="H1317" s="14" t="str">
        <f t="shared" si="1342"/>
        <v/>
      </c>
      <c r="I1317" s="14" t="str">
        <f t="shared" si="1342"/>
        <v/>
      </c>
      <c r="J1317" s="14" t="str">
        <f t="shared" si="1342"/>
        <v/>
      </c>
      <c r="K1317" s="14" t="str">
        <f t="shared" si="1342"/>
        <v/>
      </c>
      <c r="L1317" s="14"/>
      <c r="M1317" s="14"/>
      <c r="P1317" s="16"/>
      <c r="Q1317" s="16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E1317" s="31" t="str">
        <f t="shared" si="1341"/>
        <v/>
      </c>
      <c r="AF1317" s="31" t="str">
        <f t="shared" si="1341"/>
        <v/>
      </c>
      <c r="AG1317" s="31" t="str">
        <f t="shared" si="1341"/>
        <v/>
      </c>
      <c r="AH1317" s="31" t="str">
        <f t="shared" si="1341"/>
        <v/>
      </c>
      <c r="AI1317" s="31" t="str">
        <f t="shared" si="1341"/>
        <v/>
      </c>
      <c r="AJ1317" s="31" t="str">
        <f t="shared" si="1341"/>
        <v/>
      </c>
      <c r="AK1317" s="31" t="str">
        <f t="shared" si="1341"/>
        <v/>
      </c>
      <c r="AL1317" s="31" t="str">
        <f t="shared" si="1341"/>
        <v/>
      </c>
      <c r="AM1317" s="31" t="str">
        <f t="shared" si="1341"/>
        <v/>
      </c>
      <c r="AN1317" s="31" t="str">
        <f t="shared" si="1341"/>
        <v/>
      </c>
      <c r="AO1317" s="32" t="str">
        <f t="shared" si="1339"/>
        <v/>
      </c>
      <c r="AP1317" s="32" t="str">
        <f t="shared" si="1333"/>
        <v/>
      </c>
      <c r="AQ1317" s="32" t="str">
        <f t="shared" si="1333"/>
        <v/>
      </c>
      <c r="AR1317" s="32" t="str">
        <f t="shared" si="1333"/>
        <v/>
      </c>
      <c r="AS1317" s="32" t="str">
        <f t="shared" si="1333"/>
        <v/>
      </c>
      <c r="AT1317" s="32" t="str">
        <f t="shared" si="1333"/>
        <v/>
      </c>
      <c r="AU1317" s="32" t="str">
        <f t="shared" si="1330"/>
        <v/>
      </c>
      <c r="AV1317" s="32" t="str">
        <f t="shared" si="1330"/>
        <v/>
      </c>
      <c r="AW1317" s="32" t="str">
        <f t="shared" si="1330"/>
        <v/>
      </c>
      <c r="AX1317" s="32" t="str">
        <f t="shared" si="1330"/>
        <v/>
      </c>
      <c r="AY1317" s="32" t="str">
        <f t="shared" si="1330"/>
        <v/>
      </c>
      <c r="BA1317" s="17" t="str">
        <f t="shared" si="1334"/>
        <v/>
      </c>
      <c r="BB1317" s="17" t="str">
        <f t="shared" si="1334"/>
        <v/>
      </c>
      <c r="BC1317" s="17" t="str">
        <f t="shared" si="1334"/>
        <v/>
      </c>
      <c r="BD1317" s="17" t="str">
        <f t="shared" si="1334"/>
        <v/>
      </c>
      <c r="BE1317" s="17" t="str">
        <f t="shared" si="1334"/>
        <v/>
      </c>
      <c r="BF1317" s="17" t="str">
        <f t="shared" si="1331"/>
        <v/>
      </c>
      <c r="BG1317" s="17" t="str">
        <f t="shared" si="1331"/>
        <v/>
      </c>
      <c r="BH1317" s="17" t="str">
        <f t="shared" si="1331"/>
        <v/>
      </c>
      <c r="BI1317" s="17" t="str">
        <f t="shared" si="1331"/>
        <v/>
      </c>
      <c r="BJ1317" s="17" t="str">
        <f t="shared" si="1331"/>
        <v/>
      </c>
    </row>
    <row r="1318" spans="1:62" s="13" customFormat="1" ht="23.25" customHeight="1">
      <c r="A1318" s="1">
        <f ca="1">IF(COUNTIF($D1318:$M1318," ")=10,"",IF(VLOOKUP(MAX($A$1:A1317),$A$1:C1317,3,FALSE)=0,"",MAX($A$1:A1317)+1))</f>
        <v>1267</v>
      </c>
      <c r="B1318" s="13" t="str">
        <f>$B1315</f>
        <v/>
      </c>
      <c r="C1318" s="2" t="str">
        <f>IF($B1318="","",$S$4)</f>
        <v/>
      </c>
      <c r="D1318" s="14" t="str">
        <f t="shared" ref="D1318:K1318" si="1343">IF($B1318&gt;"",IF(ISERROR(SEARCH($B1318,T$4))," ",MID(T$4,FIND("%курс ",T$4,FIND($B1318,T$4))+6,3)&amp;"
("&amp;MID(T$4,FIND("ауд.",T$4,FIND($B1318,T$4))+4,FIND("№",T$4,FIND("ауд.",T$4,FIND($B1318,T$4)))-(FIND("ауд.",T$4,FIND($B1318,T$4))+4))&amp;")"),"")</f>
        <v/>
      </c>
      <c r="E1318" s="14" t="str">
        <f t="shared" si="1343"/>
        <v/>
      </c>
      <c r="F1318" s="14" t="str">
        <f t="shared" si="1343"/>
        <v/>
      </c>
      <c r="G1318" s="14" t="str">
        <f t="shared" si="1343"/>
        <v/>
      </c>
      <c r="H1318" s="14" t="str">
        <f t="shared" si="1343"/>
        <v/>
      </c>
      <c r="I1318" s="14" t="str">
        <f t="shared" si="1343"/>
        <v/>
      </c>
      <c r="J1318" s="14" t="str">
        <f t="shared" si="1343"/>
        <v/>
      </c>
      <c r="K1318" s="14" t="str">
        <f t="shared" si="1343"/>
        <v/>
      </c>
      <c r="L1318" s="14"/>
      <c r="M1318" s="14"/>
      <c r="P1318" s="16"/>
      <c r="Q1318" s="16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E1318" s="31" t="str">
        <f t="shared" si="1341"/>
        <v/>
      </c>
      <c r="AF1318" s="31" t="str">
        <f t="shared" si="1341"/>
        <v/>
      </c>
      <c r="AG1318" s="31" t="str">
        <f t="shared" si="1341"/>
        <v/>
      </c>
      <c r="AH1318" s="31" t="str">
        <f t="shared" si="1341"/>
        <v/>
      </c>
      <c r="AI1318" s="31" t="str">
        <f t="shared" si="1341"/>
        <v/>
      </c>
      <c r="AJ1318" s="31" t="str">
        <f t="shared" si="1341"/>
        <v/>
      </c>
      <c r="AK1318" s="31" t="str">
        <f t="shared" si="1341"/>
        <v/>
      </c>
      <c r="AL1318" s="31" t="str">
        <f t="shared" si="1341"/>
        <v/>
      </c>
      <c r="AM1318" s="31" t="str">
        <f t="shared" si="1341"/>
        <v/>
      </c>
      <c r="AN1318" s="31" t="str">
        <f t="shared" si="1341"/>
        <v/>
      </c>
      <c r="AO1318" s="32" t="str">
        <f t="shared" si="1339"/>
        <v/>
      </c>
      <c r="AP1318" s="32" t="str">
        <f t="shared" si="1333"/>
        <v/>
      </c>
      <c r="AQ1318" s="32" t="str">
        <f t="shared" si="1333"/>
        <v/>
      </c>
      <c r="AR1318" s="32" t="str">
        <f t="shared" si="1333"/>
        <v/>
      </c>
      <c r="AS1318" s="32" t="str">
        <f t="shared" si="1333"/>
        <v/>
      </c>
      <c r="AT1318" s="32" t="str">
        <f t="shared" si="1333"/>
        <v/>
      </c>
      <c r="AU1318" s="32" t="str">
        <f t="shared" si="1330"/>
        <v/>
      </c>
      <c r="AV1318" s="32" t="str">
        <f t="shared" si="1330"/>
        <v/>
      </c>
      <c r="AW1318" s="32" t="str">
        <f t="shared" si="1330"/>
        <v/>
      </c>
      <c r="AX1318" s="32" t="str">
        <f t="shared" si="1330"/>
        <v/>
      </c>
      <c r="AY1318" s="32" t="str">
        <f t="shared" si="1330"/>
        <v/>
      </c>
      <c r="BA1318" s="17" t="str">
        <f t="shared" si="1334"/>
        <v/>
      </c>
      <c r="BB1318" s="17" t="str">
        <f t="shared" si="1334"/>
        <v/>
      </c>
      <c r="BC1318" s="17" t="str">
        <f t="shared" si="1334"/>
        <v/>
      </c>
      <c r="BD1318" s="17" t="str">
        <f t="shared" si="1334"/>
        <v/>
      </c>
      <c r="BE1318" s="17" t="str">
        <f t="shared" si="1334"/>
        <v/>
      </c>
      <c r="BF1318" s="17" t="str">
        <f t="shared" si="1331"/>
        <v/>
      </c>
      <c r="BG1318" s="17" t="str">
        <f t="shared" si="1331"/>
        <v/>
      </c>
      <c r="BH1318" s="17" t="str">
        <f t="shared" si="1331"/>
        <v/>
      </c>
      <c r="BI1318" s="17" t="str">
        <f t="shared" si="1331"/>
        <v/>
      </c>
      <c r="BJ1318" s="17" t="str">
        <f t="shared" si="1331"/>
        <v/>
      </c>
    </row>
    <row r="1319" spans="1:62" s="13" customFormat="1" ht="23.25" customHeight="1">
      <c r="A1319" s="1">
        <f ca="1">IF(COUNTIF($D1319:$M1319," ")=10,"",IF(VLOOKUP(MAX($A$1:A1318),$A$1:C1318,3,FALSE)=0,"",MAX($A$1:A1318)+1))</f>
        <v>1268</v>
      </c>
      <c r="B1319" s="13" t="str">
        <f>$B1315</f>
        <v/>
      </c>
      <c r="C1319" s="2" t="str">
        <f>IF($B1319="","",$S$5)</f>
        <v/>
      </c>
      <c r="D1319" s="23" t="str">
        <f t="shared" ref="D1319:K1319" si="1344">IF($B1319&gt;"",IF(ISERROR(SEARCH($B1319,T$5))," ",MID(T$5,FIND("%курс ",T$5,FIND($B1319,T$5))+6,3)&amp;"
("&amp;MID(T$5,FIND("ауд.",T$5,FIND($B1319,T$5))+4,FIND("№",T$5,FIND("ауд.",T$5,FIND($B1319,T$5)))-(FIND("ауд.",T$5,FIND($B1319,T$5))+4))&amp;")"),"")</f>
        <v/>
      </c>
      <c r="E1319" s="23" t="str">
        <f t="shared" si="1344"/>
        <v/>
      </c>
      <c r="F1319" s="23" t="str">
        <f t="shared" si="1344"/>
        <v/>
      </c>
      <c r="G1319" s="23" t="str">
        <f t="shared" si="1344"/>
        <v/>
      </c>
      <c r="H1319" s="23" t="str">
        <f t="shared" si="1344"/>
        <v/>
      </c>
      <c r="I1319" s="23" t="str">
        <f t="shared" si="1344"/>
        <v/>
      </c>
      <c r="J1319" s="23" t="str">
        <f t="shared" si="1344"/>
        <v/>
      </c>
      <c r="K1319" s="23" t="str">
        <f t="shared" si="1344"/>
        <v/>
      </c>
      <c r="L1319" s="23"/>
      <c r="M1319" s="23"/>
      <c r="P1319" s="16"/>
      <c r="Q1319" s="16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E1319" s="31" t="str">
        <f t="shared" si="1341"/>
        <v/>
      </c>
      <c r="AF1319" s="31" t="str">
        <f t="shared" si="1341"/>
        <v/>
      </c>
      <c r="AG1319" s="31" t="str">
        <f t="shared" si="1341"/>
        <v/>
      </c>
      <c r="AH1319" s="31" t="str">
        <f t="shared" si="1341"/>
        <v/>
      </c>
      <c r="AI1319" s="31" t="str">
        <f t="shared" si="1341"/>
        <v/>
      </c>
      <c r="AJ1319" s="31" t="str">
        <f t="shared" si="1341"/>
        <v/>
      </c>
      <c r="AK1319" s="31" t="str">
        <f t="shared" si="1341"/>
        <v/>
      </c>
      <c r="AL1319" s="31" t="str">
        <f t="shared" si="1341"/>
        <v/>
      </c>
      <c r="AM1319" s="31" t="str">
        <f t="shared" si="1341"/>
        <v/>
      </c>
      <c r="AN1319" s="31" t="str">
        <f t="shared" si="1341"/>
        <v/>
      </c>
      <c r="AO1319" s="32" t="str">
        <f t="shared" si="1339"/>
        <v/>
      </c>
      <c r="AP1319" s="32" t="str">
        <f t="shared" si="1333"/>
        <v/>
      </c>
      <c r="AQ1319" s="32" t="str">
        <f t="shared" si="1333"/>
        <v/>
      </c>
      <c r="AR1319" s="32" t="str">
        <f t="shared" si="1333"/>
        <v/>
      </c>
      <c r="AS1319" s="32" t="str">
        <f t="shared" si="1333"/>
        <v/>
      </c>
      <c r="AT1319" s="32" t="str">
        <f t="shared" si="1333"/>
        <v/>
      </c>
      <c r="AU1319" s="32" t="str">
        <f t="shared" si="1330"/>
        <v/>
      </c>
      <c r="AV1319" s="32" t="str">
        <f t="shared" si="1330"/>
        <v/>
      </c>
      <c r="AW1319" s="32" t="str">
        <f t="shared" si="1330"/>
        <v/>
      </c>
      <c r="AX1319" s="32" t="str">
        <f t="shared" si="1330"/>
        <v/>
      </c>
      <c r="AY1319" s="32" t="str">
        <f t="shared" si="1330"/>
        <v/>
      </c>
      <c r="BA1319" s="17" t="str">
        <f t="shared" si="1334"/>
        <v/>
      </c>
      <c r="BB1319" s="17" t="str">
        <f t="shared" si="1334"/>
        <v/>
      </c>
      <c r="BC1319" s="17" t="str">
        <f t="shared" si="1334"/>
        <v/>
      </c>
      <c r="BD1319" s="17" t="str">
        <f t="shared" si="1334"/>
        <v/>
      </c>
      <c r="BE1319" s="17" t="str">
        <f t="shared" si="1334"/>
        <v/>
      </c>
      <c r="BF1319" s="17" t="str">
        <f t="shared" si="1331"/>
        <v/>
      </c>
      <c r="BG1319" s="17" t="str">
        <f t="shared" si="1331"/>
        <v/>
      </c>
      <c r="BH1319" s="17" t="str">
        <f t="shared" si="1331"/>
        <v/>
      </c>
      <c r="BI1319" s="17" t="str">
        <f t="shared" si="1331"/>
        <v/>
      </c>
      <c r="BJ1319" s="17" t="str">
        <f t="shared" si="1331"/>
        <v/>
      </c>
    </row>
    <row r="1320" spans="1:62" s="13" customFormat="1" ht="23.25" customHeight="1">
      <c r="A1320" s="1">
        <f ca="1">IF(COUNTIF($D1320:$M1320," ")=10,"",IF(VLOOKUP(MAX($A$1:A1319),$A$1:C1319,3,FALSE)=0,"",MAX($A$1:A1319)+1))</f>
        <v>1269</v>
      </c>
      <c r="B1320" s="13" t="str">
        <f>$B1315</f>
        <v/>
      </c>
      <c r="C1320" s="2" t="str">
        <f>IF($B1320="","",$S$6)</f>
        <v/>
      </c>
      <c r="D1320" s="23" t="str">
        <f t="shared" ref="D1320:K1320" si="1345">IF($B1320&gt;"",IF(ISERROR(SEARCH($B1320,T$6))," ",MID(T$6,FIND("%курс ",T$6,FIND($B1320,T$6))+6,3)&amp;"
("&amp;MID(T$6,FIND("ауд.",T$6,FIND($B1320,T$6))+4,FIND("№",T$6,FIND("ауд.",T$6,FIND($B1320,T$6)))-(FIND("ауд.",T$6,FIND($B1320,T$6))+4))&amp;")"),"")</f>
        <v/>
      </c>
      <c r="E1320" s="23" t="str">
        <f t="shared" si="1345"/>
        <v/>
      </c>
      <c r="F1320" s="23" t="str">
        <f t="shared" si="1345"/>
        <v/>
      </c>
      <c r="G1320" s="23" t="str">
        <f t="shared" si="1345"/>
        <v/>
      </c>
      <c r="H1320" s="23" t="str">
        <f t="shared" si="1345"/>
        <v/>
      </c>
      <c r="I1320" s="23" t="str">
        <f t="shared" si="1345"/>
        <v/>
      </c>
      <c r="J1320" s="23" t="str">
        <f t="shared" si="1345"/>
        <v/>
      </c>
      <c r="K1320" s="23" t="str">
        <f t="shared" si="1345"/>
        <v/>
      </c>
      <c r="L1320" s="23"/>
      <c r="M1320" s="23"/>
      <c r="P1320" s="16"/>
      <c r="Q1320" s="16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E1320" s="31" t="str">
        <f t="shared" si="1341"/>
        <v/>
      </c>
      <c r="AF1320" s="31" t="str">
        <f t="shared" si="1341"/>
        <v/>
      </c>
      <c r="AG1320" s="31" t="str">
        <f t="shared" si="1341"/>
        <v/>
      </c>
      <c r="AH1320" s="31" t="str">
        <f t="shared" si="1341"/>
        <v/>
      </c>
      <c r="AI1320" s="31" t="str">
        <f t="shared" si="1341"/>
        <v/>
      </c>
      <c r="AJ1320" s="31" t="str">
        <f t="shared" si="1341"/>
        <v/>
      </c>
      <c r="AK1320" s="31" t="str">
        <f t="shared" si="1341"/>
        <v/>
      </c>
      <c r="AL1320" s="31" t="str">
        <f t="shared" si="1341"/>
        <v/>
      </c>
      <c r="AM1320" s="31" t="str">
        <f t="shared" si="1341"/>
        <v/>
      </c>
      <c r="AN1320" s="31" t="str">
        <f t="shared" si="1341"/>
        <v/>
      </c>
      <c r="AO1320" s="32" t="str">
        <f t="shared" si="1339"/>
        <v/>
      </c>
      <c r="AP1320" s="32" t="str">
        <f t="shared" si="1333"/>
        <v/>
      </c>
      <c r="AQ1320" s="32" t="str">
        <f t="shared" si="1333"/>
        <v/>
      </c>
      <c r="AR1320" s="32" t="str">
        <f t="shared" si="1333"/>
        <v/>
      </c>
      <c r="AS1320" s="32" t="str">
        <f t="shared" si="1333"/>
        <v/>
      </c>
      <c r="AT1320" s="32" t="str">
        <f t="shared" si="1333"/>
        <v/>
      </c>
      <c r="AU1320" s="32" t="str">
        <f t="shared" si="1330"/>
        <v/>
      </c>
      <c r="AV1320" s="32" t="str">
        <f t="shared" si="1330"/>
        <v/>
      </c>
      <c r="AW1320" s="32" t="str">
        <f t="shared" si="1330"/>
        <v/>
      </c>
      <c r="AX1320" s="32" t="str">
        <f t="shared" si="1330"/>
        <v/>
      </c>
      <c r="AY1320" s="32" t="str">
        <f t="shared" si="1330"/>
        <v/>
      </c>
      <c r="BA1320" s="17" t="str">
        <f t="shared" si="1334"/>
        <v/>
      </c>
      <c r="BB1320" s="17" t="str">
        <f t="shared" si="1334"/>
        <v/>
      </c>
      <c r="BC1320" s="17" t="str">
        <f t="shared" si="1334"/>
        <v/>
      </c>
      <c r="BD1320" s="17" t="str">
        <f t="shared" si="1334"/>
        <v/>
      </c>
      <c r="BE1320" s="17" t="str">
        <f t="shared" si="1334"/>
        <v/>
      </c>
      <c r="BF1320" s="17" t="str">
        <f t="shared" si="1331"/>
        <v/>
      </c>
      <c r="BG1320" s="17" t="str">
        <f t="shared" si="1331"/>
        <v/>
      </c>
      <c r="BH1320" s="17" t="str">
        <f t="shared" si="1331"/>
        <v/>
      </c>
      <c r="BI1320" s="17" t="str">
        <f t="shared" si="1331"/>
        <v/>
      </c>
      <c r="BJ1320" s="17" t="str">
        <f t="shared" si="1331"/>
        <v/>
      </c>
    </row>
    <row r="1321" spans="1:62" s="13" customFormat="1" ht="23.25" customHeight="1">
      <c r="A1321" s="1">
        <f ca="1">IF(COUNTIF($D1321:$M1321," ")=10,"",IF(VLOOKUP(MAX($A$1:A1320),$A$1:C1320,3,FALSE)=0,"",MAX($A$1:A1320)+1))</f>
        <v>1270</v>
      </c>
      <c r="B1321" s="13" t="str">
        <f>$B1315</f>
        <v/>
      </c>
      <c r="C1321" s="2" t="str">
        <f>IF($B1321="","",$S$7)</f>
        <v/>
      </c>
      <c r="D1321" s="23" t="str">
        <f t="shared" ref="D1321:K1321" si="1346">IF($B1321&gt;"",IF(ISERROR(SEARCH($B1321,T$7))," ",MID(T$7,FIND("%курс ",T$7,FIND($B1321,T$7))+6,3)&amp;"
("&amp;MID(T$7,FIND("ауд.",T$7,FIND($B1321,T$7))+4,FIND("№",T$7,FIND("ауд.",T$7,FIND($B1321,T$7)))-(FIND("ауд.",T$7,FIND($B1321,T$7))+4))&amp;")"),"")</f>
        <v/>
      </c>
      <c r="E1321" s="23" t="str">
        <f t="shared" si="1346"/>
        <v/>
      </c>
      <c r="F1321" s="23" t="str">
        <f t="shared" si="1346"/>
        <v/>
      </c>
      <c r="G1321" s="23" t="str">
        <f t="shared" si="1346"/>
        <v/>
      </c>
      <c r="H1321" s="23" t="str">
        <f t="shared" si="1346"/>
        <v/>
      </c>
      <c r="I1321" s="23" t="str">
        <f t="shared" si="1346"/>
        <v/>
      </c>
      <c r="J1321" s="23" t="str">
        <f t="shared" si="1346"/>
        <v/>
      </c>
      <c r="K1321" s="23" t="str">
        <f t="shared" si="1346"/>
        <v/>
      </c>
      <c r="L1321" s="23"/>
      <c r="M1321" s="23"/>
      <c r="P1321" s="16"/>
      <c r="Q1321" s="16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E1321" s="31" t="str">
        <f t="shared" si="1341"/>
        <v/>
      </c>
      <c r="AF1321" s="31" t="str">
        <f t="shared" si="1341"/>
        <v/>
      </c>
      <c r="AG1321" s="31" t="str">
        <f t="shared" si="1341"/>
        <v/>
      </c>
      <c r="AH1321" s="31" t="str">
        <f t="shared" si="1341"/>
        <v/>
      </c>
      <c r="AI1321" s="31" t="str">
        <f t="shared" si="1341"/>
        <v/>
      </c>
      <c r="AJ1321" s="31" t="str">
        <f t="shared" si="1341"/>
        <v/>
      </c>
      <c r="AK1321" s="31" t="str">
        <f t="shared" si="1341"/>
        <v/>
      </c>
      <c r="AL1321" s="31" t="str">
        <f t="shared" si="1341"/>
        <v/>
      </c>
      <c r="AM1321" s="31" t="str">
        <f t="shared" si="1341"/>
        <v/>
      </c>
      <c r="AN1321" s="31" t="str">
        <f t="shared" si="1341"/>
        <v/>
      </c>
      <c r="AO1321" s="32" t="str">
        <f t="shared" si="1339"/>
        <v/>
      </c>
      <c r="AP1321" s="32" t="str">
        <f t="shared" si="1333"/>
        <v/>
      </c>
      <c r="AQ1321" s="32" t="str">
        <f t="shared" si="1333"/>
        <v/>
      </c>
      <c r="AR1321" s="32" t="str">
        <f t="shared" si="1333"/>
        <v/>
      </c>
      <c r="AS1321" s="32" t="str">
        <f t="shared" si="1333"/>
        <v/>
      </c>
      <c r="AT1321" s="32" t="str">
        <f t="shared" si="1333"/>
        <v/>
      </c>
      <c r="AU1321" s="32" t="str">
        <f t="shared" si="1330"/>
        <v/>
      </c>
      <c r="AV1321" s="32" t="str">
        <f t="shared" si="1330"/>
        <v/>
      </c>
      <c r="AW1321" s="32" t="str">
        <f t="shared" si="1330"/>
        <v/>
      </c>
      <c r="AX1321" s="32" t="str">
        <f t="shared" si="1330"/>
        <v/>
      </c>
      <c r="AY1321" s="32" t="str">
        <f t="shared" si="1330"/>
        <v/>
      </c>
      <c r="BA1321" s="17" t="str">
        <f t="shared" si="1334"/>
        <v/>
      </c>
      <c r="BB1321" s="17" t="str">
        <f t="shared" si="1334"/>
        <v/>
      </c>
      <c r="BC1321" s="17" t="str">
        <f t="shared" si="1334"/>
        <v/>
      </c>
      <c r="BD1321" s="17" t="str">
        <f t="shared" si="1334"/>
        <v/>
      </c>
      <c r="BE1321" s="17" t="str">
        <f t="shared" si="1334"/>
        <v/>
      </c>
      <c r="BF1321" s="17" t="str">
        <f t="shared" si="1331"/>
        <v/>
      </c>
      <c r="BG1321" s="17" t="str">
        <f t="shared" si="1331"/>
        <v/>
      </c>
      <c r="BH1321" s="17" t="str">
        <f t="shared" si="1331"/>
        <v/>
      </c>
      <c r="BI1321" s="17" t="str">
        <f t="shared" si="1331"/>
        <v/>
      </c>
      <c r="BJ1321" s="17" t="str">
        <f t="shared" si="1331"/>
        <v/>
      </c>
    </row>
    <row r="1322" spans="1:62" s="13" customFormat="1" ht="23.25" customHeight="1">
      <c r="A1322" s="1">
        <f ca="1">IF(COUNTIF($D1322:$M1322," ")=10,"",IF(VLOOKUP(MAX($A$1:A1321),$A$1:C1321,3,FALSE)=0,"",MAX($A$1:A1321)+1))</f>
        <v>1271</v>
      </c>
      <c r="B1322" s="13" t="str">
        <f>$B1315</f>
        <v/>
      </c>
      <c r="C1322" s="2" t="str">
        <f>IF($B1322="","",$S$8)</f>
        <v/>
      </c>
      <c r="D1322" s="23" t="str">
        <f t="shared" ref="D1322:K1322" si="1347">IF($B1322&gt;"",IF(ISERROR(SEARCH($B1322,T$8))," ",MID(T$8,FIND("%курс ",T$8,FIND($B1322,T$8))+6,3)&amp;"
("&amp;MID(T$8,FIND("ауд.",T$8,FIND($B1322,T$8))+4,FIND("№",T$8,FIND("ауд.",T$8,FIND($B1322,T$8)))-(FIND("ауд.",T$8,FIND($B1322,T$8))+4))&amp;")"),"")</f>
        <v/>
      </c>
      <c r="E1322" s="23" t="str">
        <f t="shared" si="1347"/>
        <v/>
      </c>
      <c r="F1322" s="23" t="str">
        <f t="shared" si="1347"/>
        <v/>
      </c>
      <c r="G1322" s="23" t="str">
        <f t="shared" si="1347"/>
        <v/>
      </c>
      <c r="H1322" s="23" t="str">
        <f t="shared" si="1347"/>
        <v/>
      </c>
      <c r="I1322" s="23" t="str">
        <f t="shared" si="1347"/>
        <v/>
      </c>
      <c r="J1322" s="23" t="str">
        <f t="shared" si="1347"/>
        <v/>
      </c>
      <c r="K1322" s="23" t="str">
        <f t="shared" si="1347"/>
        <v/>
      </c>
      <c r="L1322" s="23"/>
      <c r="M1322" s="23"/>
      <c r="P1322" s="16"/>
      <c r="Q1322" s="16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E1322" s="31" t="str">
        <f t="shared" si="1341"/>
        <v/>
      </c>
      <c r="AF1322" s="31" t="str">
        <f t="shared" si="1341"/>
        <v/>
      </c>
      <c r="AG1322" s="31" t="str">
        <f t="shared" si="1341"/>
        <v/>
      </c>
      <c r="AH1322" s="31" t="str">
        <f t="shared" si="1341"/>
        <v/>
      </c>
      <c r="AI1322" s="31" t="str">
        <f t="shared" si="1341"/>
        <v/>
      </c>
      <c r="AJ1322" s="31" t="str">
        <f t="shared" si="1341"/>
        <v/>
      </c>
      <c r="AK1322" s="31" t="str">
        <f t="shared" si="1341"/>
        <v/>
      </c>
      <c r="AL1322" s="31" t="str">
        <f t="shared" si="1341"/>
        <v/>
      </c>
      <c r="AM1322" s="31" t="str">
        <f t="shared" si="1341"/>
        <v/>
      </c>
      <c r="AN1322" s="31" t="str">
        <f t="shared" si="1341"/>
        <v/>
      </c>
      <c r="AO1322" s="32" t="str">
        <f t="shared" si="1339"/>
        <v/>
      </c>
      <c r="AP1322" s="32" t="str">
        <f t="shared" si="1333"/>
        <v/>
      </c>
      <c r="AQ1322" s="32" t="str">
        <f t="shared" si="1333"/>
        <v/>
      </c>
      <c r="AR1322" s="32" t="str">
        <f t="shared" si="1333"/>
        <v/>
      </c>
      <c r="AS1322" s="32" t="str">
        <f t="shared" si="1333"/>
        <v/>
      </c>
      <c r="AT1322" s="32" t="str">
        <f t="shared" si="1333"/>
        <v/>
      </c>
      <c r="AU1322" s="32" t="str">
        <f t="shared" si="1330"/>
        <v/>
      </c>
      <c r="AV1322" s="32" t="str">
        <f t="shared" si="1330"/>
        <v/>
      </c>
      <c r="AW1322" s="32" t="str">
        <f t="shared" si="1330"/>
        <v/>
      </c>
      <c r="AX1322" s="32" t="str">
        <f t="shared" si="1330"/>
        <v/>
      </c>
      <c r="AY1322" s="32" t="str">
        <f t="shared" si="1330"/>
        <v/>
      </c>
      <c r="BA1322" s="17" t="str">
        <f t="shared" si="1334"/>
        <v/>
      </c>
      <c r="BB1322" s="17" t="str">
        <f t="shared" si="1334"/>
        <v/>
      </c>
      <c r="BC1322" s="17" t="str">
        <f t="shared" si="1334"/>
        <v/>
      </c>
      <c r="BD1322" s="17" t="str">
        <f t="shared" si="1334"/>
        <v/>
      </c>
      <c r="BE1322" s="17" t="str">
        <f t="shared" si="1334"/>
        <v/>
      </c>
      <c r="BF1322" s="17" t="str">
        <f t="shared" si="1331"/>
        <v/>
      </c>
      <c r="BG1322" s="17" t="str">
        <f t="shared" si="1331"/>
        <v/>
      </c>
      <c r="BH1322" s="17" t="str">
        <f t="shared" si="1331"/>
        <v/>
      </c>
      <c r="BI1322" s="17" t="str">
        <f t="shared" si="1331"/>
        <v/>
      </c>
      <c r="BJ1322" s="17" t="str">
        <f t="shared" si="1331"/>
        <v/>
      </c>
    </row>
    <row r="1323" spans="1:62" s="13" customFormat="1" ht="23.25" customHeight="1">
      <c r="C1323" s="2" t="str">
        <f>IF($B1323="","",$S$2)</f>
        <v/>
      </c>
      <c r="D1323" s="14" t="str">
        <f t="shared" ref="D1323:K1323" si="1348">IF($B1323&gt;"",IF(ISERROR(SEARCH($B1323,T$2))," ",MID(T$2,FIND("%курс ",T$2,FIND($B1323,T$2))+6,3)&amp;"
("&amp;MID(T$2,FIND("ауд.",T$2,FIND($B1323,T$2))+4,FIND("№",T$2,FIND("ауд.",T$2,FIND($B1323,T$2)))-(FIND("ауд.",T$2,FIND($B1323,T$2))+4))&amp;")"),"")</f>
        <v/>
      </c>
      <c r="E1323" s="14" t="str">
        <f t="shared" si="1348"/>
        <v/>
      </c>
      <c r="F1323" s="14" t="str">
        <f t="shared" si="1348"/>
        <v/>
      </c>
      <c r="G1323" s="14" t="str">
        <f t="shared" si="1348"/>
        <v/>
      </c>
      <c r="H1323" s="14" t="str">
        <f t="shared" si="1348"/>
        <v/>
      </c>
      <c r="I1323" s="14" t="str">
        <f t="shared" si="1348"/>
        <v/>
      </c>
      <c r="J1323" s="14" t="str">
        <f t="shared" si="1348"/>
        <v/>
      </c>
      <c r="K1323" s="14" t="str">
        <f t="shared" si="1348"/>
        <v/>
      </c>
      <c r="L1323" s="14"/>
      <c r="M1323" s="14"/>
      <c r="P1323" s="16"/>
      <c r="Q1323" s="16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E1323" s="35"/>
      <c r="AF1323" s="35"/>
      <c r="AG1323" s="35"/>
      <c r="AH1323" s="35"/>
      <c r="AI1323" s="35"/>
      <c r="AJ1323" s="35"/>
      <c r="AK1323" s="35"/>
      <c r="AL1323" s="35"/>
      <c r="AM1323" s="35"/>
      <c r="AN1323" s="35"/>
      <c r="AO1323" s="35"/>
      <c r="AP1323" s="32" t="str">
        <f t="shared" si="1333"/>
        <v/>
      </c>
      <c r="AQ1323" s="32" t="str">
        <f t="shared" si="1333"/>
        <v/>
      </c>
      <c r="AR1323" s="32" t="str">
        <f t="shared" si="1333"/>
        <v/>
      </c>
      <c r="AS1323" s="32" t="str">
        <f t="shared" si="1333"/>
        <v/>
      </c>
      <c r="AT1323" s="32" t="str">
        <f t="shared" si="1333"/>
        <v/>
      </c>
      <c r="AU1323" s="32" t="str">
        <f t="shared" si="1330"/>
        <v/>
      </c>
      <c r="AV1323" s="32" t="str">
        <f t="shared" si="1330"/>
        <v/>
      </c>
      <c r="AW1323" s="32" t="str">
        <f t="shared" si="1330"/>
        <v/>
      </c>
      <c r="AX1323" s="32" t="str">
        <f t="shared" si="1330"/>
        <v/>
      </c>
      <c r="AY1323" s="32" t="str">
        <f t="shared" si="1330"/>
        <v/>
      </c>
      <c r="BA1323" s="17" t="str">
        <f t="shared" si="1334"/>
        <v/>
      </c>
      <c r="BB1323" s="17" t="str">
        <f t="shared" si="1334"/>
        <v/>
      </c>
      <c r="BC1323" s="17" t="str">
        <f t="shared" si="1334"/>
        <v/>
      </c>
      <c r="BD1323" s="17" t="str">
        <f t="shared" si="1334"/>
        <v/>
      </c>
      <c r="BE1323" s="17" t="str">
        <f t="shared" si="1334"/>
        <v/>
      </c>
      <c r="BF1323" s="17" t="str">
        <f t="shared" si="1331"/>
        <v/>
      </c>
      <c r="BG1323" s="17" t="str">
        <f t="shared" si="1331"/>
        <v/>
      </c>
      <c r="BH1323" s="17" t="str">
        <f t="shared" si="1331"/>
        <v/>
      </c>
      <c r="BI1323" s="17" t="str">
        <f t="shared" si="1331"/>
        <v/>
      </c>
      <c r="BJ1323" s="17" t="str">
        <f t="shared" si="1331"/>
        <v/>
      </c>
    </row>
    <row r="1324" spans="1:62" s="13" customFormat="1" ht="23.25" customHeight="1">
      <c r="A1324" s="1">
        <f ca="1">IF(COUNTIF($D1325:$M1331," ")=70,"",MAX($A$1:A1323)+1)</f>
        <v>1272</v>
      </c>
      <c r="B1324" s="2" t="str">
        <f>IF($C1324="","",$C1324)</f>
        <v/>
      </c>
      <c r="C1324" s="3" t="str">
        <f>IF(ISERROR(VLOOKUP((ROW()-1)/9+1,'[1]Преподавательский состав'!$A$2:$B$180,2,FALSE)),"",VLOOKUP((ROW()-1)/9+1,'[1]Преподавательский состав'!$A$2:$B$180,2,FALSE))</f>
        <v/>
      </c>
      <c r="D1324" s="3" t="str">
        <f>IF($C1324="","",T(" 9.00"))</f>
        <v/>
      </c>
      <c r="E1324" s="3" t="str">
        <f>IF($C1324="","",T("10.40"))</f>
        <v/>
      </c>
      <c r="F1324" s="3" t="str">
        <f>IF($C1324="","",T("12.20"))</f>
        <v/>
      </c>
      <c r="G1324" s="3" t="str">
        <f>IF($C1324="","",T("14.00"))</f>
        <v/>
      </c>
      <c r="H1324" s="3" t="str">
        <f>IF($C1324="","",T("14.30"))</f>
        <v/>
      </c>
      <c r="I1324" s="3" t="str">
        <f>IF($C1324="","",T("16.10"))</f>
        <v/>
      </c>
      <c r="J1324" s="3" t="str">
        <f>IF($C1324="","",T("17.50"))</f>
        <v/>
      </c>
      <c r="K1324" s="3" t="str">
        <f>IF($C1324="","",T("17.50"))</f>
        <v/>
      </c>
      <c r="L1324" s="3"/>
      <c r="M1324" s="3"/>
      <c r="P1324" s="16"/>
      <c r="Q1324" s="16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E1324" s="32"/>
      <c r="AF1324" s="32"/>
      <c r="AG1324" s="32"/>
      <c r="AH1324" s="32"/>
      <c r="AI1324" s="32"/>
      <c r="AJ1324" s="32"/>
      <c r="AK1324" s="32"/>
      <c r="AL1324" s="32"/>
      <c r="AM1324" s="32"/>
      <c r="AN1324" s="32"/>
      <c r="AO1324" s="32" t="str">
        <f t="shared" ref="AO1324:AO1331" si="1349">IF(COUNTBLANK(AE1324:AN1324)=10,"",MID($B1324,1,FIND(" ",$B1324)-1))</f>
        <v/>
      </c>
      <c r="AP1324" s="32" t="str">
        <f t="shared" si="1333"/>
        <v/>
      </c>
      <c r="AQ1324" s="32" t="str">
        <f t="shared" si="1333"/>
        <v/>
      </c>
      <c r="AR1324" s="32" t="str">
        <f t="shared" si="1333"/>
        <v/>
      </c>
      <c r="AS1324" s="32" t="str">
        <f t="shared" si="1333"/>
        <v/>
      </c>
      <c r="AT1324" s="32" t="str">
        <f t="shared" si="1333"/>
        <v/>
      </c>
      <c r="AU1324" s="32" t="str">
        <f t="shared" si="1330"/>
        <v/>
      </c>
      <c r="AV1324" s="32" t="str">
        <f t="shared" si="1330"/>
        <v/>
      </c>
      <c r="AW1324" s="32" t="str">
        <f t="shared" si="1330"/>
        <v/>
      </c>
      <c r="AX1324" s="32" t="str">
        <f t="shared" si="1330"/>
        <v/>
      </c>
      <c r="AY1324" s="32" t="str">
        <f t="shared" si="1330"/>
        <v/>
      </c>
      <c r="BA1324" s="17" t="str">
        <f t="shared" si="1334"/>
        <v/>
      </c>
      <c r="BB1324" s="17" t="str">
        <f t="shared" si="1334"/>
        <v/>
      </c>
      <c r="BC1324" s="17" t="str">
        <f t="shared" si="1334"/>
        <v/>
      </c>
      <c r="BD1324" s="17" t="str">
        <f t="shared" si="1334"/>
        <v/>
      </c>
      <c r="BE1324" s="17" t="str">
        <f t="shared" si="1334"/>
        <v/>
      </c>
      <c r="BF1324" s="17" t="str">
        <f t="shared" si="1331"/>
        <v/>
      </c>
      <c r="BG1324" s="17" t="str">
        <f t="shared" si="1331"/>
        <v/>
      </c>
      <c r="BH1324" s="17" t="str">
        <f t="shared" si="1331"/>
        <v/>
      </c>
      <c r="BI1324" s="17" t="str">
        <f t="shared" si="1331"/>
        <v/>
      </c>
      <c r="BJ1324" s="17" t="str">
        <f t="shared" si="1331"/>
        <v/>
      </c>
    </row>
    <row r="1325" spans="1:62" s="13" customFormat="1" ht="23.25" customHeight="1">
      <c r="A1325" s="1">
        <f ca="1">IF(COUNTIF($D1325:$M1325," ")=10,"",IF(VLOOKUP(MAX($A$1:A1324),$A$1:C1324,3,FALSE)=0,"",MAX($A$1:A1324)+1))</f>
        <v>1273</v>
      </c>
      <c r="B1325" s="13" t="str">
        <f>$B1324</f>
        <v/>
      </c>
      <c r="C1325" s="2" t="str">
        <f>IF($B1325="","",$S$2)</f>
        <v/>
      </c>
      <c r="D1325" s="14" t="str">
        <f t="shared" ref="D1325:K1325" si="1350">IF($B1325&gt;"",IF(ISERROR(SEARCH($B1325,T$2))," ",MID(T$2,FIND("%курс ",T$2,FIND($B1325,T$2))+6,3)&amp;"
("&amp;MID(T$2,FIND("ауд.",T$2,FIND($B1325,T$2))+4,FIND("№",T$2,FIND("ауд.",T$2,FIND($B1325,T$2)))-(FIND("ауд.",T$2,FIND($B1325,T$2))+4))&amp;")"),"")</f>
        <v/>
      </c>
      <c r="E1325" s="14" t="str">
        <f t="shared" si="1350"/>
        <v/>
      </c>
      <c r="F1325" s="14" t="str">
        <f t="shared" si="1350"/>
        <v/>
      </c>
      <c r="G1325" s="14" t="str">
        <f t="shared" si="1350"/>
        <v/>
      </c>
      <c r="H1325" s="14" t="str">
        <f t="shared" si="1350"/>
        <v/>
      </c>
      <c r="I1325" s="14" t="str">
        <f t="shared" si="1350"/>
        <v/>
      </c>
      <c r="J1325" s="14" t="str">
        <f t="shared" si="1350"/>
        <v/>
      </c>
      <c r="K1325" s="14" t="str">
        <f t="shared" si="1350"/>
        <v/>
      </c>
      <c r="L1325" s="14"/>
      <c r="M1325" s="14"/>
      <c r="P1325" s="16"/>
      <c r="Q1325" s="16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E1325" s="31" t="str">
        <f t="shared" ref="AE1325:AN1331" si="1351">IF(D1325=" ","",IF(D1325="","",CONCATENATE($C1325," ",D$1," ",MID(D1325,6,3))))</f>
        <v/>
      </c>
      <c r="AF1325" s="31" t="str">
        <f t="shared" si="1351"/>
        <v/>
      </c>
      <c r="AG1325" s="31" t="str">
        <f t="shared" si="1351"/>
        <v/>
      </c>
      <c r="AH1325" s="31" t="str">
        <f t="shared" si="1351"/>
        <v/>
      </c>
      <c r="AI1325" s="31" t="str">
        <f t="shared" si="1351"/>
        <v/>
      </c>
      <c r="AJ1325" s="31" t="str">
        <f t="shared" si="1351"/>
        <v/>
      </c>
      <c r="AK1325" s="31" t="str">
        <f t="shared" si="1351"/>
        <v/>
      </c>
      <c r="AL1325" s="31" t="str">
        <f t="shared" si="1351"/>
        <v/>
      </c>
      <c r="AM1325" s="31" t="str">
        <f t="shared" si="1351"/>
        <v/>
      </c>
      <c r="AN1325" s="31" t="str">
        <f t="shared" si="1351"/>
        <v/>
      </c>
      <c r="AO1325" s="32" t="str">
        <f t="shared" si="1349"/>
        <v/>
      </c>
      <c r="AP1325" s="32" t="str">
        <f t="shared" si="1333"/>
        <v/>
      </c>
      <c r="AQ1325" s="32" t="str">
        <f t="shared" si="1333"/>
        <v/>
      </c>
      <c r="AR1325" s="32" t="str">
        <f t="shared" si="1333"/>
        <v/>
      </c>
      <c r="AS1325" s="32" t="str">
        <f t="shared" si="1333"/>
        <v/>
      </c>
      <c r="AT1325" s="32" t="str">
        <f t="shared" si="1333"/>
        <v/>
      </c>
      <c r="AU1325" s="32" t="str">
        <f t="shared" si="1330"/>
        <v/>
      </c>
      <c r="AV1325" s="32" t="str">
        <f t="shared" si="1330"/>
        <v/>
      </c>
      <c r="AW1325" s="32" t="str">
        <f t="shared" si="1330"/>
        <v/>
      </c>
      <c r="AX1325" s="32" t="str">
        <f t="shared" si="1330"/>
        <v/>
      </c>
      <c r="AY1325" s="32" t="str">
        <f t="shared" si="1330"/>
        <v/>
      </c>
      <c r="BA1325" s="17" t="str">
        <f t="shared" si="1334"/>
        <v/>
      </c>
      <c r="BB1325" s="17" t="str">
        <f t="shared" si="1334"/>
        <v/>
      </c>
      <c r="BC1325" s="17" t="str">
        <f t="shared" si="1334"/>
        <v/>
      </c>
      <c r="BD1325" s="17" t="str">
        <f t="shared" si="1334"/>
        <v/>
      </c>
      <c r="BE1325" s="17" t="str">
        <f t="shared" si="1334"/>
        <v/>
      </c>
      <c r="BF1325" s="17" t="str">
        <f t="shared" si="1331"/>
        <v/>
      </c>
      <c r="BG1325" s="17" t="str">
        <f t="shared" si="1331"/>
        <v/>
      </c>
      <c r="BH1325" s="17" t="str">
        <f t="shared" si="1331"/>
        <v/>
      </c>
      <c r="BI1325" s="17" t="str">
        <f t="shared" si="1331"/>
        <v/>
      </c>
      <c r="BJ1325" s="17" t="str">
        <f t="shared" si="1331"/>
        <v/>
      </c>
    </row>
    <row r="1326" spans="1:62" s="13" customFormat="1" ht="23.25" customHeight="1">
      <c r="A1326" s="1">
        <f ca="1">IF(COUNTIF($D1326:$M1326," ")=10,"",IF(VLOOKUP(MAX($A$1:A1325),$A$1:C1325,3,FALSE)=0,"",MAX($A$1:A1325)+1))</f>
        <v>1274</v>
      </c>
      <c r="B1326" s="13" t="str">
        <f>$B1324</f>
        <v/>
      </c>
      <c r="C1326" s="2" t="str">
        <f>IF($B1326="","",$S$3)</f>
        <v/>
      </c>
      <c r="D1326" s="14" t="str">
        <f t="shared" ref="D1326:K1326" si="1352">IF($B1326&gt;"",IF(ISERROR(SEARCH($B1326,T$3))," ",MID(T$3,FIND("%курс ",T$3,FIND($B1326,T$3))+6,3)&amp;"
("&amp;MID(T$3,FIND("ауд.",T$3,FIND($B1326,T$3))+4,FIND("№",T$3,FIND("ауд.",T$3,FIND($B1326,T$3)))-(FIND("ауд.",T$3,FIND($B1326,T$3))+4))&amp;")"),"")</f>
        <v/>
      </c>
      <c r="E1326" s="14" t="str">
        <f t="shared" si="1352"/>
        <v/>
      </c>
      <c r="F1326" s="14" t="str">
        <f t="shared" si="1352"/>
        <v/>
      </c>
      <c r="G1326" s="14" t="str">
        <f t="shared" si="1352"/>
        <v/>
      </c>
      <c r="H1326" s="14" t="str">
        <f t="shared" si="1352"/>
        <v/>
      </c>
      <c r="I1326" s="14" t="str">
        <f t="shared" si="1352"/>
        <v/>
      </c>
      <c r="J1326" s="14" t="str">
        <f t="shared" si="1352"/>
        <v/>
      </c>
      <c r="K1326" s="14" t="str">
        <f t="shared" si="1352"/>
        <v/>
      </c>
      <c r="L1326" s="14"/>
      <c r="M1326" s="14"/>
      <c r="P1326" s="16"/>
      <c r="Q1326" s="16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E1326" s="31" t="str">
        <f t="shared" si="1351"/>
        <v/>
      </c>
      <c r="AF1326" s="31" t="str">
        <f t="shared" si="1351"/>
        <v/>
      </c>
      <c r="AG1326" s="31" t="str">
        <f t="shared" si="1351"/>
        <v/>
      </c>
      <c r="AH1326" s="31" t="str">
        <f t="shared" si="1351"/>
        <v/>
      </c>
      <c r="AI1326" s="31" t="str">
        <f t="shared" si="1351"/>
        <v/>
      </c>
      <c r="AJ1326" s="31" t="str">
        <f t="shared" si="1351"/>
        <v/>
      </c>
      <c r="AK1326" s="31" t="str">
        <f t="shared" si="1351"/>
        <v/>
      </c>
      <c r="AL1326" s="31" t="str">
        <f t="shared" si="1351"/>
        <v/>
      </c>
      <c r="AM1326" s="31" t="str">
        <f t="shared" si="1351"/>
        <v/>
      </c>
      <c r="AN1326" s="31" t="str">
        <f t="shared" si="1351"/>
        <v/>
      </c>
      <c r="AO1326" s="32" t="str">
        <f t="shared" si="1349"/>
        <v/>
      </c>
      <c r="AP1326" s="32" t="str">
        <f t="shared" si="1333"/>
        <v/>
      </c>
      <c r="AQ1326" s="32" t="str">
        <f t="shared" si="1333"/>
        <v/>
      </c>
      <c r="AR1326" s="32" t="str">
        <f t="shared" si="1333"/>
        <v/>
      </c>
      <c r="AS1326" s="32" t="str">
        <f t="shared" si="1333"/>
        <v/>
      </c>
      <c r="AT1326" s="32" t="str">
        <f t="shared" si="1333"/>
        <v/>
      </c>
      <c r="AU1326" s="32" t="str">
        <f t="shared" si="1330"/>
        <v/>
      </c>
      <c r="AV1326" s="32" t="str">
        <f t="shared" si="1330"/>
        <v/>
      </c>
      <c r="AW1326" s="32" t="str">
        <f t="shared" si="1330"/>
        <v/>
      </c>
      <c r="AX1326" s="32" t="str">
        <f t="shared" si="1330"/>
        <v/>
      </c>
      <c r="AY1326" s="32" t="str">
        <f t="shared" si="1330"/>
        <v/>
      </c>
      <c r="BA1326" s="17" t="str">
        <f t="shared" si="1334"/>
        <v/>
      </c>
      <c r="BB1326" s="17" t="str">
        <f t="shared" si="1334"/>
        <v/>
      </c>
      <c r="BC1326" s="17" t="str">
        <f t="shared" si="1334"/>
        <v/>
      </c>
      <c r="BD1326" s="17" t="str">
        <f t="shared" si="1334"/>
        <v/>
      </c>
      <c r="BE1326" s="17" t="str">
        <f t="shared" si="1334"/>
        <v/>
      </c>
      <c r="BF1326" s="17" t="str">
        <f t="shared" si="1331"/>
        <v/>
      </c>
      <c r="BG1326" s="17" t="str">
        <f t="shared" si="1331"/>
        <v/>
      </c>
      <c r="BH1326" s="17" t="str">
        <f t="shared" si="1331"/>
        <v/>
      </c>
      <c r="BI1326" s="17" t="str">
        <f t="shared" si="1331"/>
        <v/>
      </c>
      <c r="BJ1326" s="17" t="str">
        <f t="shared" si="1331"/>
        <v/>
      </c>
    </row>
    <row r="1327" spans="1:62" s="13" customFormat="1" ht="23.25" customHeight="1">
      <c r="A1327" s="1">
        <f ca="1">IF(COUNTIF($D1327:$M1327," ")=10,"",IF(VLOOKUP(MAX($A$1:A1326),$A$1:C1326,3,FALSE)=0,"",MAX($A$1:A1326)+1))</f>
        <v>1275</v>
      </c>
      <c r="B1327" s="13" t="str">
        <f>$B1324</f>
        <v/>
      </c>
      <c r="C1327" s="2" t="str">
        <f>IF($B1327="","",$S$4)</f>
        <v/>
      </c>
      <c r="D1327" s="14" t="str">
        <f t="shared" ref="D1327:K1327" si="1353">IF($B1327&gt;"",IF(ISERROR(SEARCH($B1327,T$4))," ",MID(T$4,FIND("%курс ",T$4,FIND($B1327,T$4))+6,3)&amp;"
("&amp;MID(T$4,FIND("ауд.",T$4,FIND($B1327,T$4))+4,FIND("№",T$4,FIND("ауд.",T$4,FIND($B1327,T$4)))-(FIND("ауд.",T$4,FIND($B1327,T$4))+4))&amp;")"),"")</f>
        <v/>
      </c>
      <c r="E1327" s="14" t="str">
        <f t="shared" si="1353"/>
        <v/>
      </c>
      <c r="F1327" s="14" t="str">
        <f t="shared" si="1353"/>
        <v/>
      </c>
      <c r="G1327" s="14" t="str">
        <f t="shared" si="1353"/>
        <v/>
      </c>
      <c r="H1327" s="14" t="str">
        <f t="shared" si="1353"/>
        <v/>
      </c>
      <c r="I1327" s="14" t="str">
        <f t="shared" si="1353"/>
        <v/>
      </c>
      <c r="J1327" s="14" t="str">
        <f t="shared" si="1353"/>
        <v/>
      </c>
      <c r="K1327" s="14" t="str">
        <f t="shared" si="1353"/>
        <v/>
      </c>
      <c r="L1327" s="14"/>
      <c r="M1327" s="14"/>
      <c r="P1327" s="16"/>
      <c r="Q1327" s="16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E1327" s="31" t="str">
        <f t="shared" si="1351"/>
        <v/>
      </c>
      <c r="AF1327" s="31" t="str">
        <f t="shared" si="1351"/>
        <v/>
      </c>
      <c r="AG1327" s="31" t="str">
        <f t="shared" si="1351"/>
        <v/>
      </c>
      <c r="AH1327" s="31" t="str">
        <f t="shared" si="1351"/>
        <v/>
      </c>
      <c r="AI1327" s="31" t="str">
        <f t="shared" si="1351"/>
        <v/>
      </c>
      <c r="AJ1327" s="31" t="str">
        <f t="shared" si="1351"/>
        <v/>
      </c>
      <c r="AK1327" s="31" t="str">
        <f t="shared" si="1351"/>
        <v/>
      </c>
      <c r="AL1327" s="31" t="str">
        <f t="shared" si="1351"/>
        <v/>
      </c>
      <c r="AM1327" s="31" t="str">
        <f t="shared" si="1351"/>
        <v/>
      </c>
      <c r="AN1327" s="31" t="str">
        <f t="shared" si="1351"/>
        <v/>
      </c>
      <c r="AO1327" s="32" t="str">
        <f t="shared" si="1349"/>
        <v/>
      </c>
      <c r="AP1327" s="32" t="str">
        <f t="shared" si="1333"/>
        <v/>
      </c>
      <c r="AQ1327" s="32" t="str">
        <f t="shared" si="1333"/>
        <v/>
      </c>
      <c r="AR1327" s="32" t="str">
        <f t="shared" si="1333"/>
        <v/>
      </c>
      <c r="AS1327" s="32" t="str">
        <f t="shared" si="1333"/>
        <v/>
      </c>
      <c r="AT1327" s="32" t="str">
        <f t="shared" si="1333"/>
        <v/>
      </c>
      <c r="AU1327" s="32" t="str">
        <f t="shared" si="1330"/>
        <v/>
      </c>
      <c r="AV1327" s="32" t="str">
        <f t="shared" si="1330"/>
        <v/>
      </c>
      <c r="AW1327" s="32" t="str">
        <f t="shared" si="1330"/>
        <v/>
      </c>
      <c r="AX1327" s="32" t="str">
        <f t="shared" si="1330"/>
        <v/>
      </c>
      <c r="AY1327" s="32" t="str">
        <f t="shared" si="1330"/>
        <v/>
      </c>
      <c r="BA1327" s="17" t="str">
        <f t="shared" si="1334"/>
        <v/>
      </c>
      <c r="BB1327" s="17" t="str">
        <f t="shared" si="1334"/>
        <v/>
      </c>
      <c r="BC1327" s="17" t="str">
        <f t="shared" si="1334"/>
        <v/>
      </c>
      <c r="BD1327" s="17" t="str">
        <f t="shared" si="1334"/>
        <v/>
      </c>
      <c r="BE1327" s="17" t="str">
        <f t="shared" si="1334"/>
        <v/>
      </c>
      <c r="BF1327" s="17" t="str">
        <f t="shared" si="1331"/>
        <v/>
      </c>
      <c r="BG1327" s="17" t="str">
        <f t="shared" si="1331"/>
        <v/>
      </c>
      <c r="BH1327" s="17" t="str">
        <f t="shared" si="1331"/>
        <v/>
      </c>
      <c r="BI1327" s="17" t="str">
        <f t="shared" si="1331"/>
        <v/>
      </c>
      <c r="BJ1327" s="17" t="str">
        <f t="shared" si="1331"/>
        <v/>
      </c>
    </row>
    <row r="1328" spans="1:62" s="13" customFormat="1" ht="23.25" customHeight="1">
      <c r="A1328" s="1">
        <f ca="1">IF(COUNTIF($D1328:$M1328," ")=10,"",IF(VLOOKUP(MAX($A$1:A1327),$A$1:C1327,3,FALSE)=0,"",MAX($A$1:A1327)+1))</f>
        <v>1276</v>
      </c>
      <c r="B1328" s="13" t="str">
        <f>$B1324</f>
        <v/>
      </c>
      <c r="C1328" s="2" t="str">
        <f>IF($B1328="","",$S$5)</f>
        <v/>
      </c>
      <c r="D1328" s="23" t="str">
        <f t="shared" ref="D1328:K1328" si="1354">IF($B1328&gt;"",IF(ISERROR(SEARCH($B1328,T$5))," ",MID(T$5,FIND("%курс ",T$5,FIND($B1328,T$5))+6,3)&amp;"
("&amp;MID(T$5,FIND("ауд.",T$5,FIND($B1328,T$5))+4,FIND("№",T$5,FIND("ауд.",T$5,FIND($B1328,T$5)))-(FIND("ауд.",T$5,FIND($B1328,T$5))+4))&amp;")"),"")</f>
        <v/>
      </c>
      <c r="E1328" s="23" t="str">
        <f t="shared" si="1354"/>
        <v/>
      </c>
      <c r="F1328" s="23" t="str">
        <f t="shared" si="1354"/>
        <v/>
      </c>
      <c r="G1328" s="23" t="str">
        <f t="shared" si="1354"/>
        <v/>
      </c>
      <c r="H1328" s="23" t="str">
        <f t="shared" si="1354"/>
        <v/>
      </c>
      <c r="I1328" s="23" t="str">
        <f t="shared" si="1354"/>
        <v/>
      </c>
      <c r="J1328" s="23" t="str">
        <f t="shared" si="1354"/>
        <v/>
      </c>
      <c r="K1328" s="23" t="str">
        <f t="shared" si="1354"/>
        <v/>
      </c>
      <c r="L1328" s="23"/>
      <c r="M1328" s="23"/>
      <c r="P1328" s="16"/>
      <c r="Q1328" s="16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E1328" s="31" t="str">
        <f t="shared" si="1351"/>
        <v/>
      </c>
      <c r="AF1328" s="31" t="str">
        <f t="shared" si="1351"/>
        <v/>
      </c>
      <c r="AG1328" s="31" t="str">
        <f t="shared" si="1351"/>
        <v/>
      </c>
      <c r="AH1328" s="31" t="str">
        <f t="shared" si="1351"/>
        <v/>
      </c>
      <c r="AI1328" s="31" t="str">
        <f t="shared" si="1351"/>
        <v/>
      </c>
      <c r="AJ1328" s="31" t="str">
        <f t="shared" si="1351"/>
        <v/>
      </c>
      <c r="AK1328" s="31" t="str">
        <f t="shared" si="1351"/>
        <v/>
      </c>
      <c r="AL1328" s="31" t="str">
        <f t="shared" si="1351"/>
        <v/>
      </c>
      <c r="AM1328" s="31" t="str">
        <f t="shared" si="1351"/>
        <v/>
      </c>
      <c r="AN1328" s="31" t="str">
        <f t="shared" si="1351"/>
        <v/>
      </c>
      <c r="AO1328" s="32" t="str">
        <f t="shared" si="1349"/>
        <v/>
      </c>
      <c r="AP1328" s="32" t="str">
        <f t="shared" si="1333"/>
        <v/>
      </c>
      <c r="AQ1328" s="32" t="str">
        <f t="shared" si="1333"/>
        <v/>
      </c>
      <c r="AR1328" s="32" t="str">
        <f t="shared" si="1333"/>
        <v/>
      </c>
      <c r="AS1328" s="32" t="str">
        <f t="shared" si="1333"/>
        <v/>
      </c>
      <c r="AT1328" s="32" t="str">
        <f t="shared" si="1333"/>
        <v/>
      </c>
      <c r="AU1328" s="32" t="str">
        <f t="shared" si="1330"/>
        <v/>
      </c>
      <c r="AV1328" s="32" t="str">
        <f t="shared" si="1330"/>
        <v/>
      </c>
      <c r="AW1328" s="32" t="str">
        <f t="shared" si="1330"/>
        <v/>
      </c>
      <c r="AX1328" s="32" t="str">
        <f t="shared" si="1330"/>
        <v/>
      </c>
      <c r="AY1328" s="32" t="str">
        <f t="shared" si="1330"/>
        <v/>
      </c>
      <c r="BA1328" s="17" t="str">
        <f t="shared" si="1334"/>
        <v/>
      </c>
      <c r="BB1328" s="17" t="str">
        <f t="shared" si="1334"/>
        <v/>
      </c>
      <c r="BC1328" s="17" t="str">
        <f t="shared" si="1334"/>
        <v/>
      </c>
      <c r="BD1328" s="17" t="str">
        <f t="shared" si="1334"/>
        <v/>
      </c>
      <c r="BE1328" s="17" t="str">
        <f t="shared" si="1334"/>
        <v/>
      </c>
      <c r="BF1328" s="17" t="str">
        <f t="shared" si="1331"/>
        <v/>
      </c>
      <c r="BG1328" s="17" t="str">
        <f t="shared" si="1331"/>
        <v/>
      </c>
      <c r="BH1328" s="17" t="str">
        <f t="shared" si="1331"/>
        <v/>
      </c>
      <c r="BI1328" s="17" t="str">
        <f t="shared" si="1331"/>
        <v/>
      </c>
      <c r="BJ1328" s="17" t="str">
        <f t="shared" si="1331"/>
        <v/>
      </c>
    </row>
    <row r="1329" spans="1:62" s="13" customFormat="1" ht="23.25" customHeight="1">
      <c r="A1329" s="1">
        <f ca="1">IF(COUNTIF($D1329:$M1329," ")=10,"",IF(VLOOKUP(MAX($A$1:A1328),$A$1:C1328,3,FALSE)=0,"",MAX($A$1:A1328)+1))</f>
        <v>1277</v>
      </c>
      <c r="B1329" s="13" t="str">
        <f>$B1324</f>
        <v/>
      </c>
      <c r="C1329" s="2" t="str">
        <f>IF($B1329="","",$S$6)</f>
        <v/>
      </c>
      <c r="D1329" s="23" t="str">
        <f t="shared" ref="D1329:K1329" si="1355">IF($B1329&gt;"",IF(ISERROR(SEARCH($B1329,T$6))," ",MID(T$6,FIND("%курс ",T$6,FIND($B1329,T$6))+6,3)&amp;"
("&amp;MID(T$6,FIND("ауд.",T$6,FIND($B1329,T$6))+4,FIND("№",T$6,FIND("ауд.",T$6,FIND($B1329,T$6)))-(FIND("ауд.",T$6,FIND($B1329,T$6))+4))&amp;")"),"")</f>
        <v/>
      </c>
      <c r="E1329" s="23" t="str">
        <f t="shared" si="1355"/>
        <v/>
      </c>
      <c r="F1329" s="23" t="str">
        <f t="shared" si="1355"/>
        <v/>
      </c>
      <c r="G1329" s="23" t="str">
        <f t="shared" si="1355"/>
        <v/>
      </c>
      <c r="H1329" s="23" t="str">
        <f t="shared" si="1355"/>
        <v/>
      </c>
      <c r="I1329" s="23" t="str">
        <f t="shared" si="1355"/>
        <v/>
      </c>
      <c r="J1329" s="23" t="str">
        <f t="shared" si="1355"/>
        <v/>
      </c>
      <c r="K1329" s="23" t="str">
        <f t="shared" si="1355"/>
        <v/>
      </c>
      <c r="L1329" s="23"/>
      <c r="M1329" s="23"/>
      <c r="P1329" s="16"/>
      <c r="Q1329" s="16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E1329" s="31" t="str">
        <f t="shared" si="1351"/>
        <v/>
      </c>
      <c r="AF1329" s="31" t="str">
        <f t="shared" si="1351"/>
        <v/>
      </c>
      <c r="AG1329" s="31" t="str">
        <f t="shared" si="1351"/>
        <v/>
      </c>
      <c r="AH1329" s="31" t="str">
        <f t="shared" si="1351"/>
        <v/>
      </c>
      <c r="AI1329" s="31" t="str">
        <f t="shared" si="1351"/>
        <v/>
      </c>
      <c r="AJ1329" s="31" t="str">
        <f t="shared" si="1351"/>
        <v/>
      </c>
      <c r="AK1329" s="31" t="str">
        <f t="shared" si="1351"/>
        <v/>
      </c>
      <c r="AL1329" s="31" t="str">
        <f t="shared" si="1351"/>
        <v/>
      </c>
      <c r="AM1329" s="31" t="str">
        <f t="shared" si="1351"/>
        <v/>
      </c>
      <c r="AN1329" s="31" t="str">
        <f t="shared" si="1351"/>
        <v/>
      </c>
      <c r="AO1329" s="32" t="str">
        <f t="shared" si="1349"/>
        <v/>
      </c>
      <c r="AP1329" s="32" t="str">
        <f t="shared" si="1333"/>
        <v/>
      </c>
      <c r="AQ1329" s="32" t="str">
        <f t="shared" si="1333"/>
        <v/>
      </c>
      <c r="AR1329" s="32" t="str">
        <f t="shared" si="1333"/>
        <v/>
      </c>
      <c r="AS1329" s="32" t="str">
        <f t="shared" si="1333"/>
        <v/>
      </c>
      <c r="AT1329" s="32" t="str">
        <f t="shared" si="1333"/>
        <v/>
      </c>
      <c r="AU1329" s="32" t="str">
        <f t="shared" si="1330"/>
        <v/>
      </c>
      <c r="AV1329" s="32" t="str">
        <f t="shared" si="1330"/>
        <v/>
      </c>
      <c r="AW1329" s="32" t="str">
        <f t="shared" si="1330"/>
        <v/>
      </c>
      <c r="AX1329" s="32" t="str">
        <f t="shared" si="1330"/>
        <v/>
      </c>
      <c r="AY1329" s="32" t="str">
        <f t="shared" si="1330"/>
        <v/>
      </c>
      <c r="BA1329" s="17" t="str">
        <f t="shared" si="1334"/>
        <v/>
      </c>
      <c r="BB1329" s="17" t="str">
        <f t="shared" si="1334"/>
        <v/>
      </c>
      <c r="BC1329" s="17" t="str">
        <f t="shared" si="1334"/>
        <v/>
      </c>
      <c r="BD1329" s="17" t="str">
        <f t="shared" si="1334"/>
        <v/>
      </c>
      <c r="BE1329" s="17" t="str">
        <f t="shared" si="1334"/>
        <v/>
      </c>
      <c r="BF1329" s="17" t="str">
        <f t="shared" si="1331"/>
        <v/>
      </c>
      <c r="BG1329" s="17" t="str">
        <f t="shared" si="1331"/>
        <v/>
      </c>
      <c r="BH1329" s="17" t="str">
        <f t="shared" si="1331"/>
        <v/>
      </c>
      <c r="BI1329" s="17" t="str">
        <f t="shared" si="1331"/>
        <v/>
      </c>
      <c r="BJ1329" s="17" t="str">
        <f t="shared" si="1331"/>
        <v/>
      </c>
    </row>
    <row r="1330" spans="1:62" s="13" customFormat="1" ht="23.25" customHeight="1">
      <c r="A1330" s="1">
        <f ca="1">IF(COUNTIF($D1330:$M1330," ")=10,"",IF(VLOOKUP(MAX($A$1:A1329),$A$1:C1329,3,FALSE)=0,"",MAX($A$1:A1329)+1))</f>
        <v>1278</v>
      </c>
      <c r="B1330" s="13" t="str">
        <f>$B1324</f>
        <v/>
      </c>
      <c r="C1330" s="2" t="str">
        <f>IF($B1330="","",$S$7)</f>
        <v/>
      </c>
      <c r="D1330" s="23" t="str">
        <f t="shared" ref="D1330:K1330" si="1356">IF($B1330&gt;"",IF(ISERROR(SEARCH($B1330,T$7))," ",MID(T$7,FIND("%курс ",T$7,FIND($B1330,T$7))+6,3)&amp;"
("&amp;MID(T$7,FIND("ауд.",T$7,FIND($B1330,T$7))+4,FIND("№",T$7,FIND("ауд.",T$7,FIND($B1330,T$7)))-(FIND("ауд.",T$7,FIND($B1330,T$7))+4))&amp;")"),"")</f>
        <v/>
      </c>
      <c r="E1330" s="23" t="str">
        <f t="shared" si="1356"/>
        <v/>
      </c>
      <c r="F1330" s="23" t="str">
        <f t="shared" si="1356"/>
        <v/>
      </c>
      <c r="G1330" s="23" t="str">
        <f t="shared" si="1356"/>
        <v/>
      </c>
      <c r="H1330" s="23" t="str">
        <f t="shared" si="1356"/>
        <v/>
      </c>
      <c r="I1330" s="23" t="str">
        <f t="shared" si="1356"/>
        <v/>
      </c>
      <c r="J1330" s="23" t="str">
        <f t="shared" si="1356"/>
        <v/>
      </c>
      <c r="K1330" s="23" t="str">
        <f t="shared" si="1356"/>
        <v/>
      </c>
      <c r="L1330" s="23"/>
      <c r="M1330" s="23"/>
      <c r="P1330" s="16"/>
      <c r="Q1330" s="16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E1330" s="31" t="str">
        <f t="shared" si="1351"/>
        <v/>
      </c>
      <c r="AF1330" s="31" t="str">
        <f t="shared" si="1351"/>
        <v/>
      </c>
      <c r="AG1330" s="31" t="str">
        <f t="shared" si="1351"/>
        <v/>
      </c>
      <c r="AH1330" s="31" t="str">
        <f t="shared" si="1351"/>
        <v/>
      </c>
      <c r="AI1330" s="31" t="str">
        <f t="shared" si="1351"/>
        <v/>
      </c>
      <c r="AJ1330" s="31" t="str">
        <f t="shared" si="1351"/>
        <v/>
      </c>
      <c r="AK1330" s="31" t="str">
        <f t="shared" si="1351"/>
        <v/>
      </c>
      <c r="AL1330" s="31" t="str">
        <f t="shared" si="1351"/>
        <v/>
      </c>
      <c r="AM1330" s="31" t="str">
        <f t="shared" si="1351"/>
        <v/>
      </c>
      <c r="AN1330" s="31" t="str">
        <f t="shared" si="1351"/>
        <v/>
      </c>
      <c r="AO1330" s="32" t="str">
        <f t="shared" si="1349"/>
        <v/>
      </c>
      <c r="AP1330" s="32" t="str">
        <f t="shared" si="1333"/>
        <v/>
      </c>
      <c r="AQ1330" s="32" t="str">
        <f t="shared" si="1333"/>
        <v/>
      </c>
      <c r="AR1330" s="32" t="str">
        <f t="shared" si="1333"/>
        <v/>
      </c>
      <c r="AS1330" s="32" t="str">
        <f t="shared" si="1333"/>
        <v/>
      </c>
      <c r="AT1330" s="32" t="str">
        <f t="shared" si="1333"/>
        <v/>
      </c>
      <c r="AU1330" s="32" t="str">
        <f t="shared" si="1330"/>
        <v/>
      </c>
      <c r="AV1330" s="32" t="str">
        <f t="shared" si="1330"/>
        <v/>
      </c>
      <c r="AW1330" s="32" t="str">
        <f t="shared" si="1330"/>
        <v/>
      </c>
      <c r="AX1330" s="32" t="str">
        <f t="shared" si="1330"/>
        <v/>
      </c>
      <c r="AY1330" s="32" t="str">
        <f t="shared" si="1330"/>
        <v/>
      </c>
      <c r="BA1330" s="17" t="str">
        <f t="shared" si="1334"/>
        <v/>
      </c>
      <c r="BB1330" s="17" t="str">
        <f t="shared" si="1334"/>
        <v/>
      </c>
      <c r="BC1330" s="17" t="str">
        <f t="shared" si="1334"/>
        <v/>
      </c>
      <c r="BD1330" s="17" t="str">
        <f t="shared" si="1334"/>
        <v/>
      </c>
      <c r="BE1330" s="17" t="str">
        <f t="shared" si="1334"/>
        <v/>
      </c>
      <c r="BF1330" s="17" t="str">
        <f t="shared" si="1331"/>
        <v/>
      </c>
      <c r="BG1330" s="17" t="str">
        <f t="shared" si="1331"/>
        <v/>
      </c>
      <c r="BH1330" s="17" t="str">
        <f t="shared" si="1331"/>
        <v/>
      </c>
      <c r="BI1330" s="17" t="str">
        <f t="shared" si="1331"/>
        <v/>
      </c>
      <c r="BJ1330" s="17" t="str">
        <f t="shared" si="1331"/>
        <v/>
      </c>
    </row>
    <row r="1331" spans="1:62" s="13" customFormat="1" ht="23.25" customHeight="1">
      <c r="A1331" s="1">
        <f ca="1">IF(COUNTIF($D1331:$M1331," ")=10,"",IF(VLOOKUP(MAX($A$1:A1330),$A$1:C1330,3,FALSE)=0,"",MAX($A$1:A1330)+1))</f>
        <v>1279</v>
      </c>
      <c r="B1331" s="13" t="str">
        <f>$B1324</f>
        <v/>
      </c>
      <c r="C1331" s="2" t="str">
        <f>IF($B1331="","",$S$8)</f>
        <v/>
      </c>
      <c r="D1331" s="23" t="str">
        <f t="shared" ref="D1331:K1331" si="1357">IF($B1331&gt;"",IF(ISERROR(SEARCH($B1331,T$8))," ",MID(T$8,FIND("%курс ",T$8,FIND($B1331,T$8))+6,3)&amp;"
("&amp;MID(T$8,FIND("ауд.",T$8,FIND($B1331,T$8))+4,FIND("№",T$8,FIND("ауд.",T$8,FIND($B1331,T$8)))-(FIND("ауд.",T$8,FIND($B1331,T$8))+4))&amp;")"),"")</f>
        <v/>
      </c>
      <c r="E1331" s="23" t="str">
        <f t="shared" si="1357"/>
        <v/>
      </c>
      <c r="F1331" s="23" t="str">
        <f t="shared" si="1357"/>
        <v/>
      </c>
      <c r="G1331" s="23" t="str">
        <f t="shared" si="1357"/>
        <v/>
      </c>
      <c r="H1331" s="23" t="str">
        <f t="shared" si="1357"/>
        <v/>
      </c>
      <c r="I1331" s="23" t="str">
        <f t="shared" si="1357"/>
        <v/>
      </c>
      <c r="J1331" s="23" t="str">
        <f t="shared" si="1357"/>
        <v/>
      </c>
      <c r="K1331" s="23" t="str">
        <f t="shared" si="1357"/>
        <v/>
      </c>
      <c r="L1331" s="23"/>
      <c r="M1331" s="23"/>
      <c r="P1331" s="16"/>
      <c r="Q1331" s="16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E1331" s="31" t="str">
        <f t="shared" si="1351"/>
        <v/>
      </c>
      <c r="AF1331" s="31" t="str">
        <f t="shared" si="1351"/>
        <v/>
      </c>
      <c r="AG1331" s="31" t="str">
        <f t="shared" si="1351"/>
        <v/>
      </c>
      <c r="AH1331" s="31" t="str">
        <f t="shared" si="1351"/>
        <v/>
      </c>
      <c r="AI1331" s="31" t="str">
        <f t="shared" si="1351"/>
        <v/>
      </c>
      <c r="AJ1331" s="31" t="str">
        <f t="shared" si="1351"/>
        <v/>
      </c>
      <c r="AK1331" s="31" t="str">
        <f t="shared" si="1351"/>
        <v/>
      </c>
      <c r="AL1331" s="31" t="str">
        <f t="shared" si="1351"/>
        <v/>
      </c>
      <c r="AM1331" s="31" t="str">
        <f t="shared" si="1351"/>
        <v/>
      </c>
      <c r="AN1331" s="31" t="str">
        <f t="shared" si="1351"/>
        <v/>
      </c>
      <c r="AO1331" s="32" t="str">
        <f t="shared" si="1349"/>
        <v/>
      </c>
      <c r="AP1331" s="32" t="str">
        <f t="shared" si="1333"/>
        <v/>
      </c>
      <c r="AQ1331" s="32" t="str">
        <f t="shared" si="1333"/>
        <v/>
      </c>
      <c r="AR1331" s="32" t="str">
        <f t="shared" si="1333"/>
        <v/>
      </c>
      <c r="AS1331" s="32" t="str">
        <f t="shared" si="1333"/>
        <v/>
      </c>
      <c r="AT1331" s="32" t="str">
        <f t="shared" si="1333"/>
        <v/>
      </c>
      <c r="AU1331" s="32" t="str">
        <f t="shared" si="1330"/>
        <v/>
      </c>
      <c r="AV1331" s="32" t="str">
        <f t="shared" si="1330"/>
        <v/>
      </c>
      <c r="AW1331" s="32" t="str">
        <f t="shared" si="1330"/>
        <v/>
      </c>
      <c r="AX1331" s="32" t="str">
        <f t="shared" si="1330"/>
        <v/>
      </c>
      <c r="AY1331" s="32" t="str">
        <f t="shared" si="1330"/>
        <v/>
      </c>
      <c r="BA1331" s="17" t="str">
        <f t="shared" si="1334"/>
        <v/>
      </c>
      <c r="BB1331" s="17" t="str">
        <f t="shared" si="1334"/>
        <v/>
      </c>
      <c r="BC1331" s="17" t="str">
        <f t="shared" si="1334"/>
        <v/>
      </c>
      <c r="BD1331" s="17" t="str">
        <f t="shared" si="1334"/>
        <v/>
      </c>
      <c r="BE1331" s="17" t="str">
        <f t="shared" si="1334"/>
        <v/>
      </c>
      <c r="BF1331" s="17" t="str">
        <f t="shared" si="1331"/>
        <v/>
      </c>
      <c r="BG1331" s="17" t="str">
        <f t="shared" si="1331"/>
        <v/>
      </c>
      <c r="BH1331" s="17" t="str">
        <f t="shared" si="1331"/>
        <v/>
      </c>
      <c r="BI1331" s="17" t="str">
        <f t="shared" si="1331"/>
        <v/>
      </c>
      <c r="BJ1331" s="17" t="str">
        <f t="shared" si="1331"/>
        <v/>
      </c>
    </row>
    <row r="1332" spans="1:62" s="13" customFormat="1" ht="23.25" customHeight="1">
      <c r="C1332" s="2" t="str">
        <f>IF($B1332="","",$S$2)</f>
        <v/>
      </c>
      <c r="D1332" s="14" t="str">
        <f t="shared" ref="D1332:K1332" si="1358">IF($B1332&gt;"",IF(ISERROR(SEARCH($B1332,T$2))," ",MID(T$2,FIND("%курс ",T$2,FIND($B1332,T$2))+6,3)&amp;"
("&amp;MID(T$2,FIND("ауд.",T$2,FIND($B1332,T$2))+4,FIND("№",T$2,FIND("ауд.",T$2,FIND($B1332,T$2)))-(FIND("ауд.",T$2,FIND($B1332,T$2))+4))&amp;")"),"")</f>
        <v/>
      </c>
      <c r="E1332" s="14" t="str">
        <f t="shared" si="1358"/>
        <v/>
      </c>
      <c r="F1332" s="14" t="str">
        <f t="shared" si="1358"/>
        <v/>
      </c>
      <c r="G1332" s="14" t="str">
        <f t="shared" si="1358"/>
        <v/>
      </c>
      <c r="H1332" s="14" t="str">
        <f t="shared" si="1358"/>
        <v/>
      </c>
      <c r="I1332" s="14" t="str">
        <f t="shared" si="1358"/>
        <v/>
      </c>
      <c r="J1332" s="14" t="str">
        <f t="shared" si="1358"/>
        <v/>
      </c>
      <c r="K1332" s="14" t="str">
        <f t="shared" si="1358"/>
        <v/>
      </c>
      <c r="L1332" s="14"/>
      <c r="M1332" s="14"/>
      <c r="P1332" s="16"/>
      <c r="Q1332" s="16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E1332" s="35"/>
      <c r="AF1332" s="35"/>
      <c r="AG1332" s="35"/>
      <c r="AH1332" s="35"/>
      <c r="AI1332" s="35"/>
      <c r="AJ1332" s="35"/>
      <c r="AK1332" s="35"/>
      <c r="AL1332" s="35"/>
      <c r="AM1332" s="35"/>
      <c r="AN1332" s="35"/>
      <c r="AO1332" s="35"/>
      <c r="AP1332" s="32" t="str">
        <f t="shared" si="1333"/>
        <v/>
      </c>
      <c r="AQ1332" s="32" t="str">
        <f t="shared" si="1333"/>
        <v/>
      </c>
      <c r="AR1332" s="32" t="str">
        <f t="shared" si="1333"/>
        <v/>
      </c>
      <c r="AS1332" s="32" t="str">
        <f t="shared" si="1333"/>
        <v/>
      </c>
      <c r="AT1332" s="32" t="str">
        <f t="shared" si="1333"/>
        <v/>
      </c>
      <c r="AU1332" s="32" t="str">
        <f t="shared" si="1330"/>
        <v/>
      </c>
      <c r="AV1332" s="32" t="str">
        <f t="shared" si="1330"/>
        <v/>
      </c>
      <c r="AW1332" s="32" t="str">
        <f t="shared" si="1330"/>
        <v/>
      </c>
      <c r="AX1332" s="32" t="str">
        <f t="shared" si="1330"/>
        <v/>
      </c>
      <c r="AY1332" s="32" t="str">
        <f t="shared" si="1330"/>
        <v/>
      </c>
      <c r="BA1332" s="17" t="str">
        <f t="shared" si="1334"/>
        <v/>
      </c>
      <c r="BB1332" s="17" t="str">
        <f t="shared" si="1334"/>
        <v/>
      </c>
      <c r="BC1332" s="17" t="str">
        <f t="shared" si="1334"/>
        <v/>
      </c>
      <c r="BD1332" s="17" t="str">
        <f t="shared" si="1334"/>
        <v/>
      </c>
      <c r="BE1332" s="17" t="str">
        <f t="shared" si="1334"/>
        <v/>
      </c>
      <c r="BF1332" s="17" t="str">
        <f t="shared" si="1331"/>
        <v/>
      </c>
      <c r="BG1332" s="17" t="str">
        <f t="shared" si="1331"/>
        <v/>
      </c>
      <c r="BH1332" s="17" t="str">
        <f t="shared" si="1331"/>
        <v/>
      </c>
      <c r="BI1332" s="17" t="str">
        <f t="shared" si="1331"/>
        <v/>
      </c>
      <c r="BJ1332" s="17" t="str">
        <f t="shared" si="1331"/>
        <v/>
      </c>
    </row>
    <row r="1333" spans="1:62" s="13" customFormat="1" ht="23.25" customHeight="1">
      <c r="A1333" s="1">
        <f ca="1">IF(COUNTIF($D1334:$M1340," ")=70,"",MAX($A$1:A1332)+1)</f>
        <v>1280</v>
      </c>
      <c r="B1333" s="2" t="str">
        <f>IF($C1333="","",$C1333)</f>
        <v/>
      </c>
      <c r="C1333" s="3" t="str">
        <f>IF(ISERROR(VLOOKUP((ROW()-1)/9+1,'[1]Преподавательский состав'!$A$2:$B$180,2,FALSE)),"",VLOOKUP((ROW()-1)/9+1,'[1]Преподавательский состав'!$A$2:$B$180,2,FALSE))</f>
        <v/>
      </c>
      <c r="D1333" s="3" t="str">
        <f>IF($C1333="","",T(" 9.00"))</f>
        <v/>
      </c>
      <c r="E1333" s="3" t="str">
        <f>IF($C1333="","",T("10.40"))</f>
        <v/>
      </c>
      <c r="F1333" s="3" t="str">
        <f>IF($C1333="","",T("12.20"))</f>
        <v/>
      </c>
      <c r="G1333" s="3" t="str">
        <f>IF($C1333="","",T("14.00"))</f>
        <v/>
      </c>
      <c r="H1333" s="3" t="str">
        <f>IF($C1333="","",T("14.30"))</f>
        <v/>
      </c>
      <c r="I1333" s="3" t="str">
        <f>IF($C1333="","",T("16.10"))</f>
        <v/>
      </c>
      <c r="J1333" s="3" t="str">
        <f>IF($C1333="","",T("17.50"))</f>
        <v/>
      </c>
      <c r="K1333" s="3" t="str">
        <f>IF($C1333="","",T("17.50"))</f>
        <v/>
      </c>
      <c r="L1333" s="3"/>
      <c r="M1333" s="3"/>
      <c r="P1333" s="16"/>
      <c r="Q1333" s="16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E1333" s="32"/>
      <c r="AF1333" s="32"/>
      <c r="AG1333" s="32"/>
      <c r="AH1333" s="32"/>
      <c r="AI1333" s="32"/>
      <c r="AJ1333" s="32"/>
      <c r="AK1333" s="32"/>
      <c r="AL1333" s="32"/>
      <c r="AM1333" s="32"/>
      <c r="AN1333" s="32"/>
      <c r="AO1333" s="32" t="str">
        <f t="shared" ref="AO1333:AO1340" si="1359">IF(COUNTBLANK(AE1333:AN1333)=10,"",MID($B1333,1,FIND(" ",$B1333)-1))</f>
        <v/>
      </c>
      <c r="AP1333" s="32" t="str">
        <f t="shared" si="1333"/>
        <v/>
      </c>
      <c r="AQ1333" s="32" t="str">
        <f t="shared" si="1333"/>
        <v/>
      </c>
      <c r="AR1333" s="32" t="str">
        <f t="shared" si="1333"/>
        <v/>
      </c>
      <c r="AS1333" s="32" t="str">
        <f t="shared" si="1333"/>
        <v/>
      </c>
      <c r="AT1333" s="32" t="str">
        <f t="shared" si="1333"/>
        <v/>
      </c>
      <c r="AU1333" s="32" t="str">
        <f t="shared" si="1330"/>
        <v/>
      </c>
      <c r="AV1333" s="32" t="str">
        <f t="shared" si="1330"/>
        <v/>
      </c>
      <c r="AW1333" s="32" t="str">
        <f t="shared" si="1330"/>
        <v/>
      </c>
      <c r="AX1333" s="32" t="str">
        <f t="shared" si="1330"/>
        <v/>
      </c>
      <c r="AY1333" s="32" t="str">
        <f t="shared" si="1330"/>
        <v/>
      </c>
      <c r="BA1333" s="17" t="str">
        <f t="shared" si="1334"/>
        <v/>
      </c>
      <c r="BB1333" s="17" t="str">
        <f t="shared" si="1334"/>
        <v/>
      </c>
      <c r="BC1333" s="17" t="str">
        <f t="shared" si="1334"/>
        <v/>
      </c>
      <c r="BD1333" s="17" t="str">
        <f t="shared" si="1334"/>
        <v/>
      </c>
      <c r="BE1333" s="17" t="str">
        <f t="shared" si="1334"/>
        <v/>
      </c>
      <c r="BF1333" s="17" t="str">
        <f t="shared" si="1331"/>
        <v/>
      </c>
      <c r="BG1333" s="17" t="str">
        <f t="shared" si="1331"/>
        <v/>
      </c>
      <c r="BH1333" s="17" t="str">
        <f t="shared" si="1331"/>
        <v/>
      </c>
      <c r="BI1333" s="17" t="str">
        <f t="shared" si="1331"/>
        <v/>
      </c>
      <c r="BJ1333" s="17" t="str">
        <f t="shared" si="1331"/>
        <v/>
      </c>
    </row>
    <row r="1334" spans="1:62" s="13" customFormat="1" ht="23.25" customHeight="1">
      <c r="A1334" s="1">
        <f ca="1">IF(COUNTIF($D1334:$M1334," ")=10,"",IF(VLOOKUP(MAX($A$1:A1333),$A$1:C1333,3,FALSE)=0,"",MAX($A$1:A1333)+1))</f>
        <v>1281</v>
      </c>
      <c r="B1334" s="13" t="str">
        <f>$B1333</f>
        <v/>
      </c>
      <c r="C1334" s="2" t="str">
        <f>IF($B1334="","",$S$2)</f>
        <v/>
      </c>
      <c r="D1334" s="14" t="str">
        <f t="shared" ref="D1334:K1334" si="1360">IF($B1334&gt;"",IF(ISERROR(SEARCH($B1334,T$2))," ",MID(T$2,FIND("%курс ",T$2,FIND($B1334,T$2))+6,3)&amp;"
("&amp;MID(T$2,FIND("ауд.",T$2,FIND($B1334,T$2))+4,FIND("№",T$2,FIND("ауд.",T$2,FIND($B1334,T$2)))-(FIND("ауд.",T$2,FIND($B1334,T$2))+4))&amp;")"),"")</f>
        <v/>
      </c>
      <c r="E1334" s="14" t="str">
        <f t="shared" si="1360"/>
        <v/>
      </c>
      <c r="F1334" s="14" t="str">
        <f t="shared" si="1360"/>
        <v/>
      </c>
      <c r="G1334" s="14" t="str">
        <f t="shared" si="1360"/>
        <v/>
      </c>
      <c r="H1334" s="14" t="str">
        <f t="shared" si="1360"/>
        <v/>
      </c>
      <c r="I1334" s="14" t="str">
        <f t="shared" si="1360"/>
        <v/>
      </c>
      <c r="J1334" s="14" t="str">
        <f t="shared" si="1360"/>
        <v/>
      </c>
      <c r="K1334" s="14" t="str">
        <f t="shared" si="1360"/>
        <v/>
      </c>
      <c r="L1334" s="14"/>
      <c r="M1334" s="14"/>
      <c r="P1334" s="16"/>
      <c r="Q1334" s="16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E1334" s="31" t="str">
        <f t="shared" ref="AE1334:AN1340" si="1361">IF(D1334=" ","",IF(D1334="","",CONCATENATE($C1334," ",D$1," ",MID(D1334,6,3))))</f>
        <v/>
      </c>
      <c r="AF1334" s="31" t="str">
        <f t="shared" si="1361"/>
        <v/>
      </c>
      <c r="AG1334" s="31" t="str">
        <f t="shared" si="1361"/>
        <v/>
      </c>
      <c r="AH1334" s="31" t="str">
        <f t="shared" si="1361"/>
        <v/>
      </c>
      <c r="AI1334" s="31" t="str">
        <f t="shared" si="1361"/>
        <v/>
      </c>
      <c r="AJ1334" s="31" t="str">
        <f t="shared" si="1361"/>
        <v/>
      </c>
      <c r="AK1334" s="31" t="str">
        <f t="shared" si="1361"/>
        <v/>
      </c>
      <c r="AL1334" s="31" t="str">
        <f t="shared" si="1361"/>
        <v/>
      </c>
      <c r="AM1334" s="31" t="str">
        <f t="shared" si="1361"/>
        <v/>
      </c>
      <c r="AN1334" s="31" t="str">
        <f t="shared" si="1361"/>
        <v/>
      </c>
      <c r="AO1334" s="32" t="str">
        <f t="shared" si="1359"/>
        <v/>
      </c>
      <c r="AP1334" s="32" t="str">
        <f t="shared" si="1333"/>
        <v/>
      </c>
      <c r="AQ1334" s="32" t="str">
        <f t="shared" si="1333"/>
        <v/>
      </c>
      <c r="AR1334" s="32" t="str">
        <f t="shared" si="1333"/>
        <v/>
      </c>
      <c r="AS1334" s="32" t="str">
        <f t="shared" si="1333"/>
        <v/>
      </c>
      <c r="AT1334" s="32" t="str">
        <f t="shared" si="1333"/>
        <v/>
      </c>
      <c r="AU1334" s="32" t="str">
        <f t="shared" si="1330"/>
        <v/>
      </c>
      <c r="AV1334" s="32" t="str">
        <f t="shared" si="1330"/>
        <v/>
      </c>
      <c r="AW1334" s="32" t="str">
        <f t="shared" si="1330"/>
        <v/>
      </c>
      <c r="AX1334" s="32" t="str">
        <f t="shared" si="1330"/>
        <v/>
      </c>
      <c r="AY1334" s="32" t="str">
        <f t="shared" si="1330"/>
        <v/>
      </c>
      <c r="BA1334" s="17" t="str">
        <f t="shared" si="1334"/>
        <v/>
      </c>
      <c r="BB1334" s="17" t="str">
        <f t="shared" si="1334"/>
        <v/>
      </c>
      <c r="BC1334" s="17" t="str">
        <f t="shared" si="1334"/>
        <v/>
      </c>
      <c r="BD1334" s="17" t="str">
        <f t="shared" si="1334"/>
        <v/>
      </c>
      <c r="BE1334" s="17" t="str">
        <f t="shared" si="1334"/>
        <v/>
      </c>
      <c r="BF1334" s="17" t="str">
        <f t="shared" si="1331"/>
        <v/>
      </c>
      <c r="BG1334" s="17" t="str">
        <f t="shared" si="1331"/>
        <v/>
      </c>
      <c r="BH1334" s="17" t="str">
        <f t="shared" si="1331"/>
        <v/>
      </c>
      <c r="BI1334" s="17" t="str">
        <f t="shared" si="1331"/>
        <v/>
      </c>
      <c r="BJ1334" s="17" t="str">
        <f t="shared" si="1331"/>
        <v/>
      </c>
    </row>
    <row r="1335" spans="1:62" s="13" customFormat="1" ht="23.25" customHeight="1">
      <c r="A1335" s="1">
        <f ca="1">IF(COUNTIF($D1335:$M1335," ")=10,"",IF(VLOOKUP(MAX($A$1:A1334),$A$1:C1334,3,FALSE)=0,"",MAX($A$1:A1334)+1))</f>
        <v>1282</v>
      </c>
      <c r="B1335" s="13" t="str">
        <f>$B1333</f>
        <v/>
      </c>
      <c r="C1335" s="2" t="str">
        <f>IF($B1335="","",$S$3)</f>
        <v/>
      </c>
      <c r="D1335" s="14" t="str">
        <f t="shared" ref="D1335:K1335" si="1362">IF($B1335&gt;"",IF(ISERROR(SEARCH($B1335,T$3))," ",MID(T$3,FIND("%курс ",T$3,FIND($B1335,T$3))+6,3)&amp;"
("&amp;MID(T$3,FIND("ауд.",T$3,FIND($B1335,T$3))+4,FIND("№",T$3,FIND("ауд.",T$3,FIND($B1335,T$3)))-(FIND("ауд.",T$3,FIND($B1335,T$3))+4))&amp;")"),"")</f>
        <v/>
      </c>
      <c r="E1335" s="14" t="str">
        <f t="shared" si="1362"/>
        <v/>
      </c>
      <c r="F1335" s="14" t="str">
        <f t="shared" si="1362"/>
        <v/>
      </c>
      <c r="G1335" s="14" t="str">
        <f t="shared" si="1362"/>
        <v/>
      </c>
      <c r="H1335" s="14" t="str">
        <f t="shared" si="1362"/>
        <v/>
      </c>
      <c r="I1335" s="14" t="str">
        <f t="shared" si="1362"/>
        <v/>
      </c>
      <c r="J1335" s="14" t="str">
        <f t="shared" si="1362"/>
        <v/>
      </c>
      <c r="K1335" s="14" t="str">
        <f t="shared" si="1362"/>
        <v/>
      </c>
      <c r="L1335" s="14"/>
      <c r="M1335" s="14"/>
      <c r="P1335" s="16"/>
      <c r="Q1335" s="16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E1335" s="31" t="str">
        <f t="shared" si="1361"/>
        <v/>
      </c>
      <c r="AF1335" s="31" t="str">
        <f t="shared" si="1361"/>
        <v/>
      </c>
      <c r="AG1335" s="31" t="str">
        <f t="shared" si="1361"/>
        <v/>
      </c>
      <c r="AH1335" s="31" t="str">
        <f t="shared" si="1361"/>
        <v/>
      </c>
      <c r="AI1335" s="31" t="str">
        <f t="shared" si="1361"/>
        <v/>
      </c>
      <c r="AJ1335" s="31" t="str">
        <f t="shared" si="1361"/>
        <v/>
      </c>
      <c r="AK1335" s="31" t="str">
        <f t="shared" si="1361"/>
        <v/>
      </c>
      <c r="AL1335" s="31" t="str">
        <f t="shared" si="1361"/>
        <v/>
      </c>
      <c r="AM1335" s="31" t="str">
        <f t="shared" si="1361"/>
        <v/>
      </c>
      <c r="AN1335" s="31" t="str">
        <f t="shared" si="1361"/>
        <v/>
      </c>
      <c r="AO1335" s="32" t="str">
        <f t="shared" si="1359"/>
        <v/>
      </c>
      <c r="AP1335" s="32" t="str">
        <f t="shared" si="1333"/>
        <v/>
      </c>
      <c r="AQ1335" s="32" t="str">
        <f t="shared" si="1333"/>
        <v/>
      </c>
      <c r="AR1335" s="32" t="str">
        <f t="shared" si="1333"/>
        <v/>
      </c>
      <c r="AS1335" s="32" t="str">
        <f t="shared" si="1333"/>
        <v/>
      </c>
      <c r="AT1335" s="32" t="str">
        <f t="shared" si="1333"/>
        <v/>
      </c>
      <c r="AU1335" s="32" t="str">
        <f t="shared" si="1330"/>
        <v/>
      </c>
      <c r="AV1335" s="32" t="str">
        <f t="shared" si="1330"/>
        <v/>
      </c>
      <c r="AW1335" s="32" t="str">
        <f t="shared" si="1330"/>
        <v/>
      </c>
      <c r="AX1335" s="32" t="str">
        <f t="shared" si="1330"/>
        <v/>
      </c>
      <c r="AY1335" s="32" t="str">
        <f t="shared" si="1330"/>
        <v/>
      </c>
      <c r="BA1335" s="17" t="str">
        <f t="shared" si="1334"/>
        <v/>
      </c>
      <c r="BB1335" s="17" t="str">
        <f t="shared" si="1334"/>
        <v/>
      </c>
      <c r="BC1335" s="17" t="str">
        <f t="shared" si="1334"/>
        <v/>
      </c>
      <c r="BD1335" s="17" t="str">
        <f t="shared" si="1334"/>
        <v/>
      </c>
      <c r="BE1335" s="17" t="str">
        <f t="shared" si="1334"/>
        <v/>
      </c>
      <c r="BF1335" s="17" t="str">
        <f t="shared" si="1331"/>
        <v/>
      </c>
      <c r="BG1335" s="17" t="str">
        <f t="shared" si="1331"/>
        <v/>
      </c>
      <c r="BH1335" s="17" t="str">
        <f t="shared" si="1331"/>
        <v/>
      </c>
      <c r="BI1335" s="17" t="str">
        <f t="shared" si="1331"/>
        <v/>
      </c>
      <c r="BJ1335" s="17" t="str">
        <f t="shared" si="1331"/>
        <v/>
      </c>
    </row>
    <row r="1336" spans="1:62" s="13" customFormat="1" ht="23.25" customHeight="1">
      <c r="A1336" s="1">
        <f ca="1">IF(COUNTIF($D1336:$M1336," ")=10,"",IF(VLOOKUP(MAX($A$1:A1335),$A$1:C1335,3,FALSE)=0,"",MAX($A$1:A1335)+1))</f>
        <v>1283</v>
      </c>
      <c r="B1336" s="13" t="str">
        <f>$B1333</f>
        <v/>
      </c>
      <c r="C1336" s="2" t="str">
        <f>IF($B1336="","",$S$4)</f>
        <v/>
      </c>
      <c r="D1336" s="14" t="str">
        <f t="shared" ref="D1336:K1336" si="1363">IF($B1336&gt;"",IF(ISERROR(SEARCH($B1336,T$4))," ",MID(T$4,FIND("%курс ",T$4,FIND($B1336,T$4))+6,3)&amp;"
("&amp;MID(T$4,FIND("ауд.",T$4,FIND($B1336,T$4))+4,FIND("№",T$4,FIND("ауд.",T$4,FIND($B1336,T$4)))-(FIND("ауд.",T$4,FIND($B1336,T$4))+4))&amp;")"),"")</f>
        <v/>
      </c>
      <c r="E1336" s="14" t="str">
        <f t="shared" si="1363"/>
        <v/>
      </c>
      <c r="F1336" s="14" t="str">
        <f t="shared" si="1363"/>
        <v/>
      </c>
      <c r="G1336" s="14" t="str">
        <f t="shared" si="1363"/>
        <v/>
      </c>
      <c r="H1336" s="14" t="str">
        <f t="shared" si="1363"/>
        <v/>
      </c>
      <c r="I1336" s="14" t="str">
        <f t="shared" si="1363"/>
        <v/>
      </c>
      <c r="J1336" s="14" t="str">
        <f t="shared" si="1363"/>
        <v/>
      </c>
      <c r="K1336" s="14" t="str">
        <f t="shared" si="1363"/>
        <v/>
      </c>
      <c r="L1336" s="14"/>
      <c r="M1336" s="14"/>
      <c r="P1336" s="16"/>
      <c r="Q1336" s="16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E1336" s="31" t="str">
        <f t="shared" si="1361"/>
        <v/>
      </c>
      <c r="AF1336" s="31" t="str">
        <f t="shared" si="1361"/>
        <v/>
      </c>
      <c r="AG1336" s="31" t="str">
        <f t="shared" si="1361"/>
        <v/>
      </c>
      <c r="AH1336" s="31" t="str">
        <f t="shared" si="1361"/>
        <v/>
      </c>
      <c r="AI1336" s="31" t="str">
        <f t="shared" si="1361"/>
        <v/>
      </c>
      <c r="AJ1336" s="31" t="str">
        <f t="shared" si="1361"/>
        <v/>
      </c>
      <c r="AK1336" s="31" t="str">
        <f t="shared" si="1361"/>
        <v/>
      </c>
      <c r="AL1336" s="31" t="str">
        <f t="shared" si="1361"/>
        <v/>
      </c>
      <c r="AM1336" s="31" t="str">
        <f t="shared" si="1361"/>
        <v/>
      </c>
      <c r="AN1336" s="31" t="str">
        <f t="shared" si="1361"/>
        <v/>
      </c>
      <c r="AO1336" s="32" t="str">
        <f t="shared" si="1359"/>
        <v/>
      </c>
      <c r="AP1336" s="32" t="str">
        <f t="shared" si="1333"/>
        <v/>
      </c>
      <c r="AQ1336" s="32" t="str">
        <f t="shared" si="1333"/>
        <v/>
      </c>
      <c r="AR1336" s="32" t="str">
        <f t="shared" si="1333"/>
        <v/>
      </c>
      <c r="AS1336" s="32" t="str">
        <f t="shared" si="1333"/>
        <v/>
      </c>
      <c r="AT1336" s="32" t="str">
        <f t="shared" si="1333"/>
        <v/>
      </c>
      <c r="AU1336" s="32" t="str">
        <f t="shared" si="1330"/>
        <v/>
      </c>
      <c r="AV1336" s="32" t="str">
        <f t="shared" si="1330"/>
        <v/>
      </c>
      <c r="AW1336" s="32" t="str">
        <f t="shared" si="1330"/>
        <v/>
      </c>
      <c r="AX1336" s="32" t="str">
        <f t="shared" si="1330"/>
        <v/>
      </c>
      <c r="AY1336" s="32" t="str">
        <f t="shared" si="1330"/>
        <v/>
      </c>
      <c r="BA1336" s="17" t="str">
        <f t="shared" si="1334"/>
        <v/>
      </c>
      <c r="BB1336" s="17" t="str">
        <f t="shared" si="1334"/>
        <v/>
      </c>
      <c r="BC1336" s="17" t="str">
        <f t="shared" si="1334"/>
        <v/>
      </c>
      <c r="BD1336" s="17" t="str">
        <f t="shared" si="1334"/>
        <v/>
      </c>
      <c r="BE1336" s="17" t="str">
        <f t="shared" si="1334"/>
        <v/>
      </c>
      <c r="BF1336" s="17" t="str">
        <f t="shared" si="1331"/>
        <v/>
      </c>
      <c r="BG1336" s="17" t="str">
        <f t="shared" si="1331"/>
        <v/>
      </c>
      <c r="BH1336" s="17" t="str">
        <f t="shared" si="1331"/>
        <v/>
      </c>
      <c r="BI1336" s="17" t="str">
        <f t="shared" si="1331"/>
        <v/>
      </c>
      <c r="BJ1336" s="17" t="str">
        <f t="shared" si="1331"/>
        <v/>
      </c>
    </row>
    <row r="1337" spans="1:62" s="13" customFormat="1" ht="23.25" customHeight="1">
      <c r="A1337" s="1">
        <f ca="1">IF(COUNTIF($D1337:$M1337," ")=10,"",IF(VLOOKUP(MAX($A$1:A1336),$A$1:C1336,3,FALSE)=0,"",MAX($A$1:A1336)+1))</f>
        <v>1284</v>
      </c>
      <c r="B1337" s="13" t="str">
        <f>$B1333</f>
        <v/>
      </c>
      <c r="C1337" s="2" t="str">
        <f>IF($B1337="","",$S$5)</f>
        <v/>
      </c>
      <c r="D1337" s="23" t="str">
        <f t="shared" ref="D1337:K1337" si="1364">IF($B1337&gt;"",IF(ISERROR(SEARCH($B1337,T$5))," ",MID(T$5,FIND("%курс ",T$5,FIND($B1337,T$5))+6,3)&amp;"
("&amp;MID(T$5,FIND("ауд.",T$5,FIND($B1337,T$5))+4,FIND("№",T$5,FIND("ауд.",T$5,FIND($B1337,T$5)))-(FIND("ауд.",T$5,FIND($B1337,T$5))+4))&amp;")"),"")</f>
        <v/>
      </c>
      <c r="E1337" s="23" t="str">
        <f t="shared" si="1364"/>
        <v/>
      </c>
      <c r="F1337" s="23" t="str">
        <f t="shared" si="1364"/>
        <v/>
      </c>
      <c r="G1337" s="23" t="str">
        <f t="shared" si="1364"/>
        <v/>
      </c>
      <c r="H1337" s="23" t="str">
        <f t="shared" si="1364"/>
        <v/>
      </c>
      <c r="I1337" s="23" t="str">
        <f t="shared" si="1364"/>
        <v/>
      </c>
      <c r="J1337" s="23" t="str">
        <f t="shared" si="1364"/>
        <v/>
      </c>
      <c r="K1337" s="23" t="str">
        <f t="shared" si="1364"/>
        <v/>
      </c>
      <c r="L1337" s="23"/>
      <c r="M1337" s="23"/>
      <c r="P1337" s="16"/>
      <c r="Q1337" s="16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E1337" s="31" t="str">
        <f t="shared" si="1361"/>
        <v/>
      </c>
      <c r="AF1337" s="31" t="str">
        <f t="shared" si="1361"/>
        <v/>
      </c>
      <c r="AG1337" s="31" t="str">
        <f t="shared" si="1361"/>
        <v/>
      </c>
      <c r="AH1337" s="31" t="str">
        <f t="shared" si="1361"/>
        <v/>
      </c>
      <c r="AI1337" s="31" t="str">
        <f t="shared" si="1361"/>
        <v/>
      </c>
      <c r="AJ1337" s="31" t="str">
        <f t="shared" si="1361"/>
        <v/>
      </c>
      <c r="AK1337" s="31" t="str">
        <f t="shared" si="1361"/>
        <v/>
      </c>
      <c r="AL1337" s="31" t="str">
        <f t="shared" si="1361"/>
        <v/>
      </c>
      <c r="AM1337" s="31" t="str">
        <f t="shared" si="1361"/>
        <v/>
      </c>
      <c r="AN1337" s="31" t="str">
        <f t="shared" si="1361"/>
        <v/>
      </c>
      <c r="AO1337" s="32" t="str">
        <f t="shared" si="1359"/>
        <v/>
      </c>
      <c r="AP1337" s="32" t="str">
        <f t="shared" si="1333"/>
        <v/>
      </c>
      <c r="AQ1337" s="32" t="str">
        <f t="shared" si="1333"/>
        <v/>
      </c>
      <c r="AR1337" s="32" t="str">
        <f t="shared" si="1333"/>
        <v/>
      </c>
      <c r="AS1337" s="32" t="str">
        <f t="shared" si="1333"/>
        <v/>
      </c>
      <c r="AT1337" s="32" t="str">
        <f t="shared" si="1333"/>
        <v/>
      </c>
      <c r="AU1337" s="32" t="str">
        <f t="shared" si="1330"/>
        <v/>
      </c>
      <c r="AV1337" s="32" t="str">
        <f t="shared" si="1330"/>
        <v/>
      </c>
      <c r="AW1337" s="32" t="str">
        <f t="shared" si="1330"/>
        <v/>
      </c>
      <c r="AX1337" s="32" t="str">
        <f t="shared" si="1330"/>
        <v/>
      </c>
      <c r="AY1337" s="32" t="str">
        <f t="shared" si="1330"/>
        <v/>
      </c>
      <c r="BA1337" s="17" t="str">
        <f t="shared" si="1334"/>
        <v/>
      </c>
      <c r="BB1337" s="17" t="str">
        <f t="shared" si="1334"/>
        <v/>
      </c>
      <c r="BC1337" s="17" t="str">
        <f t="shared" si="1334"/>
        <v/>
      </c>
      <c r="BD1337" s="17" t="str">
        <f t="shared" si="1334"/>
        <v/>
      </c>
      <c r="BE1337" s="17" t="str">
        <f t="shared" si="1334"/>
        <v/>
      </c>
      <c r="BF1337" s="17" t="str">
        <f t="shared" si="1331"/>
        <v/>
      </c>
      <c r="BG1337" s="17" t="str">
        <f t="shared" si="1331"/>
        <v/>
      </c>
      <c r="BH1337" s="17" t="str">
        <f t="shared" si="1331"/>
        <v/>
      </c>
      <c r="BI1337" s="17" t="str">
        <f t="shared" si="1331"/>
        <v/>
      </c>
      <c r="BJ1337" s="17" t="str">
        <f t="shared" si="1331"/>
        <v/>
      </c>
    </row>
    <row r="1338" spans="1:62" s="13" customFormat="1" ht="23.25" customHeight="1">
      <c r="A1338" s="1">
        <f ca="1">IF(COUNTIF($D1338:$M1338," ")=10,"",IF(VLOOKUP(MAX($A$1:A1337),$A$1:C1337,3,FALSE)=0,"",MAX($A$1:A1337)+1))</f>
        <v>1285</v>
      </c>
      <c r="B1338" s="13" t="str">
        <f>$B1333</f>
        <v/>
      </c>
      <c r="C1338" s="2" t="str">
        <f>IF($B1338="","",$S$6)</f>
        <v/>
      </c>
      <c r="D1338" s="23" t="str">
        <f t="shared" ref="D1338:K1338" si="1365">IF($B1338&gt;"",IF(ISERROR(SEARCH($B1338,T$6))," ",MID(T$6,FIND("%курс ",T$6,FIND($B1338,T$6))+6,3)&amp;"
("&amp;MID(T$6,FIND("ауд.",T$6,FIND($B1338,T$6))+4,FIND("№",T$6,FIND("ауд.",T$6,FIND($B1338,T$6)))-(FIND("ауд.",T$6,FIND($B1338,T$6))+4))&amp;")"),"")</f>
        <v/>
      </c>
      <c r="E1338" s="23" t="str">
        <f t="shared" si="1365"/>
        <v/>
      </c>
      <c r="F1338" s="23" t="str">
        <f t="shared" si="1365"/>
        <v/>
      </c>
      <c r="G1338" s="23" t="str">
        <f t="shared" si="1365"/>
        <v/>
      </c>
      <c r="H1338" s="23" t="str">
        <f t="shared" si="1365"/>
        <v/>
      </c>
      <c r="I1338" s="23" t="str">
        <f t="shared" si="1365"/>
        <v/>
      </c>
      <c r="J1338" s="23" t="str">
        <f t="shared" si="1365"/>
        <v/>
      </c>
      <c r="K1338" s="23" t="str">
        <f t="shared" si="1365"/>
        <v/>
      </c>
      <c r="L1338" s="23"/>
      <c r="M1338" s="23"/>
      <c r="P1338" s="16"/>
      <c r="Q1338" s="16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E1338" s="31" t="str">
        <f t="shared" si="1361"/>
        <v/>
      </c>
      <c r="AF1338" s="31" t="str">
        <f t="shared" si="1361"/>
        <v/>
      </c>
      <c r="AG1338" s="31" t="str">
        <f t="shared" si="1361"/>
        <v/>
      </c>
      <c r="AH1338" s="31" t="str">
        <f t="shared" si="1361"/>
        <v/>
      </c>
      <c r="AI1338" s="31" t="str">
        <f t="shared" si="1361"/>
        <v/>
      </c>
      <c r="AJ1338" s="31" t="str">
        <f t="shared" si="1361"/>
        <v/>
      </c>
      <c r="AK1338" s="31" t="str">
        <f t="shared" si="1361"/>
        <v/>
      </c>
      <c r="AL1338" s="31" t="str">
        <f t="shared" si="1361"/>
        <v/>
      </c>
      <c r="AM1338" s="31" t="str">
        <f t="shared" si="1361"/>
        <v/>
      </c>
      <c r="AN1338" s="31" t="str">
        <f t="shared" si="1361"/>
        <v/>
      </c>
      <c r="AO1338" s="32" t="str">
        <f t="shared" si="1359"/>
        <v/>
      </c>
      <c r="AP1338" s="32" t="str">
        <f t="shared" si="1333"/>
        <v/>
      </c>
      <c r="AQ1338" s="32" t="str">
        <f t="shared" si="1333"/>
        <v/>
      </c>
      <c r="AR1338" s="32" t="str">
        <f t="shared" si="1333"/>
        <v/>
      </c>
      <c r="AS1338" s="32" t="str">
        <f t="shared" si="1333"/>
        <v/>
      </c>
      <c r="AT1338" s="32" t="str">
        <f t="shared" si="1333"/>
        <v/>
      </c>
      <c r="AU1338" s="32" t="str">
        <f t="shared" si="1330"/>
        <v/>
      </c>
      <c r="AV1338" s="32" t="str">
        <f t="shared" si="1330"/>
        <v/>
      </c>
      <c r="AW1338" s="32" t="str">
        <f t="shared" si="1330"/>
        <v/>
      </c>
      <c r="AX1338" s="32" t="str">
        <f t="shared" si="1330"/>
        <v/>
      </c>
      <c r="AY1338" s="32" t="str">
        <f t="shared" si="1330"/>
        <v/>
      </c>
      <c r="BA1338" s="17" t="str">
        <f t="shared" si="1334"/>
        <v/>
      </c>
      <c r="BB1338" s="17" t="str">
        <f t="shared" si="1334"/>
        <v/>
      </c>
      <c r="BC1338" s="17" t="str">
        <f t="shared" si="1334"/>
        <v/>
      </c>
      <c r="BD1338" s="17" t="str">
        <f t="shared" si="1334"/>
        <v/>
      </c>
      <c r="BE1338" s="17" t="str">
        <f t="shared" si="1334"/>
        <v/>
      </c>
      <c r="BF1338" s="17" t="str">
        <f t="shared" si="1331"/>
        <v/>
      </c>
      <c r="BG1338" s="17" t="str">
        <f t="shared" si="1331"/>
        <v/>
      </c>
      <c r="BH1338" s="17" t="str">
        <f t="shared" si="1331"/>
        <v/>
      </c>
      <c r="BI1338" s="17" t="str">
        <f t="shared" si="1331"/>
        <v/>
      </c>
      <c r="BJ1338" s="17" t="str">
        <f t="shared" si="1331"/>
        <v/>
      </c>
    </row>
    <row r="1339" spans="1:62" s="13" customFormat="1" ht="23.25" customHeight="1">
      <c r="A1339" s="1">
        <f ca="1">IF(COUNTIF($D1339:$M1339," ")=10,"",IF(VLOOKUP(MAX($A$1:A1338),$A$1:C1338,3,FALSE)=0,"",MAX($A$1:A1338)+1))</f>
        <v>1286</v>
      </c>
      <c r="B1339" s="13" t="str">
        <f>$B1333</f>
        <v/>
      </c>
      <c r="C1339" s="2" t="str">
        <f>IF($B1339="","",$S$7)</f>
        <v/>
      </c>
      <c r="D1339" s="23" t="str">
        <f t="shared" ref="D1339:K1339" si="1366">IF($B1339&gt;"",IF(ISERROR(SEARCH($B1339,T$7))," ",MID(T$7,FIND("%курс ",T$7,FIND($B1339,T$7))+6,3)&amp;"
("&amp;MID(T$7,FIND("ауд.",T$7,FIND($B1339,T$7))+4,FIND("№",T$7,FIND("ауд.",T$7,FIND($B1339,T$7)))-(FIND("ауд.",T$7,FIND($B1339,T$7))+4))&amp;")"),"")</f>
        <v/>
      </c>
      <c r="E1339" s="23" t="str">
        <f t="shared" si="1366"/>
        <v/>
      </c>
      <c r="F1339" s="23" t="str">
        <f t="shared" si="1366"/>
        <v/>
      </c>
      <c r="G1339" s="23" t="str">
        <f t="shared" si="1366"/>
        <v/>
      </c>
      <c r="H1339" s="23" t="str">
        <f t="shared" si="1366"/>
        <v/>
      </c>
      <c r="I1339" s="23" t="str">
        <f t="shared" si="1366"/>
        <v/>
      </c>
      <c r="J1339" s="23" t="str">
        <f t="shared" si="1366"/>
        <v/>
      </c>
      <c r="K1339" s="23" t="str">
        <f t="shared" si="1366"/>
        <v/>
      </c>
      <c r="L1339" s="23"/>
      <c r="M1339" s="23"/>
      <c r="P1339" s="16"/>
      <c r="Q1339" s="16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E1339" s="31" t="str">
        <f t="shared" si="1361"/>
        <v/>
      </c>
      <c r="AF1339" s="31" t="str">
        <f t="shared" si="1361"/>
        <v/>
      </c>
      <c r="AG1339" s="31" t="str">
        <f t="shared" si="1361"/>
        <v/>
      </c>
      <c r="AH1339" s="31" t="str">
        <f t="shared" si="1361"/>
        <v/>
      </c>
      <c r="AI1339" s="31" t="str">
        <f t="shared" si="1361"/>
        <v/>
      </c>
      <c r="AJ1339" s="31" t="str">
        <f t="shared" si="1361"/>
        <v/>
      </c>
      <c r="AK1339" s="31" t="str">
        <f t="shared" si="1361"/>
        <v/>
      </c>
      <c r="AL1339" s="31" t="str">
        <f t="shared" si="1361"/>
        <v/>
      </c>
      <c r="AM1339" s="31" t="str">
        <f t="shared" si="1361"/>
        <v/>
      </c>
      <c r="AN1339" s="31" t="str">
        <f t="shared" si="1361"/>
        <v/>
      </c>
      <c r="AO1339" s="32" t="str">
        <f t="shared" si="1359"/>
        <v/>
      </c>
      <c r="AP1339" s="32" t="str">
        <f t="shared" si="1333"/>
        <v/>
      </c>
      <c r="AQ1339" s="32" t="str">
        <f t="shared" si="1333"/>
        <v/>
      </c>
      <c r="AR1339" s="32" t="str">
        <f t="shared" si="1333"/>
        <v/>
      </c>
      <c r="AS1339" s="32" t="str">
        <f t="shared" si="1333"/>
        <v/>
      </c>
      <c r="AT1339" s="32" t="str">
        <f t="shared" si="1333"/>
        <v/>
      </c>
      <c r="AU1339" s="32" t="str">
        <f t="shared" si="1330"/>
        <v/>
      </c>
      <c r="AV1339" s="32" t="str">
        <f t="shared" si="1330"/>
        <v/>
      </c>
      <c r="AW1339" s="32" t="str">
        <f t="shared" si="1330"/>
        <v/>
      </c>
      <c r="AX1339" s="32" t="str">
        <f t="shared" si="1330"/>
        <v/>
      </c>
      <c r="AY1339" s="32" t="str">
        <f t="shared" si="1330"/>
        <v/>
      </c>
      <c r="BA1339" s="17" t="str">
        <f t="shared" si="1334"/>
        <v/>
      </c>
      <c r="BB1339" s="17" t="str">
        <f t="shared" si="1334"/>
        <v/>
      </c>
      <c r="BC1339" s="17" t="str">
        <f t="shared" si="1334"/>
        <v/>
      </c>
      <c r="BD1339" s="17" t="str">
        <f t="shared" si="1334"/>
        <v/>
      </c>
      <c r="BE1339" s="17" t="str">
        <f t="shared" si="1334"/>
        <v/>
      </c>
      <c r="BF1339" s="17" t="str">
        <f t="shared" si="1331"/>
        <v/>
      </c>
      <c r="BG1339" s="17" t="str">
        <f t="shared" si="1331"/>
        <v/>
      </c>
      <c r="BH1339" s="17" t="str">
        <f t="shared" si="1331"/>
        <v/>
      </c>
      <c r="BI1339" s="17" t="str">
        <f t="shared" si="1331"/>
        <v/>
      </c>
      <c r="BJ1339" s="17" t="str">
        <f t="shared" si="1331"/>
        <v/>
      </c>
    </row>
    <row r="1340" spans="1:62" s="13" customFormat="1" ht="23.25" customHeight="1">
      <c r="A1340" s="1">
        <f ca="1">IF(COUNTIF($D1340:$M1340," ")=10,"",IF(VLOOKUP(MAX($A$1:A1339),$A$1:C1339,3,FALSE)=0,"",MAX($A$1:A1339)+1))</f>
        <v>1287</v>
      </c>
      <c r="B1340" s="13" t="str">
        <f>$B1333</f>
        <v/>
      </c>
      <c r="C1340" s="2" t="str">
        <f>IF($B1340="","",$S$8)</f>
        <v/>
      </c>
      <c r="D1340" s="23" t="str">
        <f t="shared" ref="D1340:K1340" si="1367">IF($B1340&gt;"",IF(ISERROR(SEARCH($B1340,T$8))," ",MID(T$8,FIND("%курс ",T$8,FIND($B1340,T$8))+6,3)&amp;"
("&amp;MID(T$8,FIND("ауд.",T$8,FIND($B1340,T$8))+4,FIND("№",T$8,FIND("ауд.",T$8,FIND($B1340,T$8)))-(FIND("ауд.",T$8,FIND($B1340,T$8))+4))&amp;")"),"")</f>
        <v/>
      </c>
      <c r="E1340" s="23" t="str">
        <f t="shared" si="1367"/>
        <v/>
      </c>
      <c r="F1340" s="23" t="str">
        <f t="shared" si="1367"/>
        <v/>
      </c>
      <c r="G1340" s="23" t="str">
        <f t="shared" si="1367"/>
        <v/>
      </c>
      <c r="H1340" s="23" t="str">
        <f t="shared" si="1367"/>
        <v/>
      </c>
      <c r="I1340" s="23" t="str">
        <f t="shared" si="1367"/>
        <v/>
      </c>
      <c r="J1340" s="23" t="str">
        <f t="shared" si="1367"/>
        <v/>
      </c>
      <c r="K1340" s="23" t="str">
        <f t="shared" si="1367"/>
        <v/>
      </c>
      <c r="L1340" s="23"/>
      <c r="M1340" s="23"/>
      <c r="P1340" s="16"/>
      <c r="Q1340" s="16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E1340" s="31" t="str">
        <f t="shared" si="1361"/>
        <v/>
      </c>
      <c r="AF1340" s="31" t="str">
        <f t="shared" si="1361"/>
        <v/>
      </c>
      <c r="AG1340" s="31" t="str">
        <f t="shared" si="1361"/>
        <v/>
      </c>
      <c r="AH1340" s="31" t="str">
        <f t="shared" si="1361"/>
        <v/>
      </c>
      <c r="AI1340" s="31" t="str">
        <f t="shared" si="1361"/>
        <v/>
      </c>
      <c r="AJ1340" s="31" t="str">
        <f t="shared" si="1361"/>
        <v/>
      </c>
      <c r="AK1340" s="31" t="str">
        <f t="shared" si="1361"/>
        <v/>
      </c>
      <c r="AL1340" s="31" t="str">
        <f t="shared" si="1361"/>
        <v/>
      </c>
      <c r="AM1340" s="31" t="str">
        <f t="shared" si="1361"/>
        <v/>
      </c>
      <c r="AN1340" s="31" t="str">
        <f t="shared" si="1361"/>
        <v/>
      </c>
      <c r="AO1340" s="32" t="str">
        <f t="shared" si="1359"/>
        <v/>
      </c>
      <c r="AP1340" s="32" t="str">
        <f t="shared" si="1333"/>
        <v/>
      </c>
      <c r="AQ1340" s="32" t="str">
        <f t="shared" si="1333"/>
        <v/>
      </c>
      <c r="AR1340" s="32" t="str">
        <f t="shared" si="1333"/>
        <v/>
      </c>
      <c r="AS1340" s="32" t="str">
        <f t="shared" si="1333"/>
        <v/>
      </c>
      <c r="AT1340" s="32" t="str">
        <f t="shared" si="1333"/>
        <v/>
      </c>
      <c r="AU1340" s="32" t="str">
        <f t="shared" si="1330"/>
        <v/>
      </c>
      <c r="AV1340" s="32" t="str">
        <f t="shared" si="1330"/>
        <v/>
      </c>
      <c r="AW1340" s="32" t="str">
        <f t="shared" si="1330"/>
        <v/>
      </c>
      <c r="AX1340" s="32" t="str">
        <f t="shared" si="1330"/>
        <v/>
      </c>
      <c r="AY1340" s="32" t="str">
        <f t="shared" si="1330"/>
        <v/>
      </c>
      <c r="BA1340" s="17" t="str">
        <f t="shared" si="1334"/>
        <v/>
      </c>
      <c r="BB1340" s="17" t="str">
        <f t="shared" si="1334"/>
        <v/>
      </c>
      <c r="BC1340" s="17" t="str">
        <f t="shared" si="1334"/>
        <v/>
      </c>
      <c r="BD1340" s="17" t="str">
        <f t="shared" si="1334"/>
        <v/>
      </c>
      <c r="BE1340" s="17" t="str">
        <f t="shared" si="1334"/>
        <v/>
      </c>
      <c r="BF1340" s="17" t="str">
        <f t="shared" si="1331"/>
        <v/>
      </c>
      <c r="BG1340" s="17" t="str">
        <f t="shared" si="1331"/>
        <v/>
      </c>
      <c r="BH1340" s="17" t="str">
        <f t="shared" si="1331"/>
        <v/>
      </c>
      <c r="BI1340" s="17" t="str">
        <f t="shared" si="1331"/>
        <v/>
      </c>
      <c r="BJ1340" s="17" t="str">
        <f t="shared" si="1331"/>
        <v/>
      </c>
    </row>
    <row r="1341" spans="1:62" s="13" customFormat="1" ht="23.25" customHeight="1">
      <c r="C1341" s="2" t="str">
        <f>IF($B1341="","",$S$2)</f>
        <v/>
      </c>
      <c r="D1341" s="14" t="str">
        <f t="shared" ref="D1341:K1341" si="1368">IF($B1341&gt;"",IF(ISERROR(SEARCH($B1341,T$2))," ",MID(T$2,FIND("%курс ",T$2,FIND($B1341,T$2))+6,3)&amp;"
("&amp;MID(T$2,FIND("ауд.",T$2,FIND($B1341,T$2))+4,FIND("№",T$2,FIND("ауд.",T$2,FIND($B1341,T$2)))-(FIND("ауд.",T$2,FIND($B1341,T$2))+4))&amp;")"),"")</f>
        <v/>
      </c>
      <c r="E1341" s="14" t="str">
        <f t="shared" si="1368"/>
        <v/>
      </c>
      <c r="F1341" s="14" t="str">
        <f t="shared" si="1368"/>
        <v/>
      </c>
      <c r="G1341" s="14" t="str">
        <f t="shared" si="1368"/>
        <v/>
      </c>
      <c r="H1341" s="14" t="str">
        <f t="shared" si="1368"/>
        <v/>
      </c>
      <c r="I1341" s="14" t="str">
        <f t="shared" si="1368"/>
        <v/>
      </c>
      <c r="J1341" s="14" t="str">
        <f t="shared" si="1368"/>
        <v/>
      </c>
      <c r="K1341" s="14" t="str">
        <f t="shared" si="1368"/>
        <v/>
      </c>
      <c r="L1341" s="14"/>
      <c r="M1341" s="14"/>
      <c r="P1341" s="16"/>
      <c r="Q1341" s="16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E1341" s="35"/>
      <c r="AF1341" s="35"/>
      <c r="AG1341" s="35"/>
      <c r="AH1341" s="35"/>
      <c r="AI1341" s="35"/>
      <c r="AJ1341" s="35"/>
      <c r="AK1341" s="35"/>
      <c r="AL1341" s="35"/>
      <c r="AM1341" s="35"/>
      <c r="AN1341" s="35"/>
      <c r="AO1341" s="35"/>
      <c r="AP1341" s="32" t="str">
        <f t="shared" si="1333"/>
        <v/>
      </c>
      <c r="AQ1341" s="32" t="str">
        <f t="shared" si="1333"/>
        <v/>
      </c>
      <c r="AR1341" s="32" t="str">
        <f t="shared" si="1333"/>
        <v/>
      </c>
      <c r="AS1341" s="32" t="str">
        <f t="shared" si="1333"/>
        <v/>
      </c>
      <c r="AT1341" s="32" t="str">
        <f t="shared" si="1333"/>
        <v/>
      </c>
      <c r="AU1341" s="32" t="str">
        <f t="shared" si="1330"/>
        <v/>
      </c>
      <c r="AV1341" s="32" t="str">
        <f t="shared" si="1330"/>
        <v/>
      </c>
      <c r="AW1341" s="32" t="str">
        <f t="shared" si="1330"/>
        <v/>
      </c>
      <c r="AX1341" s="32" t="str">
        <f t="shared" si="1330"/>
        <v/>
      </c>
      <c r="AY1341" s="32" t="str">
        <f t="shared" si="1330"/>
        <v/>
      </c>
      <c r="BA1341" s="17" t="str">
        <f t="shared" si="1334"/>
        <v/>
      </c>
      <c r="BB1341" s="17" t="str">
        <f t="shared" si="1334"/>
        <v/>
      </c>
      <c r="BC1341" s="17" t="str">
        <f t="shared" si="1334"/>
        <v/>
      </c>
      <c r="BD1341" s="17" t="str">
        <f t="shared" si="1334"/>
        <v/>
      </c>
      <c r="BE1341" s="17" t="str">
        <f t="shared" si="1334"/>
        <v/>
      </c>
      <c r="BF1341" s="17" t="str">
        <f t="shared" si="1331"/>
        <v/>
      </c>
      <c r="BG1341" s="17" t="str">
        <f t="shared" si="1331"/>
        <v/>
      </c>
      <c r="BH1341" s="17" t="str">
        <f t="shared" si="1331"/>
        <v/>
      </c>
      <c r="BI1341" s="17" t="str">
        <f t="shared" si="1331"/>
        <v/>
      </c>
      <c r="BJ1341" s="17" t="str">
        <f t="shared" si="1331"/>
        <v/>
      </c>
    </row>
    <row r="1342" spans="1:62" s="13" customFormat="1" ht="23.25" customHeight="1">
      <c r="A1342" s="1">
        <f ca="1">IF(COUNTIF($D1343:$M1349," ")=70,"",MAX($A$1:A1341)+1)</f>
        <v>1288</v>
      </c>
      <c r="B1342" s="2" t="str">
        <f>IF($C1342="","",$C1342)</f>
        <v/>
      </c>
      <c r="C1342" s="3" t="str">
        <f>IF(ISERROR(VLOOKUP((ROW()-1)/9+1,'[1]Преподавательский состав'!$A$2:$B$180,2,FALSE)),"",VLOOKUP((ROW()-1)/9+1,'[1]Преподавательский состав'!$A$2:$B$180,2,FALSE))</f>
        <v/>
      </c>
      <c r="D1342" s="3" t="str">
        <f>IF($C1342="","",T(" 9.00"))</f>
        <v/>
      </c>
      <c r="E1342" s="3" t="str">
        <f>IF($C1342="","",T("10.40"))</f>
        <v/>
      </c>
      <c r="F1342" s="3" t="str">
        <f>IF($C1342="","",T("12.20"))</f>
        <v/>
      </c>
      <c r="G1342" s="3" t="str">
        <f>IF($C1342="","",T("14.00"))</f>
        <v/>
      </c>
      <c r="H1342" s="3" t="str">
        <f>IF($C1342="","",T("14.30"))</f>
        <v/>
      </c>
      <c r="I1342" s="3" t="str">
        <f>IF($C1342="","",T("16.10"))</f>
        <v/>
      </c>
      <c r="J1342" s="3" t="str">
        <f>IF($C1342="","",T("17.50"))</f>
        <v/>
      </c>
      <c r="K1342" s="3" t="str">
        <f>IF($C1342="","",T("17.50"))</f>
        <v/>
      </c>
      <c r="L1342" s="3"/>
      <c r="M1342" s="3"/>
      <c r="P1342" s="16"/>
      <c r="Q1342" s="16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E1342" s="32"/>
      <c r="AF1342" s="32"/>
      <c r="AG1342" s="32"/>
      <c r="AH1342" s="32"/>
      <c r="AI1342" s="32"/>
      <c r="AJ1342" s="32"/>
      <c r="AK1342" s="32"/>
      <c r="AL1342" s="32"/>
      <c r="AM1342" s="32"/>
      <c r="AN1342" s="32"/>
      <c r="AO1342" s="32" t="str">
        <f t="shared" ref="AO1342:AO1349" si="1369">IF(COUNTBLANK(AE1342:AN1342)=10,"",MID($B1342,1,FIND(" ",$B1342)-1))</f>
        <v/>
      </c>
      <c r="AP1342" s="32" t="str">
        <f t="shared" si="1333"/>
        <v/>
      </c>
      <c r="AQ1342" s="32" t="str">
        <f t="shared" si="1333"/>
        <v/>
      </c>
      <c r="AR1342" s="32" t="str">
        <f t="shared" si="1333"/>
        <v/>
      </c>
      <c r="AS1342" s="32" t="str">
        <f t="shared" si="1333"/>
        <v/>
      </c>
      <c r="AT1342" s="32" t="str">
        <f t="shared" si="1333"/>
        <v/>
      </c>
      <c r="AU1342" s="32" t="str">
        <f t="shared" si="1330"/>
        <v/>
      </c>
      <c r="AV1342" s="32" t="str">
        <f t="shared" si="1330"/>
        <v/>
      </c>
      <c r="AW1342" s="32" t="str">
        <f t="shared" si="1330"/>
        <v/>
      </c>
      <c r="AX1342" s="32" t="str">
        <f t="shared" si="1330"/>
        <v/>
      </c>
      <c r="AY1342" s="32" t="str">
        <f t="shared" si="1330"/>
        <v/>
      </c>
      <c r="BA1342" s="17" t="str">
        <f t="shared" si="1334"/>
        <v/>
      </c>
      <c r="BB1342" s="17" t="str">
        <f t="shared" si="1334"/>
        <v/>
      </c>
      <c r="BC1342" s="17" t="str">
        <f t="shared" si="1334"/>
        <v/>
      </c>
      <c r="BD1342" s="17" t="str">
        <f t="shared" si="1334"/>
        <v/>
      </c>
      <c r="BE1342" s="17" t="str">
        <f t="shared" si="1334"/>
        <v/>
      </c>
      <c r="BF1342" s="17" t="str">
        <f t="shared" si="1331"/>
        <v/>
      </c>
      <c r="BG1342" s="17" t="str">
        <f t="shared" si="1331"/>
        <v/>
      </c>
      <c r="BH1342" s="17" t="str">
        <f t="shared" si="1331"/>
        <v/>
      </c>
      <c r="BI1342" s="17" t="str">
        <f t="shared" si="1331"/>
        <v/>
      </c>
      <c r="BJ1342" s="17" t="str">
        <f t="shared" si="1331"/>
        <v/>
      </c>
    </row>
    <row r="1343" spans="1:62" s="13" customFormat="1" ht="23.25" customHeight="1">
      <c r="A1343" s="1">
        <f ca="1">IF(COUNTIF($D1343:$M1343," ")=10,"",IF(VLOOKUP(MAX($A$1:A1342),$A$1:C1342,3,FALSE)=0,"",MAX($A$1:A1342)+1))</f>
        <v>1289</v>
      </c>
      <c r="B1343" s="13" t="str">
        <f>$B1342</f>
        <v/>
      </c>
      <c r="C1343" s="2" t="str">
        <f>IF($B1343="","",$S$2)</f>
        <v/>
      </c>
      <c r="D1343" s="14" t="str">
        <f t="shared" ref="D1343:K1343" si="1370">IF($B1343&gt;"",IF(ISERROR(SEARCH($B1343,T$2))," ",MID(T$2,FIND("%курс ",T$2,FIND($B1343,T$2))+6,3)&amp;"
("&amp;MID(T$2,FIND("ауд.",T$2,FIND($B1343,T$2))+4,FIND("№",T$2,FIND("ауд.",T$2,FIND($B1343,T$2)))-(FIND("ауд.",T$2,FIND($B1343,T$2))+4))&amp;")"),"")</f>
        <v/>
      </c>
      <c r="E1343" s="14" t="str">
        <f t="shared" si="1370"/>
        <v/>
      </c>
      <c r="F1343" s="14" t="str">
        <f t="shared" si="1370"/>
        <v/>
      </c>
      <c r="G1343" s="14" t="str">
        <f t="shared" si="1370"/>
        <v/>
      </c>
      <c r="H1343" s="14" t="str">
        <f t="shared" si="1370"/>
        <v/>
      </c>
      <c r="I1343" s="14" t="str">
        <f t="shared" si="1370"/>
        <v/>
      </c>
      <c r="J1343" s="14" t="str">
        <f t="shared" si="1370"/>
        <v/>
      </c>
      <c r="K1343" s="14" t="str">
        <f t="shared" si="1370"/>
        <v/>
      </c>
      <c r="L1343" s="14"/>
      <c r="M1343" s="14"/>
      <c r="P1343" s="16"/>
      <c r="Q1343" s="16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E1343" s="31" t="str">
        <f t="shared" ref="AE1343:AN1349" si="1371">IF(D1343=" ","",IF(D1343="","",CONCATENATE($C1343," ",D$1," ",MID(D1343,6,3))))</f>
        <v/>
      </c>
      <c r="AF1343" s="31" t="str">
        <f t="shared" si="1371"/>
        <v/>
      </c>
      <c r="AG1343" s="31" t="str">
        <f t="shared" si="1371"/>
        <v/>
      </c>
      <c r="AH1343" s="31" t="str">
        <f t="shared" si="1371"/>
        <v/>
      </c>
      <c r="AI1343" s="31" t="str">
        <f t="shared" si="1371"/>
        <v/>
      </c>
      <c r="AJ1343" s="31" t="str">
        <f t="shared" si="1371"/>
        <v/>
      </c>
      <c r="AK1343" s="31" t="str">
        <f t="shared" si="1371"/>
        <v/>
      </c>
      <c r="AL1343" s="31" t="str">
        <f t="shared" si="1371"/>
        <v/>
      </c>
      <c r="AM1343" s="31" t="str">
        <f t="shared" si="1371"/>
        <v/>
      </c>
      <c r="AN1343" s="31" t="str">
        <f t="shared" si="1371"/>
        <v/>
      </c>
      <c r="AO1343" s="32" t="str">
        <f t="shared" si="1369"/>
        <v/>
      </c>
      <c r="AP1343" s="32" t="str">
        <f t="shared" si="1333"/>
        <v/>
      </c>
      <c r="AQ1343" s="32" t="str">
        <f t="shared" si="1333"/>
        <v/>
      </c>
      <c r="AR1343" s="32" t="str">
        <f t="shared" si="1333"/>
        <v/>
      </c>
      <c r="AS1343" s="32" t="str">
        <f t="shared" si="1333"/>
        <v/>
      </c>
      <c r="AT1343" s="32" t="str">
        <f t="shared" si="1333"/>
        <v/>
      </c>
      <c r="AU1343" s="32" t="str">
        <f t="shared" si="1330"/>
        <v/>
      </c>
      <c r="AV1343" s="32" t="str">
        <f t="shared" si="1330"/>
        <v/>
      </c>
      <c r="AW1343" s="32" t="str">
        <f t="shared" si="1330"/>
        <v/>
      </c>
      <c r="AX1343" s="32" t="str">
        <f t="shared" si="1330"/>
        <v/>
      </c>
      <c r="AY1343" s="32" t="str">
        <f t="shared" si="1330"/>
        <v/>
      </c>
      <c r="BA1343" s="17" t="str">
        <f t="shared" si="1334"/>
        <v/>
      </c>
      <c r="BB1343" s="17" t="str">
        <f t="shared" si="1334"/>
        <v/>
      </c>
      <c r="BC1343" s="17" t="str">
        <f t="shared" si="1334"/>
        <v/>
      </c>
      <c r="BD1343" s="17" t="str">
        <f t="shared" si="1334"/>
        <v/>
      </c>
      <c r="BE1343" s="17" t="str">
        <f t="shared" si="1334"/>
        <v/>
      </c>
      <c r="BF1343" s="17" t="str">
        <f t="shared" si="1331"/>
        <v/>
      </c>
      <c r="BG1343" s="17" t="str">
        <f t="shared" si="1331"/>
        <v/>
      </c>
      <c r="BH1343" s="17" t="str">
        <f t="shared" si="1331"/>
        <v/>
      </c>
      <c r="BI1343" s="17" t="str">
        <f t="shared" si="1331"/>
        <v/>
      </c>
      <c r="BJ1343" s="17" t="str">
        <f t="shared" si="1331"/>
        <v/>
      </c>
    </row>
    <row r="1344" spans="1:62" s="13" customFormat="1" ht="23.25" customHeight="1">
      <c r="A1344" s="1">
        <f ca="1">IF(COUNTIF($D1344:$M1344," ")=10,"",IF(VLOOKUP(MAX($A$1:A1343),$A$1:C1343,3,FALSE)=0,"",MAX($A$1:A1343)+1))</f>
        <v>1290</v>
      </c>
      <c r="B1344" s="13" t="str">
        <f>$B1342</f>
        <v/>
      </c>
      <c r="C1344" s="2" t="str">
        <f>IF($B1344="","",$S$3)</f>
        <v/>
      </c>
      <c r="D1344" s="14" t="str">
        <f t="shared" ref="D1344:K1344" si="1372">IF($B1344&gt;"",IF(ISERROR(SEARCH($B1344,T$3))," ",MID(T$3,FIND("%курс ",T$3,FIND($B1344,T$3))+6,3)&amp;"
("&amp;MID(T$3,FIND("ауд.",T$3,FIND($B1344,T$3))+4,FIND("№",T$3,FIND("ауд.",T$3,FIND($B1344,T$3)))-(FIND("ауд.",T$3,FIND($B1344,T$3))+4))&amp;")"),"")</f>
        <v/>
      </c>
      <c r="E1344" s="14" t="str">
        <f t="shared" si="1372"/>
        <v/>
      </c>
      <c r="F1344" s="14" t="str">
        <f t="shared" si="1372"/>
        <v/>
      </c>
      <c r="G1344" s="14" t="str">
        <f t="shared" si="1372"/>
        <v/>
      </c>
      <c r="H1344" s="14" t="str">
        <f t="shared" si="1372"/>
        <v/>
      </c>
      <c r="I1344" s="14" t="str">
        <f t="shared" si="1372"/>
        <v/>
      </c>
      <c r="J1344" s="14" t="str">
        <f t="shared" si="1372"/>
        <v/>
      </c>
      <c r="K1344" s="14" t="str">
        <f t="shared" si="1372"/>
        <v/>
      </c>
      <c r="L1344" s="14"/>
      <c r="M1344" s="14"/>
      <c r="P1344" s="16"/>
      <c r="Q1344" s="16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E1344" s="31" t="str">
        <f t="shared" si="1371"/>
        <v/>
      </c>
      <c r="AF1344" s="31" t="str">
        <f t="shared" si="1371"/>
        <v/>
      </c>
      <c r="AG1344" s="31" t="str">
        <f t="shared" si="1371"/>
        <v/>
      </c>
      <c r="AH1344" s="31" t="str">
        <f t="shared" si="1371"/>
        <v/>
      </c>
      <c r="AI1344" s="31" t="str">
        <f t="shared" si="1371"/>
        <v/>
      </c>
      <c r="AJ1344" s="31" t="str">
        <f t="shared" si="1371"/>
        <v/>
      </c>
      <c r="AK1344" s="31" t="str">
        <f t="shared" si="1371"/>
        <v/>
      </c>
      <c r="AL1344" s="31" t="str">
        <f t="shared" si="1371"/>
        <v/>
      </c>
      <c r="AM1344" s="31" t="str">
        <f t="shared" si="1371"/>
        <v/>
      </c>
      <c r="AN1344" s="31" t="str">
        <f t="shared" si="1371"/>
        <v/>
      </c>
      <c r="AO1344" s="32" t="str">
        <f t="shared" si="1369"/>
        <v/>
      </c>
      <c r="AP1344" s="32" t="str">
        <f t="shared" si="1333"/>
        <v/>
      </c>
      <c r="AQ1344" s="32" t="str">
        <f t="shared" si="1333"/>
        <v/>
      </c>
      <c r="AR1344" s="32" t="str">
        <f t="shared" si="1333"/>
        <v/>
      </c>
      <c r="AS1344" s="32" t="str">
        <f t="shared" si="1333"/>
        <v/>
      </c>
      <c r="AT1344" s="32" t="str">
        <f t="shared" si="1333"/>
        <v/>
      </c>
      <c r="AU1344" s="32" t="str">
        <f t="shared" si="1330"/>
        <v/>
      </c>
      <c r="AV1344" s="32" t="str">
        <f t="shared" si="1330"/>
        <v/>
      </c>
      <c r="AW1344" s="32" t="str">
        <f t="shared" si="1330"/>
        <v/>
      </c>
      <c r="AX1344" s="32" t="str">
        <f t="shared" si="1330"/>
        <v/>
      </c>
      <c r="AY1344" s="32" t="str">
        <f t="shared" si="1330"/>
        <v/>
      </c>
      <c r="BA1344" s="17" t="str">
        <f t="shared" si="1334"/>
        <v/>
      </c>
      <c r="BB1344" s="17" t="str">
        <f t="shared" si="1334"/>
        <v/>
      </c>
      <c r="BC1344" s="17" t="str">
        <f t="shared" si="1334"/>
        <v/>
      </c>
      <c r="BD1344" s="17" t="str">
        <f t="shared" si="1334"/>
        <v/>
      </c>
      <c r="BE1344" s="17" t="str">
        <f t="shared" si="1334"/>
        <v/>
      </c>
      <c r="BF1344" s="17" t="str">
        <f t="shared" si="1331"/>
        <v/>
      </c>
      <c r="BG1344" s="17" t="str">
        <f t="shared" si="1331"/>
        <v/>
      </c>
      <c r="BH1344" s="17" t="str">
        <f t="shared" si="1331"/>
        <v/>
      </c>
      <c r="BI1344" s="17" t="str">
        <f t="shared" si="1331"/>
        <v/>
      </c>
      <c r="BJ1344" s="17" t="str">
        <f t="shared" si="1331"/>
        <v/>
      </c>
    </row>
    <row r="1345" spans="1:62" s="13" customFormat="1" ht="23.25" customHeight="1">
      <c r="A1345" s="1">
        <f ca="1">IF(COUNTIF($D1345:$M1345," ")=10,"",IF(VLOOKUP(MAX($A$1:A1344),$A$1:C1344,3,FALSE)=0,"",MAX($A$1:A1344)+1))</f>
        <v>1291</v>
      </c>
      <c r="B1345" s="13" t="str">
        <f>$B1342</f>
        <v/>
      </c>
      <c r="C1345" s="2" t="str">
        <f>IF($B1345="","",$S$4)</f>
        <v/>
      </c>
      <c r="D1345" s="14" t="str">
        <f t="shared" ref="D1345:K1345" si="1373">IF($B1345&gt;"",IF(ISERROR(SEARCH($B1345,T$4))," ",MID(T$4,FIND("%курс ",T$4,FIND($B1345,T$4))+6,3)&amp;"
("&amp;MID(T$4,FIND("ауд.",T$4,FIND($B1345,T$4))+4,FIND("№",T$4,FIND("ауд.",T$4,FIND($B1345,T$4)))-(FIND("ауд.",T$4,FIND($B1345,T$4))+4))&amp;")"),"")</f>
        <v/>
      </c>
      <c r="E1345" s="14" t="str">
        <f t="shared" si="1373"/>
        <v/>
      </c>
      <c r="F1345" s="14" t="str">
        <f t="shared" si="1373"/>
        <v/>
      </c>
      <c r="G1345" s="14" t="str">
        <f t="shared" si="1373"/>
        <v/>
      </c>
      <c r="H1345" s="14" t="str">
        <f t="shared" si="1373"/>
        <v/>
      </c>
      <c r="I1345" s="14" t="str">
        <f t="shared" si="1373"/>
        <v/>
      </c>
      <c r="J1345" s="14" t="str">
        <f t="shared" si="1373"/>
        <v/>
      </c>
      <c r="K1345" s="14" t="str">
        <f t="shared" si="1373"/>
        <v/>
      </c>
      <c r="L1345" s="14"/>
      <c r="M1345" s="14"/>
      <c r="P1345" s="16"/>
      <c r="Q1345" s="16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E1345" s="31" t="str">
        <f t="shared" si="1371"/>
        <v/>
      </c>
      <c r="AF1345" s="31" t="str">
        <f t="shared" si="1371"/>
        <v/>
      </c>
      <c r="AG1345" s="31" t="str">
        <f t="shared" si="1371"/>
        <v/>
      </c>
      <c r="AH1345" s="31" t="str">
        <f t="shared" si="1371"/>
        <v/>
      </c>
      <c r="AI1345" s="31" t="str">
        <f t="shared" si="1371"/>
        <v/>
      </c>
      <c r="AJ1345" s="31" t="str">
        <f t="shared" si="1371"/>
        <v/>
      </c>
      <c r="AK1345" s="31" t="str">
        <f t="shared" si="1371"/>
        <v/>
      </c>
      <c r="AL1345" s="31" t="str">
        <f t="shared" si="1371"/>
        <v/>
      </c>
      <c r="AM1345" s="31" t="str">
        <f t="shared" si="1371"/>
        <v/>
      </c>
      <c r="AN1345" s="31" t="str">
        <f t="shared" si="1371"/>
        <v/>
      </c>
      <c r="AO1345" s="32" t="str">
        <f t="shared" si="1369"/>
        <v/>
      </c>
      <c r="AP1345" s="32" t="str">
        <f t="shared" si="1333"/>
        <v/>
      </c>
      <c r="AQ1345" s="32" t="str">
        <f t="shared" si="1333"/>
        <v/>
      </c>
      <c r="AR1345" s="32" t="str">
        <f t="shared" si="1333"/>
        <v/>
      </c>
      <c r="AS1345" s="32" t="str">
        <f t="shared" si="1333"/>
        <v/>
      </c>
      <c r="AT1345" s="32" t="str">
        <f t="shared" si="1333"/>
        <v/>
      </c>
      <c r="AU1345" s="32" t="str">
        <f t="shared" si="1330"/>
        <v/>
      </c>
      <c r="AV1345" s="32" t="str">
        <f t="shared" si="1330"/>
        <v/>
      </c>
      <c r="AW1345" s="32" t="str">
        <f t="shared" si="1330"/>
        <v/>
      </c>
      <c r="AX1345" s="32" t="str">
        <f t="shared" si="1330"/>
        <v/>
      </c>
      <c r="AY1345" s="32" t="str">
        <f t="shared" si="1330"/>
        <v/>
      </c>
      <c r="BA1345" s="17" t="str">
        <f t="shared" si="1334"/>
        <v/>
      </c>
      <c r="BB1345" s="17" t="str">
        <f t="shared" si="1334"/>
        <v/>
      </c>
      <c r="BC1345" s="17" t="str">
        <f t="shared" si="1334"/>
        <v/>
      </c>
      <c r="BD1345" s="17" t="str">
        <f t="shared" si="1334"/>
        <v/>
      </c>
      <c r="BE1345" s="17" t="str">
        <f t="shared" si="1334"/>
        <v/>
      </c>
      <c r="BF1345" s="17" t="str">
        <f t="shared" si="1331"/>
        <v/>
      </c>
      <c r="BG1345" s="17" t="str">
        <f t="shared" si="1331"/>
        <v/>
      </c>
      <c r="BH1345" s="17" t="str">
        <f t="shared" si="1331"/>
        <v/>
      </c>
      <c r="BI1345" s="17" t="str">
        <f t="shared" si="1331"/>
        <v/>
      </c>
      <c r="BJ1345" s="17" t="str">
        <f t="shared" si="1331"/>
        <v/>
      </c>
    </row>
    <row r="1346" spans="1:62" s="13" customFormat="1" ht="23.25" customHeight="1">
      <c r="A1346" s="1">
        <f ca="1">IF(COUNTIF($D1346:$M1346," ")=10,"",IF(VLOOKUP(MAX($A$1:A1345),$A$1:C1345,3,FALSE)=0,"",MAX($A$1:A1345)+1))</f>
        <v>1292</v>
      </c>
      <c r="B1346" s="13" t="str">
        <f>$B1342</f>
        <v/>
      </c>
      <c r="C1346" s="2" t="str">
        <f>IF($B1346="","",$S$5)</f>
        <v/>
      </c>
      <c r="D1346" s="23" t="str">
        <f t="shared" ref="D1346:K1346" si="1374">IF($B1346&gt;"",IF(ISERROR(SEARCH($B1346,T$5))," ",MID(T$5,FIND("%курс ",T$5,FIND($B1346,T$5))+6,3)&amp;"
("&amp;MID(T$5,FIND("ауд.",T$5,FIND($B1346,T$5))+4,FIND("№",T$5,FIND("ауд.",T$5,FIND($B1346,T$5)))-(FIND("ауд.",T$5,FIND($B1346,T$5))+4))&amp;")"),"")</f>
        <v/>
      </c>
      <c r="E1346" s="23" t="str">
        <f t="shared" si="1374"/>
        <v/>
      </c>
      <c r="F1346" s="23" t="str">
        <f t="shared" si="1374"/>
        <v/>
      </c>
      <c r="G1346" s="23" t="str">
        <f t="shared" si="1374"/>
        <v/>
      </c>
      <c r="H1346" s="23" t="str">
        <f t="shared" si="1374"/>
        <v/>
      </c>
      <c r="I1346" s="23" t="str">
        <f t="shared" si="1374"/>
        <v/>
      </c>
      <c r="J1346" s="23" t="str">
        <f t="shared" si="1374"/>
        <v/>
      </c>
      <c r="K1346" s="23" t="str">
        <f t="shared" si="1374"/>
        <v/>
      </c>
      <c r="L1346" s="23"/>
      <c r="M1346" s="23"/>
      <c r="P1346" s="16"/>
      <c r="Q1346" s="16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E1346" s="31" t="str">
        <f t="shared" si="1371"/>
        <v/>
      </c>
      <c r="AF1346" s="31" t="str">
        <f t="shared" si="1371"/>
        <v/>
      </c>
      <c r="AG1346" s="31" t="str">
        <f t="shared" si="1371"/>
        <v/>
      </c>
      <c r="AH1346" s="31" t="str">
        <f t="shared" si="1371"/>
        <v/>
      </c>
      <c r="AI1346" s="31" t="str">
        <f t="shared" si="1371"/>
        <v/>
      </c>
      <c r="AJ1346" s="31" t="str">
        <f t="shared" si="1371"/>
        <v/>
      </c>
      <c r="AK1346" s="31" t="str">
        <f t="shared" si="1371"/>
        <v/>
      </c>
      <c r="AL1346" s="31" t="str">
        <f t="shared" si="1371"/>
        <v/>
      </c>
      <c r="AM1346" s="31" t="str">
        <f t="shared" si="1371"/>
        <v/>
      </c>
      <c r="AN1346" s="31" t="str">
        <f t="shared" si="1371"/>
        <v/>
      </c>
      <c r="AO1346" s="32" t="str">
        <f t="shared" si="1369"/>
        <v/>
      </c>
      <c r="AP1346" s="32" t="str">
        <f t="shared" si="1333"/>
        <v/>
      </c>
      <c r="AQ1346" s="32" t="str">
        <f t="shared" si="1333"/>
        <v/>
      </c>
      <c r="AR1346" s="32" t="str">
        <f t="shared" si="1333"/>
        <v/>
      </c>
      <c r="AS1346" s="32" t="str">
        <f t="shared" si="1333"/>
        <v/>
      </c>
      <c r="AT1346" s="32" t="str">
        <f t="shared" si="1333"/>
        <v/>
      </c>
      <c r="AU1346" s="32" t="str">
        <f t="shared" si="1330"/>
        <v/>
      </c>
      <c r="AV1346" s="32" t="str">
        <f t="shared" si="1330"/>
        <v/>
      </c>
      <c r="AW1346" s="32" t="str">
        <f t="shared" si="1330"/>
        <v/>
      </c>
      <c r="AX1346" s="32" t="str">
        <f t="shared" si="1330"/>
        <v/>
      </c>
      <c r="AY1346" s="32" t="str">
        <f t="shared" si="1330"/>
        <v/>
      </c>
      <c r="BA1346" s="17" t="str">
        <f t="shared" si="1334"/>
        <v/>
      </c>
      <c r="BB1346" s="17" t="str">
        <f t="shared" si="1334"/>
        <v/>
      </c>
      <c r="BC1346" s="17" t="str">
        <f t="shared" si="1334"/>
        <v/>
      </c>
      <c r="BD1346" s="17" t="str">
        <f t="shared" si="1334"/>
        <v/>
      </c>
      <c r="BE1346" s="17" t="str">
        <f t="shared" si="1334"/>
        <v/>
      </c>
      <c r="BF1346" s="17" t="str">
        <f t="shared" si="1331"/>
        <v/>
      </c>
      <c r="BG1346" s="17" t="str">
        <f t="shared" si="1331"/>
        <v/>
      </c>
      <c r="BH1346" s="17" t="str">
        <f t="shared" si="1331"/>
        <v/>
      </c>
      <c r="BI1346" s="17" t="str">
        <f t="shared" si="1331"/>
        <v/>
      </c>
      <c r="BJ1346" s="17" t="str">
        <f t="shared" si="1331"/>
        <v/>
      </c>
    </row>
    <row r="1347" spans="1:62" s="13" customFormat="1" ht="23.25" customHeight="1">
      <c r="A1347" s="1">
        <f ca="1">IF(COUNTIF($D1347:$M1347," ")=10,"",IF(VLOOKUP(MAX($A$1:A1346),$A$1:C1346,3,FALSE)=0,"",MAX($A$1:A1346)+1))</f>
        <v>1293</v>
      </c>
      <c r="B1347" s="13" t="str">
        <f>$B1342</f>
        <v/>
      </c>
      <c r="C1347" s="2" t="str">
        <f>IF($B1347="","",$S$6)</f>
        <v/>
      </c>
      <c r="D1347" s="23" t="str">
        <f t="shared" ref="D1347:K1347" si="1375">IF($B1347&gt;"",IF(ISERROR(SEARCH($B1347,T$6))," ",MID(T$6,FIND("%курс ",T$6,FIND($B1347,T$6))+6,3)&amp;"
("&amp;MID(T$6,FIND("ауд.",T$6,FIND($B1347,T$6))+4,FIND("№",T$6,FIND("ауд.",T$6,FIND($B1347,T$6)))-(FIND("ауд.",T$6,FIND($B1347,T$6))+4))&amp;")"),"")</f>
        <v/>
      </c>
      <c r="E1347" s="23" t="str">
        <f t="shared" si="1375"/>
        <v/>
      </c>
      <c r="F1347" s="23" t="str">
        <f t="shared" si="1375"/>
        <v/>
      </c>
      <c r="G1347" s="23" t="str">
        <f t="shared" si="1375"/>
        <v/>
      </c>
      <c r="H1347" s="23" t="str">
        <f t="shared" si="1375"/>
        <v/>
      </c>
      <c r="I1347" s="23" t="str">
        <f t="shared" si="1375"/>
        <v/>
      </c>
      <c r="J1347" s="23" t="str">
        <f t="shared" si="1375"/>
        <v/>
      </c>
      <c r="K1347" s="23" t="str">
        <f t="shared" si="1375"/>
        <v/>
      </c>
      <c r="L1347" s="23"/>
      <c r="M1347" s="23"/>
      <c r="P1347" s="16"/>
      <c r="Q1347" s="16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E1347" s="31" t="str">
        <f t="shared" si="1371"/>
        <v/>
      </c>
      <c r="AF1347" s="31" t="str">
        <f t="shared" si="1371"/>
        <v/>
      </c>
      <c r="AG1347" s="31" t="str">
        <f t="shared" si="1371"/>
        <v/>
      </c>
      <c r="AH1347" s="31" t="str">
        <f t="shared" si="1371"/>
        <v/>
      </c>
      <c r="AI1347" s="31" t="str">
        <f t="shared" si="1371"/>
        <v/>
      </c>
      <c r="AJ1347" s="31" t="str">
        <f t="shared" si="1371"/>
        <v/>
      </c>
      <c r="AK1347" s="31" t="str">
        <f t="shared" si="1371"/>
        <v/>
      </c>
      <c r="AL1347" s="31" t="str">
        <f t="shared" si="1371"/>
        <v/>
      </c>
      <c r="AM1347" s="31" t="str">
        <f t="shared" si="1371"/>
        <v/>
      </c>
      <c r="AN1347" s="31" t="str">
        <f t="shared" si="1371"/>
        <v/>
      </c>
      <c r="AO1347" s="32" t="str">
        <f t="shared" si="1369"/>
        <v/>
      </c>
      <c r="AP1347" s="32" t="str">
        <f t="shared" si="1333"/>
        <v/>
      </c>
      <c r="AQ1347" s="32" t="str">
        <f t="shared" si="1333"/>
        <v/>
      </c>
      <c r="AR1347" s="32" t="str">
        <f t="shared" si="1333"/>
        <v/>
      </c>
      <c r="AS1347" s="32" t="str">
        <f t="shared" si="1333"/>
        <v/>
      </c>
      <c r="AT1347" s="32" t="str">
        <f t="shared" si="1333"/>
        <v/>
      </c>
      <c r="AU1347" s="32" t="str">
        <f t="shared" si="1330"/>
        <v/>
      </c>
      <c r="AV1347" s="32" t="str">
        <f t="shared" si="1330"/>
        <v/>
      </c>
      <c r="AW1347" s="32" t="str">
        <f t="shared" si="1330"/>
        <v/>
      </c>
      <c r="AX1347" s="32" t="str">
        <f t="shared" si="1330"/>
        <v/>
      </c>
      <c r="AY1347" s="32" t="str">
        <f t="shared" si="1330"/>
        <v/>
      </c>
      <c r="BA1347" s="17" t="str">
        <f t="shared" si="1334"/>
        <v/>
      </c>
      <c r="BB1347" s="17" t="str">
        <f t="shared" si="1334"/>
        <v/>
      </c>
      <c r="BC1347" s="17" t="str">
        <f t="shared" si="1334"/>
        <v/>
      </c>
      <c r="BD1347" s="17" t="str">
        <f t="shared" si="1334"/>
        <v/>
      </c>
      <c r="BE1347" s="17" t="str">
        <f t="shared" si="1334"/>
        <v/>
      </c>
      <c r="BF1347" s="17" t="str">
        <f t="shared" si="1331"/>
        <v/>
      </c>
      <c r="BG1347" s="17" t="str">
        <f t="shared" si="1331"/>
        <v/>
      </c>
      <c r="BH1347" s="17" t="str">
        <f t="shared" si="1331"/>
        <v/>
      </c>
      <c r="BI1347" s="17" t="str">
        <f t="shared" si="1331"/>
        <v/>
      </c>
      <c r="BJ1347" s="17" t="str">
        <f t="shared" si="1331"/>
        <v/>
      </c>
    </row>
    <row r="1348" spans="1:62" s="13" customFormat="1" ht="23.25" customHeight="1">
      <c r="A1348" s="1">
        <f ca="1">IF(COUNTIF($D1348:$M1348," ")=10,"",IF(VLOOKUP(MAX($A$1:A1347),$A$1:C1347,3,FALSE)=0,"",MAX($A$1:A1347)+1))</f>
        <v>1294</v>
      </c>
      <c r="B1348" s="13" t="str">
        <f>$B1342</f>
        <v/>
      </c>
      <c r="C1348" s="2" t="str">
        <f>IF($B1348="","",$S$7)</f>
        <v/>
      </c>
      <c r="D1348" s="23" t="str">
        <f t="shared" ref="D1348:K1348" si="1376">IF($B1348&gt;"",IF(ISERROR(SEARCH($B1348,T$7))," ",MID(T$7,FIND("%курс ",T$7,FIND($B1348,T$7))+6,3)&amp;"
("&amp;MID(T$7,FIND("ауд.",T$7,FIND($B1348,T$7))+4,FIND("№",T$7,FIND("ауд.",T$7,FIND($B1348,T$7)))-(FIND("ауд.",T$7,FIND($B1348,T$7))+4))&amp;")"),"")</f>
        <v/>
      </c>
      <c r="E1348" s="23" t="str">
        <f t="shared" si="1376"/>
        <v/>
      </c>
      <c r="F1348" s="23" t="str">
        <f t="shared" si="1376"/>
        <v/>
      </c>
      <c r="G1348" s="23" t="str">
        <f t="shared" si="1376"/>
        <v/>
      </c>
      <c r="H1348" s="23" t="str">
        <f t="shared" si="1376"/>
        <v/>
      </c>
      <c r="I1348" s="23" t="str">
        <f t="shared" si="1376"/>
        <v/>
      </c>
      <c r="J1348" s="23" t="str">
        <f t="shared" si="1376"/>
        <v/>
      </c>
      <c r="K1348" s="23" t="str">
        <f t="shared" si="1376"/>
        <v/>
      </c>
      <c r="L1348" s="23"/>
      <c r="M1348" s="23"/>
      <c r="P1348" s="16"/>
      <c r="Q1348" s="16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E1348" s="31" t="str">
        <f t="shared" si="1371"/>
        <v/>
      </c>
      <c r="AF1348" s="31" t="str">
        <f t="shared" si="1371"/>
        <v/>
      </c>
      <c r="AG1348" s="31" t="str">
        <f t="shared" si="1371"/>
        <v/>
      </c>
      <c r="AH1348" s="31" t="str">
        <f t="shared" si="1371"/>
        <v/>
      </c>
      <c r="AI1348" s="31" t="str">
        <f t="shared" si="1371"/>
        <v/>
      </c>
      <c r="AJ1348" s="31" t="str">
        <f t="shared" si="1371"/>
        <v/>
      </c>
      <c r="AK1348" s="31" t="str">
        <f t="shared" si="1371"/>
        <v/>
      </c>
      <c r="AL1348" s="31" t="str">
        <f t="shared" si="1371"/>
        <v/>
      </c>
      <c r="AM1348" s="31" t="str">
        <f t="shared" si="1371"/>
        <v/>
      </c>
      <c r="AN1348" s="31" t="str">
        <f t="shared" si="1371"/>
        <v/>
      </c>
      <c r="AO1348" s="32" t="str">
        <f t="shared" si="1369"/>
        <v/>
      </c>
      <c r="AP1348" s="32" t="str">
        <f t="shared" si="1333"/>
        <v/>
      </c>
      <c r="AQ1348" s="32" t="str">
        <f t="shared" si="1333"/>
        <v/>
      </c>
      <c r="AR1348" s="32" t="str">
        <f t="shared" si="1333"/>
        <v/>
      </c>
      <c r="AS1348" s="32" t="str">
        <f t="shared" si="1333"/>
        <v/>
      </c>
      <c r="AT1348" s="32" t="str">
        <f t="shared" si="1333"/>
        <v/>
      </c>
      <c r="AU1348" s="32" t="str">
        <f t="shared" si="1330"/>
        <v/>
      </c>
      <c r="AV1348" s="32" t="str">
        <f t="shared" si="1330"/>
        <v/>
      </c>
      <c r="AW1348" s="32" t="str">
        <f t="shared" si="1330"/>
        <v/>
      </c>
      <c r="AX1348" s="32" t="str">
        <f t="shared" si="1330"/>
        <v/>
      </c>
      <c r="AY1348" s="32" t="str">
        <f t="shared" si="1330"/>
        <v/>
      </c>
      <c r="BA1348" s="17" t="str">
        <f t="shared" si="1334"/>
        <v/>
      </c>
      <c r="BB1348" s="17" t="str">
        <f t="shared" si="1334"/>
        <v/>
      </c>
      <c r="BC1348" s="17" t="str">
        <f t="shared" si="1334"/>
        <v/>
      </c>
      <c r="BD1348" s="17" t="str">
        <f t="shared" si="1334"/>
        <v/>
      </c>
      <c r="BE1348" s="17" t="str">
        <f t="shared" si="1334"/>
        <v/>
      </c>
      <c r="BF1348" s="17" t="str">
        <f t="shared" si="1331"/>
        <v/>
      </c>
      <c r="BG1348" s="17" t="str">
        <f t="shared" si="1331"/>
        <v/>
      </c>
      <c r="BH1348" s="17" t="str">
        <f t="shared" si="1331"/>
        <v/>
      </c>
      <c r="BI1348" s="17" t="str">
        <f t="shared" si="1331"/>
        <v/>
      </c>
      <c r="BJ1348" s="17" t="str">
        <f t="shared" si="1331"/>
        <v/>
      </c>
    </row>
    <row r="1349" spans="1:62" s="13" customFormat="1" ht="23.25" customHeight="1">
      <c r="A1349" s="1">
        <f ca="1">IF(COUNTIF($D1349:$M1349," ")=10,"",IF(VLOOKUP(MAX($A$1:A1348),$A$1:C1348,3,FALSE)=0,"",MAX($A$1:A1348)+1))</f>
        <v>1295</v>
      </c>
      <c r="B1349" s="13" t="str">
        <f>$B1342</f>
        <v/>
      </c>
      <c r="C1349" s="2" t="str">
        <f>IF($B1349="","",$S$8)</f>
        <v/>
      </c>
      <c r="D1349" s="23" t="str">
        <f t="shared" ref="D1349:K1349" si="1377">IF($B1349&gt;"",IF(ISERROR(SEARCH($B1349,T$8))," ",MID(T$8,FIND("%курс ",T$8,FIND($B1349,T$8))+6,3)&amp;"
("&amp;MID(T$8,FIND("ауд.",T$8,FIND($B1349,T$8))+4,FIND("№",T$8,FIND("ауд.",T$8,FIND($B1349,T$8)))-(FIND("ауд.",T$8,FIND($B1349,T$8))+4))&amp;")"),"")</f>
        <v/>
      </c>
      <c r="E1349" s="23" t="str">
        <f t="shared" si="1377"/>
        <v/>
      </c>
      <c r="F1349" s="23" t="str">
        <f t="shared" si="1377"/>
        <v/>
      </c>
      <c r="G1349" s="23" t="str">
        <f t="shared" si="1377"/>
        <v/>
      </c>
      <c r="H1349" s="23" t="str">
        <f t="shared" si="1377"/>
        <v/>
      </c>
      <c r="I1349" s="23" t="str">
        <f t="shared" si="1377"/>
        <v/>
      </c>
      <c r="J1349" s="23" t="str">
        <f t="shared" si="1377"/>
        <v/>
      </c>
      <c r="K1349" s="23" t="str">
        <f t="shared" si="1377"/>
        <v/>
      </c>
      <c r="L1349" s="23"/>
      <c r="M1349" s="23"/>
      <c r="P1349" s="16"/>
      <c r="Q1349" s="16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E1349" s="31" t="str">
        <f t="shared" si="1371"/>
        <v/>
      </c>
      <c r="AF1349" s="31" t="str">
        <f t="shared" si="1371"/>
        <v/>
      </c>
      <c r="AG1349" s="31" t="str">
        <f t="shared" si="1371"/>
        <v/>
      </c>
      <c r="AH1349" s="31" t="str">
        <f t="shared" si="1371"/>
        <v/>
      </c>
      <c r="AI1349" s="31" t="str">
        <f t="shared" si="1371"/>
        <v/>
      </c>
      <c r="AJ1349" s="31" t="str">
        <f t="shared" si="1371"/>
        <v/>
      </c>
      <c r="AK1349" s="31" t="str">
        <f t="shared" si="1371"/>
        <v/>
      </c>
      <c r="AL1349" s="31" t="str">
        <f t="shared" si="1371"/>
        <v/>
      </c>
      <c r="AM1349" s="31" t="str">
        <f t="shared" si="1371"/>
        <v/>
      </c>
      <c r="AN1349" s="31" t="str">
        <f t="shared" si="1371"/>
        <v/>
      </c>
      <c r="AO1349" s="32" t="str">
        <f t="shared" si="1369"/>
        <v/>
      </c>
      <c r="AP1349" s="32" t="str">
        <f t="shared" si="1333"/>
        <v/>
      </c>
      <c r="AQ1349" s="32" t="str">
        <f t="shared" si="1333"/>
        <v/>
      </c>
      <c r="AR1349" s="32" t="str">
        <f t="shared" si="1333"/>
        <v/>
      </c>
      <c r="AS1349" s="32" t="str">
        <f t="shared" si="1333"/>
        <v/>
      </c>
      <c r="AT1349" s="32" t="str">
        <f t="shared" si="1333"/>
        <v/>
      </c>
      <c r="AU1349" s="32" t="str">
        <f t="shared" si="1330"/>
        <v/>
      </c>
      <c r="AV1349" s="32" t="str">
        <f t="shared" si="1330"/>
        <v/>
      </c>
      <c r="AW1349" s="32" t="str">
        <f t="shared" si="1330"/>
        <v/>
      </c>
      <c r="AX1349" s="32" t="str">
        <f t="shared" si="1330"/>
        <v/>
      </c>
      <c r="AY1349" s="32" t="str">
        <f t="shared" si="1330"/>
        <v/>
      </c>
      <c r="BA1349" s="17" t="str">
        <f t="shared" si="1334"/>
        <v/>
      </c>
      <c r="BB1349" s="17" t="str">
        <f t="shared" si="1334"/>
        <v/>
      </c>
      <c r="BC1349" s="17" t="str">
        <f t="shared" si="1334"/>
        <v/>
      </c>
      <c r="BD1349" s="17" t="str">
        <f t="shared" si="1334"/>
        <v/>
      </c>
      <c r="BE1349" s="17" t="str">
        <f t="shared" si="1334"/>
        <v/>
      </c>
      <c r="BF1349" s="17" t="str">
        <f t="shared" si="1331"/>
        <v/>
      </c>
      <c r="BG1349" s="17" t="str">
        <f t="shared" si="1331"/>
        <v/>
      </c>
      <c r="BH1349" s="17" t="str">
        <f t="shared" si="1331"/>
        <v/>
      </c>
      <c r="BI1349" s="17" t="str">
        <f t="shared" si="1331"/>
        <v/>
      </c>
      <c r="BJ1349" s="17" t="str">
        <f t="shared" si="1331"/>
        <v/>
      </c>
    </row>
    <row r="1350" spans="1:62" s="13" customFormat="1" ht="23.25" customHeight="1">
      <c r="C1350" s="2" t="str">
        <f>IF($B1350="","",$S$2)</f>
        <v/>
      </c>
      <c r="D1350" s="14" t="str">
        <f t="shared" ref="D1350:K1350" si="1378">IF($B1350&gt;"",IF(ISERROR(SEARCH($B1350,T$2))," ",MID(T$2,FIND("%курс ",T$2,FIND($B1350,T$2))+6,3)&amp;"
("&amp;MID(T$2,FIND("ауд.",T$2,FIND($B1350,T$2))+4,FIND("№",T$2,FIND("ауд.",T$2,FIND($B1350,T$2)))-(FIND("ауд.",T$2,FIND($B1350,T$2))+4))&amp;")"),"")</f>
        <v/>
      </c>
      <c r="E1350" s="14" t="str">
        <f t="shared" si="1378"/>
        <v/>
      </c>
      <c r="F1350" s="14" t="str">
        <f t="shared" si="1378"/>
        <v/>
      </c>
      <c r="G1350" s="14" t="str">
        <f t="shared" si="1378"/>
        <v/>
      </c>
      <c r="H1350" s="14" t="str">
        <f t="shared" si="1378"/>
        <v/>
      </c>
      <c r="I1350" s="14" t="str">
        <f t="shared" si="1378"/>
        <v/>
      </c>
      <c r="J1350" s="14" t="str">
        <f t="shared" si="1378"/>
        <v/>
      </c>
      <c r="K1350" s="14" t="str">
        <f t="shared" si="1378"/>
        <v/>
      </c>
      <c r="L1350" s="14"/>
      <c r="M1350" s="14"/>
      <c r="P1350" s="16"/>
      <c r="Q1350" s="16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E1350" s="35"/>
      <c r="AF1350" s="35"/>
      <c r="AG1350" s="35"/>
      <c r="AH1350" s="35"/>
      <c r="AI1350" s="35"/>
      <c r="AJ1350" s="35"/>
      <c r="AK1350" s="35"/>
      <c r="AL1350" s="35"/>
      <c r="AM1350" s="35"/>
      <c r="AN1350" s="35"/>
      <c r="AO1350" s="35"/>
      <c r="AP1350" s="32" t="str">
        <f t="shared" si="1333"/>
        <v/>
      </c>
      <c r="AQ1350" s="32" t="str">
        <f t="shared" si="1333"/>
        <v/>
      </c>
      <c r="AR1350" s="32" t="str">
        <f t="shared" si="1333"/>
        <v/>
      </c>
      <c r="AS1350" s="32" t="str">
        <f t="shared" si="1333"/>
        <v/>
      </c>
      <c r="AT1350" s="32" t="str">
        <f t="shared" si="1333"/>
        <v/>
      </c>
      <c r="AU1350" s="32" t="str">
        <f t="shared" si="1330"/>
        <v/>
      </c>
      <c r="AV1350" s="32" t="str">
        <f t="shared" si="1330"/>
        <v/>
      </c>
      <c r="AW1350" s="32" t="str">
        <f t="shared" si="1330"/>
        <v/>
      </c>
      <c r="AX1350" s="32" t="str">
        <f t="shared" si="1330"/>
        <v/>
      </c>
      <c r="AY1350" s="32" t="str">
        <f t="shared" si="1330"/>
        <v/>
      </c>
      <c r="BA1350" s="17" t="str">
        <f t="shared" si="1334"/>
        <v/>
      </c>
      <c r="BB1350" s="17" t="str">
        <f t="shared" si="1334"/>
        <v/>
      </c>
      <c r="BC1350" s="17" t="str">
        <f t="shared" si="1334"/>
        <v/>
      </c>
      <c r="BD1350" s="17" t="str">
        <f t="shared" si="1334"/>
        <v/>
      </c>
      <c r="BE1350" s="17" t="str">
        <f t="shared" si="1334"/>
        <v/>
      </c>
      <c r="BF1350" s="17" t="str">
        <f t="shared" si="1331"/>
        <v/>
      </c>
      <c r="BG1350" s="17" t="str">
        <f t="shared" si="1331"/>
        <v/>
      </c>
      <c r="BH1350" s="17" t="str">
        <f t="shared" si="1331"/>
        <v/>
      </c>
      <c r="BI1350" s="17" t="str">
        <f t="shared" si="1331"/>
        <v/>
      </c>
      <c r="BJ1350" s="17" t="str">
        <f t="shared" si="1331"/>
        <v/>
      </c>
    </row>
    <row r="1351" spans="1:62" s="13" customFormat="1" ht="23.25" customHeight="1">
      <c r="A1351" s="1">
        <f ca="1">IF(COUNTIF($D1352:$M1358," ")=70,"",MAX($A$1:A1350)+1)</f>
        <v>1296</v>
      </c>
      <c r="B1351" s="2" t="str">
        <f>IF($C1351="","",$C1351)</f>
        <v/>
      </c>
      <c r="C1351" s="3" t="str">
        <f>IF(ISERROR(VLOOKUP((ROW()-1)/9+1,'[1]Преподавательский состав'!$A$2:$B$180,2,FALSE)),"",VLOOKUP((ROW()-1)/9+1,'[1]Преподавательский состав'!$A$2:$B$180,2,FALSE))</f>
        <v/>
      </c>
      <c r="D1351" s="3" t="str">
        <f>IF($C1351="","",T(" 9.00"))</f>
        <v/>
      </c>
      <c r="E1351" s="3" t="str">
        <f>IF($C1351="","",T("10.40"))</f>
        <v/>
      </c>
      <c r="F1351" s="3" t="str">
        <f>IF($C1351="","",T("12.20"))</f>
        <v/>
      </c>
      <c r="G1351" s="3" t="str">
        <f>IF($C1351="","",T("14.00"))</f>
        <v/>
      </c>
      <c r="H1351" s="3" t="str">
        <f>IF($C1351="","",T("14.30"))</f>
        <v/>
      </c>
      <c r="I1351" s="3" t="str">
        <f>IF($C1351="","",T("16.10"))</f>
        <v/>
      </c>
      <c r="J1351" s="3" t="str">
        <f>IF($C1351="","",T("17.50"))</f>
        <v/>
      </c>
      <c r="K1351" s="3" t="str">
        <f>IF($C1351="","",T("17.50"))</f>
        <v/>
      </c>
      <c r="L1351" s="3"/>
      <c r="M1351" s="3"/>
      <c r="P1351" s="16"/>
      <c r="Q1351" s="16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E1351" s="32"/>
      <c r="AF1351" s="32"/>
      <c r="AG1351" s="32"/>
      <c r="AH1351" s="32"/>
      <c r="AI1351" s="32"/>
      <c r="AJ1351" s="32"/>
      <c r="AK1351" s="32"/>
      <c r="AL1351" s="32"/>
      <c r="AM1351" s="32"/>
      <c r="AN1351" s="32"/>
      <c r="AO1351" s="32" t="str">
        <f t="shared" ref="AO1351:AO1358" si="1379">IF(COUNTBLANK(AE1351:AN1351)=10,"",MID($B1351,1,FIND(" ",$B1351)-1))</f>
        <v/>
      </c>
      <c r="AP1351" s="32" t="str">
        <f t="shared" si="1333"/>
        <v/>
      </c>
      <c r="AQ1351" s="32" t="str">
        <f t="shared" si="1333"/>
        <v/>
      </c>
      <c r="AR1351" s="32" t="str">
        <f t="shared" si="1333"/>
        <v/>
      </c>
      <c r="AS1351" s="32" t="str">
        <f t="shared" si="1333"/>
        <v/>
      </c>
      <c r="AT1351" s="32" t="str">
        <f t="shared" si="1333"/>
        <v/>
      </c>
      <c r="AU1351" s="32" t="str">
        <f t="shared" si="1330"/>
        <v/>
      </c>
      <c r="AV1351" s="32" t="str">
        <f t="shared" si="1330"/>
        <v/>
      </c>
      <c r="AW1351" s="32" t="str">
        <f t="shared" si="1330"/>
        <v/>
      </c>
      <c r="AX1351" s="32" t="str">
        <f t="shared" si="1330"/>
        <v/>
      </c>
      <c r="AY1351" s="32" t="str">
        <f t="shared" si="1330"/>
        <v/>
      </c>
      <c r="BA1351" s="17" t="str">
        <f t="shared" si="1334"/>
        <v/>
      </c>
      <c r="BB1351" s="17" t="str">
        <f t="shared" si="1334"/>
        <v/>
      </c>
      <c r="BC1351" s="17" t="str">
        <f t="shared" si="1334"/>
        <v/>
      </c>
      <c r="BD1351" s="17" t="str">
        <f t="shared" si="1334"/>
        <v/>
      </c>
      <c r="BE1351" s="17" t="str">
        <f t="shared" si="1334"/>
        <v/>
      </c>
      <c r="BF1351" s="17" t="str">
        <f t="shared" si="1331"/>
        <v/>
      </c>
      <c r="BG1351" s="17" t="str">
        <f t="shared" si="1331"/>
        <v/>
      </c>
      <c r="BH1351" s="17" t="str">
        <f t="shared" si="1331"/>
        <v/>
      </c>
      <c r="BI1351" s="17" t="str">
        <f t="shared" si="1331"/>
        <v/>
      </c>
      <c r="BJ1351" s="17" t="str">
        <f t="shared" si="1331"/>
        <v/>
      </c>
    </row>
    <row r="1352" spans="1:62" s="13" customFormat="1" ht="23.25" customHeight="1">
      <c r="A1352" s="1">
        <f ca="1">IF(COUNTIF($D1352:$M1352," ")=10,"",IF(VLOOKUP(MAX($A$1:A1351),$A$1:C1351,3,FALSE)=0,"",MAX($A$1:A1351)+1))</f>
        <v>1297</v>
      </c>
      <c r="B1352" s="13" t="str">
        <f>$B1351</f>
        <v/>
      </c>
      <c r="C1352" s="2" t="str">
        <f>IF($B1352="","",$S$2)</f>
        <v/>
      </c>
      <c r="D1352" s="14" t="str">
        <f t="shared" ref="D1352:K1352" si="1380">IF($B1352&gt;"",IF(ISERROR(SEARCH($B1352,T$2))," ",MID(T$2,FIND("%курс ",T$2,FIND($B1352,T$2))+6,3)&amp;"
("&amp;MID(T$2,FIND("ауд.",T$2,FIND($B1352,T$2))+4,FIND("№",T$2,FIND("ауд.",T$2,FIND($B1352,T$2)))-(FIND("ауд.",T$2,FIND($B1352,T$2))+4))&amp;")"),"")</f>
        <v/>
      </c>
      <c r="E1352" s="14" t="str">
        <f t="shared" si="1380"/>
        <v/>
      </c>
      <c r="F1352" s="14" t="str">
        <f t="shared" si="1380"/>
        <v/>
      </c>
      <c r="G1352" s="14" t="str">
        <f t="shared" si="1380"/>
        <v/>
      </c>
      <c r="H1352" s="14" t="str">
        <f t="shared" si="1380"/>
        <v/>
      </c>
      <c r="I1352" s="14" t="str">
        <f t="shared" si="1380"/>
        <v/>
      </c>
      <c r="J1352" s="14" t="str">
        <f t="shared" si="1380"/>
        <v/>
      </c>
      <c r="K1352" s="14" t="str">
        <f t="shared" si="1380"/>
        <v/>
      </c>
      <c r="L1352" s="14"/>
      <c r="M1352" s="14"/>
      <c r="P1352" s="16"/>
      <c r="Q1352" s="16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E1352" s="31" t="str">
        <f t="shared" ref="AE1352:AN1358" si="1381">IF(D1352=" ","",IF(D1352="","",CONCATENATE($C1352," ",D$1," ",MID(D1352,6,3))))</f>
        <v/>
      </c>
      <c r="AF1352" s="31" t="str">
        <f t="shared" si="1381"/>
        <v/>
      </c>
      <c r="AG1352" s="31" t="str">
        <f t="shared" si="1381"/>
        <v/>
      </c>
      <c r="AH1352" s="31" t="str">
        <f t="shared" si="1381"/>
        <v/>
      </c>
      <c r="AI1352" s="31" t="str">
        <f t="shared" si="1381"/>
        <v/>
      </c>
      <c r="AJ1352" s="31" t="str">
        <f t="shared" si="1381"/>
        <v/>
      </c>
      <c r="AK1352" s="31" t="str">
        <f t="shared" si="1381"/>
        <v/>
      </c>
      <c r="AL1352" s="31" t="str">
        <f t="shared" si="1381"/>
        <v/>
      </c>
      <c r="AM1352" s="31" t="str">
        <f t="shared" si="1381"/>
        <v/>
      </c>
      <c r="AN1352" s="31" t="str">
        <f t="shared" si="1381"/>
        <v/>
      </c>
      <c r="AO1352" s="32" t="str">
        <f t="shared" si="1379"/>
        <v/>
      </c>
      <c r="AP1352" s="32" t="str">
        <f t="shared" si="1333"/>
        <v/>
      </c>
      <c r="AQ1352" s="32" t="str">
        <f t="shared" si="1333"/>
        <v/>
      </c>
      <c r="AR1352" s="32" t="str">
        <f t="shared" si="1333"/>
        <v/>
      </c>
      <c r="AS1352" s="32" t="str">
        <f t="shared" si="1333"/>
        <v/>
      </c>
      <c r="AT1352" s="32" t="str">
        <f t="shared" si="1333"/>
        <v/>
      </c>
      <c r="AU1352" s="32" t="str">
        <f t="shared" si="1330"/>
        <v/>
      </c>
      <c r="AV1352" s="32" t="str">
        <f t="shared" si="1330"/>
        <v/>
      </c>
      <c r="AW1352" s="32" t="str">
        <f t="shared" si="1330"/>
        <v/>
      </c>
      <c r="AX1352" s="32" t="str">
        <f t="shared" si="1330"/>
        <v/>
      </c>
      <c r="AY1352" s="32" t="str">
        <f t="shared" si="1330"/>
        <v/>
      </c>
      <c r="BA1352" s="17" t="str">
        <f t="shared" si="1334"/>
        <v/>
      </c>
      <c r="BB1352" s="17" t="str">
        <f t="shared" si="1334"/>
        <v/>
      </c>
      <c r="BC1352" s="17" t="str">
        <f t="shared" si="1334"/>
        <v/>
      </c>
      <c r="BD1352" s="17" t="str">
        <f t="shared" si="1334"/>
        <v/>
      </c>
      <c r="BE1352" s="17" t="str">
        <f t="shared" si="1334"/>
        <v/>
      </c>
      <c r="BF1352" s="17" t="str">
        <f t="shared" si="1331"/>
        <v/>
      </c>
      <c r="BG1352" s="17" t="str">
        <f t="shared" si="1331"/>
        <v/>
      </c>
      <c r="BH1352" s="17" t="str">
        <f t="shared" si="1331"/>
        <v/>
      </c>
      <c r="BI1352" s="17" t="str">
        <f t="shared" si="1331"/>
        <v/>
      </c>
      <c r="BJ1352" s="17" t="str">
        <f t="shared" si="1331"/>
        <v/>
      </c>
    </row>
    <row r="1353" spans="1:62" s="13" customFormat="1" ht="23.25" customHeight="1">
      <c r="A1353" s="1">
        <f ca="1">IF(COUNTIF($D1353:$M1353," ")=10,"",IF(VLOOKUP(MAX($A$1:A1352),$A$1:C1352,3,FALSE)=0,"",MAX($A$1:A1352)+1))</f>
        <v>1298</v>
      </c>
      <c r="B1353" s="13" t="str">
        <f>$B1351</f>
        <v/>
      </c>
      <c r="C1353" s="2" t="str">
        <f>IF($B1353="","",$S$3)</f>
        <v/>
      </c>
      <c r="D1353" s="14" t="str">
        <f t="shared" ref="D1353:K1353" si="1382">IF($B1353&gt;"",IF(ISERROR(SEARCH($B1353,T$3))," ",MID(T$3,FIND("%курс ",T$3,FIND($B1353,T$3))+6,3)&amp;"
("&amp;MID(T$3,FIND("ауд.",T$3,FIND($B1353,T$3))+4,FIND("№",T$3,FIND("ауд.",T$3,FIND($B1353,T$3)))-(FIND("ауд.",T$3,FIND($B1353,T$3))+4))&amp;")"),"")</f>
        <v/>
      </c>
      <c r="E1353" s="14" t="str">
        <f t="shared" si="1382"/>
        <v/>
      </c>
      <c r="F1353" s="14" t="str">
        <f t="shared" si="1382"/>
        <v/>
      </c>
      <c r="G1353" s="14" t="str">
        <f t="shared" si="1382"/>
        <v/>
      </c>
      <c r="H1353" s="14" t="str">
        <f t="shared" si="1382"/>
        <v/>
      </c>
      <c r="I1353" s="14" t="str">
        <f t="shared" si="1382"/>
        <v/>
      </c>
      <c r="J1353" s="14" t="str">
        <f t="shared" si="1382"/>
        <v/>
      </c>
      <c r="K1353" s="14" t="str">
        <f t="shared" si="1382"/>
        <v/>
      </c>
      <c r="L1353" s="14"/>
      <c r="M1353" s="14"/>
      <c r="P1353" s="16"/>
      <c r="Q1353" s="16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E1353" s="31" t="str">
        <f t="shared" si="1381"/>
        <v/>
      </c>
      <c r="AF1353" s="31" t="str">
        <f t="shared" si="1381"/>
        <v/>
      </c>
      <c r="AG1353" s="31" t="str">
        <f t="shared" si="1381"/>
        <v/>
      </c>
      <c r="AH1353" s="31" t="str">
        <f t="shared" si="1381"/>
        <v/>
      </c>
      <c r="AI1353" s="31" t="str">
        <f t="shared" si="1381"/>
        <v/>
      </c>
      <c r="AJ1353" s="31" t="str">
        <f t="shared" si="1381"/>
        <v/>
      </c>
      <c r="AK1353" s="31" t="str">
        <f t="shared" si="1381"/>
        <v/>
      </c>
      <c r="AL1353" s="31" t="str">
        <f t="shared" si="1381"/>
        <v/>
      </c>
      <c r="AM1353" s="31" t="str">
        <f t="shared" si="1381"/>
        <v/>
      </c>
      <c r="AN1353" s="31" t="str">
        <f t="shared" si="1381"/>
        <v/>
      </c>
      <c r="AO1353" s="32" t="str">
        <f t="shared" si="1379"/>
        <v/>
      </c>
      <c r="AP1353" s="32" t="str">
        <f t="shared" si="1333"/>
        <v/>
      </c>
      <c r="AQ1353" s="32" t="str">
        <f t="shared" si="1333"/>
        <v/>
      </c>
      <c r="AR1353" s="32" t="str">
        <f t="shared" si="1333"/>
        <v/>
      </c>
      <c r="AS1353" s="32" t="str">
        <f t="shared" si="1333"/>
        <v/>
      </c>
      <c r="AT1353" s="32" t="str">
        <f t="shared" si="1333"/>
        <v/>
      </c>
      <c r="AU1353" s="32" t="str">
        <f t="shared" si="1330"/>
        <v/>
      </c>
      <c r="AV1353" s="32" t="str">
        <f t="shared" si="1330"/>
        <v/>
      </c>
      <c r="AW1353" s="32" t="str">
        <f t="shared" si="1330"/>
        <v/>
      </c>
      <c r="AX1353" s="32" t="str">
        <f t="shared" si="1330"/>
        <v/>
      </c>
      <c r="AY1353" s="32" t="str">
        <f t="shared" si="1330"/>
        <v/>
      </c>
      <c r="BA1353" s="17" t="str">
        <f t="shared" si="1334"/>
        <v/>
      </c>
      <c r="BB1353" s="17" t="str">
        <f t="shared" si="1334"/>
        <v/>
      </c>
      <c r="BC1353" s="17" t="str">
        <f t="shared" si="1334"/>
        <v/>
      </c>
      <c r="BD1353" s="17" t="str">
        <f t="shared" si="1334"/>
        <v/>
      </c>
      <c r="BE1353" s="17" t="str">
        <f t="shared" si="1334"/>
        <v/>
      </c>
      <c r="BF1353" s="17" t="str">
        <f t="shared" si="1331"/>
        <v/>
      </c>
      <c r="BG1353" s="17" t="str">
        <f t="shared" si="1331"/>
        <v/>
      </c>
      <c r="BH1353" s="17" t="str">
        <f t="shared" si="1331"/>
        <v/>
      </c>
      <c r="BI1353" s="17" t="str">
        <f t="shared" si="1331"/>
        <v/>
      </c>
      <c r="BJ1353" s="17" t="str">
        <f t="shared" si="1331"/>
        <v/>
      </c>
    </row>
    <row r="1354" spans="1:62" s="13" customFormat="1" ht="23.25" customHeight="1">
      <c r="A1354" s="1">
        <f ca="1">IF(COUNTIF($D1354:$M1354," ")=10,"",IF(VLOOKUP(MAX($A$1:A1353),$A$1:C1353,3,FALSE)=0,"",MAX($A$1:A1353)+1))</f>
        <v>1299</v>
      </c>
      <c r="B1354" s="13" t="str">
        <f>$B1351</f>
        <v/>
      </c>
      <c r="C1354" s="2" t="str">
        <f>IF($B1354="","",$S$4)</f>
        <v/>
      </c>
      <c r="D1354" s="14" t="str">
        <f t="shared" ref="D1354:K1354" si="1383">IF($B1354&gt;"",IF(ISERROR(SEARCH($B1354,T$4))," ",MID(T$4,FIND("%курс ",T$4,FIND($B1354,T$4))+6,3)&amp;"
("&amp;MID(T$4,FIND("ауд.",T$4,FIND($B1354,T$4))+4,FIND("№",T$4,FIND("ауд.",T$4,FIND($B1354,T$4)))-(FIND("ауд.",T$4,FIND($B1354,T$4))+4))&amp;")"),"")</f>
        <v/>
      </c>
      <c r="E1354" s="14" t="str">
        <f t="shared" si="1383"/>
        <v/>
      </c>
      <c r="F1354" s="14" t="str">
        <f t="shared" si="1383"/>
        <v/>
      </c>
      <c r="G1354" s="14" t="str">
        <f t="shared" si="1383"/>
        <v/>
      </c>
      <c r="H1354" s="14" t="str">
        <f t="shared" si="1383"/>
        <v/>
      </c>
      <c r="I1354" s="14" t="str">
        <f t="shared" si="1383"/>
        <v/>
      </c>
      <c r="J1354" s="14" t="str">
        <f t="shared" si="1383"/>
        <v/>
      </c>
      <c r="K1354" s="14" t="str">
        <f t="shared" si="1383"/>
        <v/>
      </c>
      <c r="L1354" s="14"/>
      <c r="M1354" s="14"/>
      <c r="P1354" s="16"/>
      <c r="Q1354" s="16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E1354" s="31" t="str">
        <f t="shared" si="1381"/>
        <v/>
      </c>
      <c r="AF1354" s="31" t="str">
        <f t="shared" si="1381"/>
        <v/>
      </c>
      <c r="AG1354" s="31" t="str">
        <f t="shared" si="1381"/>
        <v/>
      </c>
      <c r="AH1354" s="31" t="str">
        <f t="shared" si="1381"/>
        <v/>
      </c>
      <c r="AI1354" s="31" t="str">
        <f t="shared" si="1381"/>
        <v/>
      </c>
      <c r="AJ1354" s="31" t="str">
        <f t="shared" si="1381"/>
        <v/>
      </c>
      <c r="AK1354" s="31" t="str">
        <f t="shared" si="1381"/>
        <v/>
      </c>
      <c r="AL1354" s="31" t="str">
        <f t="shared" si="1381"/>
        <v/>
      </c>
      <c r="AM1354" s="31" t="str">
        <f t="shared" si="1381"/>
        <v/>
      </c>
      <c r="AN1354" s="31" t="str">
        <f t="shared" si="1381"/>
        <v/>
      </c>
      <c r="AO1354" s="32" t="str">
        <f t="shared" si="1379"/>
        <v/>
      </c>
      <c r="AP1354" s="32" t="str">
        <f t="shared" si="1333"/>
        <v/>
      </c>
      <c r="AQ1354" s="32" t="str">
        <f t="shared" si="1333"/>
        <v/>
      </c>
      <c r="AR1354" s="32" t="str">
        <f t="shared" si="1333"/>
        <v/>
      </c>
      <c r="AS1354" s="32" t="str">
        <f t="shared" si="1333"/>
        <v/>
      </c>
      <c r="AT1354" s="32" t="str">
        <f t="shared" si="1333"/>
        <v/>
      </c>
      <c r="AU1354" s="32" t="str">
        <f t="shared" si="1330"/>
        <v/>
      </c>
      <c r="AV1354" s="32" t="str">
        <f t="shared" si="1330"/>
        <v/>
      </c>
      <c r="AW1354" s="32" t="str">
        <f t="shared" si="1330"/>
        <v/>
      </c>
      <c r="AX1354" s="32" t="str">
        <f t="shared" si="1330"/>
        <v/>
      </c>
      <c r="AY1354" s="32" t="str">
        <f t="shared" si="1330"/>
        <v/>
      </c>
      <c r="BA1354" s="17" t="str">
        <f t="shared" si="1334"/>
        <v/>
      </c>
      <c r="BB1354" s="17" t="str">
        <f t="shared" si="1334"/>
        <v/>
      </c>
      <c r="BC1354" s="17" t="str">
        <f t="shared" si="1334"/>
        <v/>
      </c>
      <c r="BD1354" s="17" t="str">
        <f t="shared" si="1334"/>
        <v/>
      </c>
      <c r="BE1354" s="17" t="str">
        <f t="shared" si="1334"/>
        <v/>
      </c>
      <c r="BF1354" s="17" t="str">
        <f t="shared" si="1331"/>
        <v/>
      </c>
      <c r="BG1354" s="17" t="str">
        <f t="shared" si="1331"/>
        <v/>
      </c>
      <c r="BH1354" s="17" t="str">
        <f t="shared" si="1331"/>
        <v/>
      </c>
      <c r="BI1354" s="17" t="str">
        <f t="shared" si="1331"/>
        <v/>
      </c>
      <c r="BJ1354" s="17" t="str">
        <f t="shared" si="1331"/>
        <v/>
      </c>
    </row>
    <row r="1355" spans="1:62" s="13" customFormat="1" ht="23.25" customHeight="1">
      <c r="A1355" s="1">
        <f ca="1">IF(COUNTIF($D1355:$M1355," ")=10,"",IF(VLOOKUP(MAX($A$1:A1354),$A$1:C1354,3,FALSE)=0,"",MAX($A$1:A1354)+1))</f>
        <v>1300</v>
      </c>
      <c r="B1355" s="13" t="str">
        <f>$B1351</f>
        <v/>
      </c>
      <c r="C1355" s="2" t="str">
        <f>IF($B1355="","",$S$5)</f>
        <v/>
      </c>
      <c r="D1355" s="23" t="str">
        <f t="shared" ref="D1355:K1355" si="1384">IF($B1355&gt;"",IF(ISERROR(SEARCH($B1355,T$5))," ",MID(T$5,FIND("%курс ",T$5,FIND($B1355,T$5))+6,3)&amp;"
("&amp;MID(T$5,FIND("ауд.",T$5,FIND($B1355,T$5))+4,FIND("№",T$5,FIND("ауд.",T$5,FIND($B1355,T$5)))-(FIND("ауд.",T$5,FIND($B1355,T$5))+4))&amp;")"),"")</f>
        <v/>
      </c>
      <c r="E1355" s="23" t="str">
        <f t="shared" si="1384"/>
        <v/>
      </c>
      <c r="F1355" s="23" t="str">
        <f t="shared" si="1384"/>
        <v/>
      </c>
      <c r="G1355" s="23" t="str">
        <f t="shared" si="1384"/>
        <v/>
      </c>
      <c r="H1355" s="23" t="str">
        <f t="shared" si="1384"/>
        <v/>
      </c>
      <c r="I1355" s="23" t="str">
        <f t="shared" si="1384"/>
        <v/>
      </c>
      <c r="J1355" s="23" t="str">
        <f t="shared" si="1384"/>
        <v/>
      </c>
      <c r="K1355" s="23" t="str">
        <f t="shared" si="1384"/>
        <v/>
      </c>
      <c r="L1355" s="23"/>
      <c r="M1355" s="23"/>
      <c r="P1355" s="16"/>
      <c r="Q1355" s="16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E1355" s="31" t="str">
        <f t="shared" si="1381"/>
        <v/>
      </c>
      <c r="AF1355" s="31" t="str">
        <f t="shared" si="1381"/>
        <v/>
      </c>
      <c r="AG1355" s="31" t="str">
        <f t="shared" si="1381"/>
        <v/>
      </c>
      <c r="AH1355" s="31" t="str">
        <f t="shared" si="1381"/>
        <v/>
      </c>
      <c r="AI1355" s="31" t="str">
        <f t="shared" si="1381"/>
        <v/>
      </c>
      <c r="AJ1355" s="31" t="str">
        <f t="shared" si="1381"/>
        <v/>
      </c>
      <c r="AK1355" s="31" t="str">
        <f t="shared" si="1381"/>
        <v/>
      </c>
      <c r="AL1355" s="31" t="str">
        <f t="shared" si="1381"/>
        <v/>
      </c>
      <c r="AM1355" s="31" t="str">
        <f t="shared" si="1381"/>
        <v/>
      </c>
      <c r="AN1355" s="31" t="str">
        <f t="shared" si="1381"/>
        <v/>
      </c>
      <c r="AO1355" s="32" t="str">
        <f t="shared" si="1379"/>
        <v/>
      </c>
      <c r="AP1355" s="32" t="str">
        <f t="shared" si="1333"/>
        <v/>
      </c>
      <c r="AQ1355" s="32" t="str">
        <f t="shared" si="1333"/>
        <v/>
      </c>
      <c r="AR1355" s="32" t="str">
        <f t="shared" si="1333"/>
        <v/>
      </c>
      <c r="AS1355" s="32" t="str">
        <f t="shared" si="1333"/>
        <v/>
      </c>
      <c r="AT1355" s="32" t="str">
        <f t="shared" si="1333"/>
        <v/>
      </c>
      <c r="AU1355" s="32" t="str">
        <f t="shared" si="1330"/>
        <v/>
      </c>
      <c r="AV1355" s="32" t="str">
        <f t="shared" si="1330"/>
        <v/>
      </c>
      <c r="AW1355" s="32" t="str">
        <f t="shared" si="1330"/>
        <v/>
      </c>
      <c r="AX1355" s="32" t="str">
        <f t="shared" si="1330"/>
        <v/>
      </c>
      <c r="AY1355" s="32" t="str">
        <f t="shared" si="1330"/>
        <v/>
      </c>
      <c r="BA1355" s="17" t="str">
        <f t="shared" si="1334"/>
        <v/>
      </c>
      <c r="BB1355" s="17" t="str">
        <f t="shared" si="1334"/>
        <v/>
      </c>
      <c r="BC1355" s="17" t="str">
        <f t="shared" si="1334"/>
        <v/>
      </c>
      <c r="BD1355" s="17" t="str">
        <f t="shared" si="1334"/>
        <v/>
      </c>
      <c r="BE1355" s="17" t="str">
        <f t="shared" si="1334"/>
        <v/>
      </c>
      <c r="BF1355" s="17" t="str">
        <f t="shared" si="1331"/>
        <v/>
      </c>
      <c r="BG1355" s="17" t="str">
        <f t="shared" si="1331"/>
        <v/>
      </c>
      <c r="BH1355" s="17" t="str">
        <f t="shared" si="1331"/>
        <v/>
      </c>
      <c r="BI1355" s="17" t="str">
        <f t="shared" si="1331"/>
        <v/>
      </c>
      <c r="BJ1355" s="17" t="str">
        <f t="shared" si="1331"/>
        <v/>
      </c>
    </row>
    <row r="1356" spans="1:62" s="13" customFormat="1" ht="23.25" customHeight="1">
      <c r="A1356" s="1">
        <f ca="1">IF(COUNTIF($D1356:$M1356," ")=10,"",IF(VLOOKUP(MAX($A$1:A1355),$A$1:C1355,3,FALSE)=0,"",MAX($A$1:A1355)+1))</f>
        <v>1301</v>
      </c>
      <c r="B1356" s="13" t="str">
        <f>$B1351</f>
        <v/>
      </c>
      <c r="C1356" s="2" t="str">
        <f>IF($B1356="","",$S$6)</f>
        <v/>
      </c>
      <c r="D1356" s="23" t="str">
        <f t="shared" ref="D1356:K1356" si="1385">IF($B1356&gt;"",IF(ISERROR(SEARCH($B1356,T$6))," ",MID(T$6,FIND("%курс ",T$6,FIND($B1356,T$6))+6,3)&amp;"
("&amp;MID(T$6,FIND("ауд.",T$6,FIND($B1356,T$6))+4,FIND("№",T$6,FIND("ауд.",T$6,FIND($B1356,T$6)))-(FIND("ауд.",T$6,FIND($B1356,T$6))+4))&amp;")"),"")</f>
        <v/>
      </c>
      <c r="E1356" s="23" t="str">
        <f t="shared" si="1385"/>
        <v/>
      </c>
      <c r="F1356" s="23" t="str">
        <f t="shared" si="1385"/>
        <v/>
      </c>
      <c r="G1356" s="23" t="str">
        <f t="shared" si="1385"/>
        <v/>
      </c>
      <c r="H1356" s="23" t="str">
        <f t="shared" si="1385"/>
        <v/>
      </c>
      <c r="I1356" s="23" t="str">
        <f t="shared" si="1385"/>
        <v/>
      </c>
      <c r="J1356" s="23" t="str">
        <f t="shared" si="1385"/>
        <v/>
      </c>
      <c r="K1356" s="23" t="str">
        <f t="shared" si="1385"/>
        <v/>
      </c>
      <c r="L1356" s="23"/>
      <c r="M1356" s="23"/>
      <c r="P1356" s="16"/>
      <c r="Q1356" s="16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E1356" s="31" t="str">
        <f t="shared" si="1381"/>
        <v/>
      </c>
      <c r="AF1356" s="31" t="str">
        <f t="shared" si="1381"/>
        <v/>
      </c>
      <c r="AG1356" s="31" t="str">
        <f t="shared" si="1381"/>
        <v/>
      </c>
      <c r="AH1356" s="31" t="str">
        <f t="shared" si="1381"/>
        <v/>
      </c>
      <c r="AI1356" s="31" t="str">
        <f t="shared" si="1381"/>
        <v/>
      </c>
      <c r="AJ1356" s="31" t="str">
        <f t="shared" si="1381"/>
        <v/>
      </c>
      <c r="AK1356" s="31" t="str">
        <f t="shared" si="1381"/>
        <v/>
      </c>
      <c r="AL1356" s="31" t="str">
        <f t="shared" si="1381"/>
        <v/>
      </c>
      <c r="AM1356" s="31" t="str">
        <f t="shared" si="1381"/>
        <v/>
      </c>
      <c r="AN1356" s="31" t="str">
        <f t="shared" si="1381"/>
        <v/>
      </c>
      <c r="AO1356" s="32" t="str">
        <f t="shared" si="1379"/>
        <v/>
      </c>
      <c r="AP1356" s="32" t="str">
        <f t="shared" si="1333"/>
        <v/>
      </c>
      <c r="AQ1356" s="32" t="str">
        <f t="shared" si="1333"/>
        <v/>
      </c>
      <c r="AR1356" s="32" t="str">
        <f t="shared" si="1333"/>
        <v/>
      </c>
      <c r="AS1356" s="32" t="str">
        <f t="shared" si="1333"/>
        <v/>
      </c>
      <c r="AT1356" s="32" t="str">
        <f t="shared" si="1333"/>
        <v/>
      </c>
      <c r="AU1356" s="32" t="str">
        <f t="shared" si="1330"/>
        <v/>
      </c>
      <c r="AV1356" s="32" t="str">
        <f t="shared" si="1330"/>
        <v/>
      </c>
      <c r="AW1356" s="32" t="str">
        <f t="shared" si="1330"/>
        <v/>
      </c>
      <c r="AX1356" s="32" t="str">
        <f t="shared" si="1330"/>
        <v/>
      </c>
      <c r="AY1356" s="32" t="str">
        <f t="shared" si="1330"/>
        <v/>
      </c>
      <c r="BA1356" s="17" t="str">
        <f t="shared" si="1334"/>
        <v/>
      </c>
      <c r="BB1356" s="17" t="str">
        <f t="shared" si="1334"/>
        <v/>
      </c>
      <c r="BC1356" s="17" t="str">
        <f t="shared" si="1334"/>
        <v/>
      </c>
      <c r="BD1356" s="17" t="str">
        <f t="shared" si="1334"/>
        <v/>
      </c>
      <c r="BE1356" s="17" t="str">
        <f t="shared" si="1334"/>
        <v/>
      </c>
      <c r="BF1356" s="17" t="str">
        <f t="shared" si="1331"/>
        <v/>
      </c>
      <c r="BG1356" s="17" t="str">
        <f t="shared" si="1331"/>
        <v/>
      </c>
      <c r="BH1356" s="17" t="str">
        <f t="shared" si="1331"/>
        <v/>
      </c>
      <c r="BI1356" s="17" t="str">
        <f t="shared" si="1331"/>
        <v/>
      </c>
      <c r="BJ1356" s="17" t="str">
        <f t="shared" si="1331"/>
        <v/>
      </c>
    </row>
    <row r="1357" spans="1:62" s="13" customFormat="1" ht="23.25" customHeight="1">
      <c r="A1357" s="1">
        <f ca="1">IF(COUNTIF($D1357:$M1357," ")=10,"",IF(VLOOKUP(MAX($A$1:A1356),$A$1:C1356,3,FALSE)=0,"",MAX($A$1:A1356)+1))</f>
        <v>1302</v>
      </c>
      <c r="B1357" s="13" t="str">
        <f>$B1351</f>
        <v/>
      </c>
      <c r="C1357" s="2" t="str">
        <f>IF($B1357="","",$S$7)</f>
        <v/>
      </c>
      <c r="D1357" s="23" t="str">
        <f t="shared" ref="D1357:K1357" si="1386">IF($B1357&gt;"",IF(ISERROR(SEARCH($B1357,T$7))," ",MID(T$7,FIND("%курс ",T$7,FIND($B1357,T$7))+6,3)&amp;"
("&amp;MID(T$7,FIND("ауд.",T$7,FIND($B1357,T$7))+4,FIND("№",T$7,FIND("ауд.",T$7,FIND($B1357,T$7)))-(FIND("ауд.",T$7,FIND($B1357,T$7))+4))&amp;")"),"")</f>
        <v/>
      </c>
      <c r="E1357" s="23" t="str">
        <f t="shared" si="1386"/>
        <v/>
      </c>
      <c r="F1357" s="23" t="str">
        <f t="shared" si="1386"/>
        <v/>
      </c>
      <c r="G1357" s="23" t="str">
        <f t="shared" si="1386"/>
        <v/>
      </c>
      <c r="H1357" s="23" t="str">
        <f t="shared" si="1386"/>
        <v/>
      </c>
      <c r="I1357" s="23" t="str">
        <f t="shared" si="1386"/>
        <v/>
      </c>
      <c r="J1357" s="23" t="str">
        <f t="shared" si="1386"/>
        <v/>
      </c>
      <c r="K1357" s="23" t="str">
        <f t="shared" si="1386"/>
        <v/>
      </c>
      <c r="L1357" s="23"/>
      <c r="M1357" s="23"/>
      <c r="P1357" s="16"/>
      <c r="Q1357" s="16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E1357" s="31" t="str">
        <f t="shared" si="1381"/>
        <v/>
      </c>
      <c r="AF1357" s="31" t="str">
        <f t="shared" si="1381"/>
        <v/>
      </c>
      <c r="AG1357" s="31" t="str">
        <f t="shared" si="1381"/>
        <v/>
      </c>
      <c r="AH1357" s="31" t="str">
        <f t="shared" si="1381"/>
        <v/>
      </c>
      <c r="AI1357" s="31" t="str">
        <f t="shared" si="1381"/>
        <v/>
      </c>
      <c r="AJ1357" s="31" t="str">
        <f t="shared" si="1381"/>
        <v/>
      </c>
      <c r="AK1357" s="31" t="str">
        <f t="shared" si="1381"/>
        <v/>
      </c>
      <c r="AL1357" s="31" t="str">
        <f t="shared" si="1381"/>
        <v/>
      </c>
      <c r="AM1357" s="31" t="str">
        <f t="shared" si="1381"/>
        <v/>
      </c>
      <c r="AN1357" s="31" t="str">
        <f t="shared" si="1381"/>
        <v/>
      </c>
      <c r="AO1357" s="32" t="str">
        <f t="shared" si="1379"/>
        <v/>
      </c>
      <c r="AP1357" s="32" t="str">
        <f t="shared" si="1333"/>
        <v/>
      </c>
      <c r="AQ1357" s="32" t="str">
        <f t="shared" si="1333"/>
        <v/>
      </c>
      <c r="AR1357" s="32" t="str">
        <f t="shared" si="1333"/>
        <v/>
      </c>
      <c r="AS1357" s="32" t="str">
        <f t="shared" si="1333"/>
        <v/>
      </c>
      <c r="AT1357" s="32" t="str">
        <f t="shared" si="1333"/>
        <v/>
      </c>
      <c r="AU1357" s="32" t="str">
        <f t="shared" si="1330"/>
        <v/>
      </c>
      <c r="AV1357" s="32" t="str">
        <f t="shared" si="1330"/>
        <v/>
      </c>
      <c r="AW1357" s="32" t="str">
        <f t="shared" si="1330"/>
        <v/>
      </c>
      <c r="AX1357" s="32" t="str">
        <f t="shared" si="1330"/>
        <v/>
      </c>
      <c r="AY1357" s="32" t="str">
        <f t="shared" si="1330"/>
        <v/>
      </c>
      <c r="BA1357" s="17" t="str">
        <f t="shared" si="1334"/>
        <v/>
      </c>
      <c r="BB1357" s="17" t="str">
        <f t="shared" si="1334"/>
        <v/>
      </c>
      <c r="BC1357" s="17" t="str">
        <f t="shared" si="1334"/>
        <v/>
      </c>
      <c r="BD1357" s="17" t="str">
        <f t="shared" si="1334"/>
        <v/>
      </c>
      <c r="BE1357" s="17" t="str">
        <f t="shared" si="1334"/>
        <v/>
      </c>
      <c r="BF1357" s="17" t="str">
        <f t="shared" si="1331"/>
        <v/>
      </c>
      <c r="BG1357" s="17" t="str">
        <f t="shared" si="1331"/>
        <v/>
      </c>
      <c r="BH1357" s="17" t="str">
        <f t="shared" si="1331"/>
        <v/>
      </c>
      <c r="BI1357" s="17" t="str">
        <f t="shared" si="1331"/>
        <v/>
      </c>
      <c r="BJ1357" s="17" t="str">
        <f t="shared" si="1331"/>
        <v/>
      </c>
    </row>
    <row r="1358" spans="1:62" s="13" customFormat="1" ht="23.25" customHeight="1">
      <c r="A1358" s="1">
        <f ca="1">IF(COUNTIF($D1358:$M1358," ")=10,"",IF(VLOOKUP(MAX($A$1:A1357),$A$1:C1357,3,FALSE)=0,"",MAX($A$1:A1357)+1))</f>
        <v>1303</v>
      </c>
      <c r="B1358" s="13" t="str">
        <f>$B1351</f>
        <v/>
      </c>
      <c r="C1358" s="2" t="str">
        <f>IF($B1358="","",$S$8)</f>
        <v/>
      </c>
      <c r="D1358" s="23" t="str">
        <f t="shared" ref="D1358:K1358" si="1387">IF($B1358&gt;"",IF(ISERROR(SEARCH($B1358,T$8))," ",MID(T$8,FIND("%курс ",T$8,FIND($B1358,T$8))+6,3)&amp;"
("&amp;MID(T$8,FIND("ауд.",T$8,FIND($B1358,T$8))+4,FIND("№",T$8,FIND("ауд.",T$8,FIND($B1358,T$8)))-(FIND("ауд.",T$8,FIND($B1358,T$8))+4))&amp;")"),"")</f>
        <v/>
      </c>
      <c r="E1358" s="23" t="str">
        <f t="shared" si="1387"/>
        <v/>
      </c>
      <c r="F1358" s="23" t="str">
        <f t="shared" si="1387"/>
        <v/>
      </c>
      <c r="G1358" s="23" t="str">
        <f t="shared" si="1387"/>
        <v/>
      </c>
      <c r="H1358" s="23" t="str">
        <f t="shared" si="1387"/>
        <v/>
      </c>
      <c r="I1358" s="23" t="str">
        <f t="shared" si="1387"/>
        <v/>
      </c>
      <c r="J1358" s="23" t="str">
        <f t="shared" si="1387"/>
        <v/>
      </c>
      <c r="K1358" s="23" t="str">
        <f t="shared" si="1387"/>
        <v/>
      </c>
      <c r="L1358" s="23"/>
      <c r="M1358" s="23"/>
      <c r="P1358" s="16"/>
      <c r="Q1358" s="16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E1358" s="31" t="str">
        <f t="shared" si="1381"/>
        <v/>
      </c>
      <c r="AF1358" s="31" t="str">
        <f t="shared" si="1381"/>
        <v/>
      </c>
      <c r="AG1358" s="31" t="str">
        <f t="shared" si="1381"/>
        <v/>
      </c>
      <c r="AH1358" s="31" t="str">
        <f t="shared" si="1381"/>
        <v/>
      </c>
      <c r="AI1358" s="31" t="str">
        <f t="shared" si="1381"/>
        <v/>
      </c>
      <c r="AJ1358" s="31" t="str">
        <f t="shared" si="1381"/>
        <v/>
      </c>
      <c r="AK1358" s="31" t="str">
        <f t="shared" si="1381"/>
        <v/>
      </c>
      <c r="AL1358" s="31" t="str">
        <f t="shared" si="1381"/>
        <v/>
      </c>
      <c r="AM1358" s="31" t="str">
        <f t="shared" si="1381"/>
        <v/>
      </c>
      <c r="AN1358" s="31" t="str">
        <f t="shared" si="1381"/>
        <v/>
      </c>
      <c r="AO1358" s="32" t="str">
        <f t="shared" si="1379"/>
        <v/>
      </c>
      <c r="AP1358" s="32" t="str">
        <f t="shared" si="1333"/>
        <v/>
      </c>
      <c r="AQ1358" s="32" t="str">
        <f t="shared" si="1333"/>
        <v/>
      </c>
      <c r="AR1358" s="32" t="str">
        <f t="shared" si="1333"/>
        <v/>
      </c>
      <c r="AS1358" s="32" t="str">
        <f t="shared" si="1333"/>
        <v/>
      </c>
      <c r="AT1358" s="32" t="str">
        <f t="shared" si="1333"/>
        <v/>
      </c>
      <c r="AU1358" s="32" t="str">
        <f t="shared" si="1330"/>
        <v/>
      </c>
      <c r="AV1358" s="32" t="str">
        <f t="shared" si="1330"/>
        <v/>
      </c>
      <c r="AW1358" s="32" t="str">
        <f t="shared" si="1330"/>
        <v/>
      </c>
      <c r="AX1358" s="32" t="str">
        <f t="shared" si="1330"/>
        <v/>
      </c>
      <c r="AY1358" s="32" t="str">
        <f t="shared" si="1330"/>
        <v/>
      </c>
      <c r="BA1358" s="17" t="str">
        <f t="shared" si="1334"/>
        <v/>
      </c>
      <c r="BB1358" s="17" t="str">
        <f t="shared" si="1334"/>
        <v/>
      </c>
      <c r="BC1358" s="17" t="str">
        <f t="shared" si="1334"/>
        <v/>
      </c>
      <c r="BD1358" s="17" t="str">
        <f t="shared" si="1334"/>
        <v/>
      </c>
      <c r="BE1358" s="17" t="str">
        <f t="shared" si="1334"/>
        <v/>
      </c>
      <c r="BF1358" s="17" t="str">
        <f t="shared" si="1331"/>
        <v/>
      </c>
      <c r="BG1358" s="17" t="str">
        <f t="shared" si="1331"/>
        <v/>
      </c>
      <c r="BH1358" s="17" t="str">
        <f t="shared" si="1331"/>
        <v/>
      </c>
      <c r="BI1358" s="17" t="str">
        <f t="shared" si="1331"/>
        <v/>
      </c>
      <c r="BJ1358" s="17" t="str">
        <f t="shared" si="1331"/>
        <v/>
      </c>
    </row>
    <row r="1359" spans="1:62" s="13" customFormat="1" ht="23.25" customHeight="1">
      <c r="C1359" s="2" t="str">
        <f>IF($B1359="","",$S$2)</f>
        <v/>
      </c>
      <c r="D1359" s="14" t="str">
        <f t="shared" ref="D1359:K1359" si="1388">IF($B1359&gt;"",IF(ISERROR(SEARCH($B1359,T$2))," ",MID(T$2,FIND("%курс ",T$2,FIND($B1359,T$2))+6,3)&amp;"
("&amp;MID(T$2,FIND("ауд.",T$2,FIND($B1359,T$2))+4,FIND("№",T$2,FIND("ауд.",T$2,FIND($B1359,T$2)))-(FIND("ауд.",T$2,FIND($B1359,T$2))+4))&amp;")"),"")</f>
        <v/>
      </c>
      <c r="E1359" s="14" t="str">
        <f t="shared" si="1388"/>
        <v/>
      </c>
      <c r="F1359" s="14" t="str">
        <f t="shared" si="1388"/>
        <v/>
      </c>
      <c r="G1359" s="14" t="str">
        <f t="shared" si="1388"/>
        <v/>
      </c>
      <c r="H1359" s="14" t="str">
        <f t="shared" si="1388"/>
        <v/>
      </c>
      <c r="I1359" s="14" t="str">
        <f t="shared" si="1388"/>
        <v/>
      </c>
      <c r="J1359" s="14" t="str">
        <f t="shared" si="1388"/>
        <v/>
      </c>
      <c r="K1359" s="14" t="str">
        <f t="shared" si="1388"/>
        <v/>
      </c>
      <c r="L1359" s="14"/>
      <c r="M1359" s="14"/>
      <c r="P1359" s="16"/>
      <c r="Q1359" s="16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E1359" s="35"/>
      <c r="AF1359" s="35"/>
      <c r="AG1359" s="35"/>
      <c r="AH1359" s="35"/>
      <c r="AI1359" s="35"/>
      <c r="AJ1359" s="35"/>
      <c r="AK1359" s="35"/>
      <c r="AL1359" s="35"/>
      <c r="AM1359" s="35"/>
      <c r="AN1359" s="35"/>
      <c r="AO1359" s="35"/>
      <c r="AP1359" s="32" t="str">
        <f t="shared" si="1333"/>
        <v/>
      </c>
      <c r="AQ1359" s="32" t="str">
        <f t="shared" si="1333"/>
        <v/>
      </c>
      <c r="AR1359" s="32" t="str">
        <f t="shared" si="1333"/>
        <v/>
      </c>
      <c r="AS1359" s="32" t="str">
        <f t="shared" si="1333"/>
        <v/>
      </c>
      <c r="AT1359" s="32" t="str">
        <f t="shared" si="1333"/>
        <v/>
      </c>
      <c r="AU1359" s="32" t="str">
        <f t="shared" si="1330"/>
        <v/>
      </c>
      <c r="AV1359" s="32" t="str">
        <f t="shared" si="1330"/>
        <v/>
      </c>
      <c r="AW1359" s="32" t="str">
        <f t="shared" si="1330"/>
        <v/>
      </c>
      <c r="AX1359" s="32" t="str">
        <f t="shared" si="1330"/>
        <v/>
      </c>
      <c r="AY1359" s="32" t="str">
        <f t="shared" si="1330"/>
        <v/>
      </c>
      <c r="BA1359" s="17" t="str">
        <f t="shared" si="1334"/>
        <v/>
      </c>
      <c r="BB1359" s="17" t="str">
        <f t="shared" si="1334"/>
        <v/>
      </c>
      <c r="BC1359" s="17" t="str">
        <f t="shared" si="1334"/>
        <v/>
      </c>
      <c r="BD1359" s="17" t="str">
        <f t="shared" si="1334"/>
        <v/>
      </c>
      <c r="BE1359" s="17" t="str">
        <f t="shared" si="1334"/>
        <v/>
      </c>
      <c r="BF1359" s="17" t="str">
        <f t="shared" si="1331"/>
        <v/>
      </c>
      <c r="BG1359" s="17" t="str">
        <f t="shared" si="1331"/>
        <v/>
      </c>
      <c r="BH1359" s="17" t="str">
        <f t="shared" si="1331"/>
        <v/>
      </c>
      <c r="BI1359" s="17" t="str">
        <f t="shared" si="1331"/>
        <v/>
      </c>
      <c r="BJ1359" s="17" t="str">
        <f t="shared" si="1331"/>
        <v/>
      </c>
    </row>
    <row r="1360" spans="1:62" s="13" customFormat="1" ht="23.25" customHeight="1">
      <c r="A1360" s="1">
        <f ca="1">IF(COUNTIF($D1361:$M1367," ")=70,"",MAX($A$1:A1359)+1)</f>
        <v>1304</v>
      </c>
      <c r="B1360" s="2" t="str">
        <f>IF($C1360="","",$C1360)</f>
        <v/>
      </c>
      <c r="C1360" s="3" t="str">
        <f>IF(ISERROR(VLOOKUP((ROW()-1)/9+1,'[1]Преподавательский состав'!$A$2:$B$180,2,FALSE)),"",VLOOKUP((ROW()-1)/9+1,'[1]Преподавательский состав'!$A$2:$B$180,2,FALSE))</f>
        <v/>
      </c>
      <c r="D1360" s="3" t="str">
        <f>IF($C1360="","",T(" 9.00"))</f>
        <v/>
      </c>
      <c r="E1360" s="3" t="str">
        <f>IF($C1360="","",T("10.40"))</f>
        <v/>
      </c>
      <c r="F1360" s="3" t="str">
        <f>IF($C1360="","",T("12.20"))</f>
        <v/>
      </c>
      <c r="G1360" s="3" t="str">
        <f>IF($C1360="","",T("14.00"))</f>
        <v/>
      </c>
      <c r="H1360" s="3" t="str">
        <f>IF($C1360="","",T("14.30"))</f>
        <v/>
      </c>
      <c r="I1360" s="3" t="str">
        <f>IF($C1360="","",T("16.10"))</f>
        <v/>
      </c>
      <c r="J1360" s="3" t="str">
        <f>IF($C1360="","",T("17.50"))</f>
        <v/>
      </c>
      <c r="K1360" s="3" t="str">
        <f>IF($C1360="","",T("17.50"))</f>
        <v/>
      </c>
      <c r="L1360" s="3"/>
      <c r="M1360" s="3"/>
      <c r="P1360" s="16"/>
      <c r="Q1360" s="16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E1360" s="32"/>
      <c r="AF1360" s="32"/>
      <c r="AG1360" s="32"/>
      <c r="AH1360" s="32"/>
      <c r="AI1360" s="32"/>
      <c r="AJ1360" s="32"/>
      <c r="AK1360" s="32"/>
      <c r="AL1360" s="32"/>
      <c r="AM1360" s="32"/>
      <c r="AN1360" s="32"/>
      <c r="AO1360" s="32" t="str">
        <f t="shared" ref="AO1360:AO1367" si="1389">IF(COUNTBLANK(AE1360:AN1360)=10,"",MID($B1360,1,FIND(" ",$B1360)-1))</f>
        <v/>
      </c>
      <c r="AP1360" s="32" t="str">
        <f t="shared" si="1333"/>
        <v/>
      </c>
      <c r="AQ1360" s="32" t="str">
        <f t="shared" si="1333"/>
        <v/>
      </c>
      <c r="AR1360" s="32" t="str">
        <f t="shared" si="1333"/>
        <v/>
      </c>
      <c r="AS1360" s="32" t="str">
        <f t="shared" si="1333"/>
        <v/>
      </c>
      <c r="AT1360" s="32" t="str">
        <f t="shared" si="1333"/>
        <v/>
      </c>
      <c r="AU1360" s="32" t="str">
        <f t="shared" ref="AU1360:AY1377" si="1390">IF(AJ1360="","",CONCATENATE(AJ1360," ",$AO1360))</f>
        <v/>
      </c>
      <c r="AV1360" s="32" t="str">
        <f t="shared" si="1390"/>
        <v/>
      </c>
      <c r="AW1360" s="32" t="str">
        <f t="shared" si="1390"/>
        <v/>
      </c>
      <c r="AX1360" s="32" t="str">
        <f t="shared" si="1390"/>
        <v/>
      </c>
      <c r="AY1360" s="32" t="str">
        <f t="shared" si="1390"/>
        <v/>
      </c>
      <c r="BA1360" s="17" t="str">
        <f t="shared" si="1334"/>
        <v/>
      </c>
      <c r="BB1360" s="17" t="str">
        <f t="shared" si="1334"/>
        <v/>
      </c>
      <c r="BC1360" s="17" t="str">
        <f t="shared" si="1334"/>
        <v/>
      </c>
      <c r="BD1360" s="17" t="str">
        <f t="shared" si="1334"/>
        <v/>
      </c>
      <c r="BE1360" s="17" t="str">
        <f t="shared" si="1334"/>
        <v/>
      </c>
      <c r="BF1360" s="17" t="str">
        <f t="shared" ref="BF1360:BJ1377" si="1391">IF(AJ1360="","",ROW())</f>
        <v/>
      </c>
      <c r="BG1360" s="17" t="str">
        <f t="shared" si="1391"/>
        <v/>
      </c>
      <c r="BH1360" s="17" t="str">
        <f t="shared" si="1391"/>
        <v/>
      </c>
      <c r="BI1360" s="17" t="str">
        <f t="shared" si="1391"/>
        <v/>
      </c>
      <c r="BJ1360" s="17" t="str">
        <f t="shared" si="1391"/>
        <v/>
      </c>
    </row>
    <row r="1361" spans="1:62" s="13" customFormat="1" ht="23.25" customHeight="1">
      <c r="A1361" s="1">
        <f ca="1">IF(COUNTIF($D1361:$M1361," ")=10,"",IF(VLOOKUP(MAX($A$1:A1360),$A$1:C1360,3,FALSE)=0,"",MAX($A$1:A1360)+1))</f>
        <v>1305</v>
      </c>
      <c r="B1361" s="13" t="str">
        <f>$B1360</f>
        <v/>
      </c>
      <c r="C1361" s="2" t="str">
        <f>IF($B1361="","",$S$2)</f>
        <v/>
      </c>
      <c r="D1361" s="14" t="str">
        <f t="shared" ref="D1361:K1361" si="1392">IF($B1361&gt;"",IF(ISERROR(SEARCH($B1361,T$2))," ",MID(T$2,FIND("%курс ",T$2,FIND($B1361,T$2))+6,3)&amp;"
("&amp;MID(T$2,FIND("ауд.",T$2,FIND($B1361,T$2))+4,FIND("№",T$2,FIND("ауд.",T$2,FIND($B1361,T$2)))-(FIND("ауд.",T$2,FIND($B1361,T$2))+4))&amp;")"),"")</f>
        <v/>
      </c>
      <c r="E1361" s="14" t="str">
        <f t="shared" si="1392"/>
        <v/>
      </c>
      <c r="F1361" s="14" t="str">
        <f t="shared" si="1392"/>
        <v/>
      </c>
      <c r="G1361" s="14" t="str">
        <f t="shared" si="1392"/>
        <v/>
      </c>
      <c r="H1361" s="14" t="str">
        <f t="shared" si="1392"/>
        <v/>
      </c>
      <c r="I1361" s="14" t="str">
        <f t="shared" si="1392"/>
        <v/>
      </c>
      <c r="J1361" s="14" t="str">
        <f t="shared" si="1392"/>
        <v/>
      </c>
      <c r="K1361" s="14" t="str">
        <f t="shared" si="1392"/>
        <v/>
      </c>
      <c r="L1361" s="14"/>
      <c r="M1361" s="14"/>
      <c r="P1361" s="16"/>
      <c r="Q1361" s="16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E1361" s="31" t="str">
        <f t="shared" ref="AE1361:AN1367" si="1393">IF(D1361=" ","",IF(D1361="","",CONCATENATE($C1361," ",D$1," ",MID(D1361,6,3))))</f>
        <v/>
      </c>
      <c r="AF1361" s="31" t="str">
        <f t="shared" si="1393"/>
        <v/>
      </c>
      <c r="AG1361" s="31" t="str">
        <f t="shared" si="1393"/>
        <v/>
      </c>
      <c r="AH1361" s="31" t="str">
        <f t="shared" si="1393"/>
        <v/>
      </c>
      <c r="AI1361" s="31" t="str">
        <f t="shared" si="1393"/>
        <v/>
      </c>
      <c r="AJ1361" s="31" t="str">
        <f t="shared" si="1393"/>
        <v/>
      </c>
      <c r="AK1361" s="31" t="str">
        <f t="shared" si="1393"/>
        <v/>
      </c>
      <c r="AL1361" s="31" t="str">
        <f t="shared" si="1393"/>
        <v/>
      </c>
      <c r="AM1361" s="31" t="str">
        <f t="shared" si="1393"/>
        <v/>
      </c>
      <c r="AN1361" s="31" t="str">
        <f t="shared" si="1393"/>
        <v/>
      </c>
      <c r="AO1361" s="32" t="str">
        <f t="shared" si="1389"/>
        <v/>
      </c>
      <c r="AP1361" s="32" t="str">
        <f t="shared" ref="AP1361:AT1378" si="1394">IF(AE1361="","",CONCATENATE(AE1361," ",$AO1361))</f>
        <v/>
      </c>
      <c r="AQ1361" s="32" t="str">
        <f t="shared" si="1394"/>
        <v/>
      </c>
      <c r="AR1361" s="32" t="str">
        <f t="shared" si="1394"/>
        <v/>
      </c>
      <c r="AS1361" s="32" t="str">
        <f t="shared" si="1394"/>
        <v/>
      </c>
      <c r="AT1361" s="32" t="str">
        <f t="shared" si="1394"/>
        <v/>
      </c>
      <c r="AU1361" s="32" t="str">
        <f t="shared" si="1390"/>
        <v/>
      </c>
      <c r="AV1361" s="32" t="str">
        <f t="shared" si="1390"/>
        <v/>
      </c>
      <c r="AW1361" s="32" t="str">
        <f t="shared" si="1390"/>
        <v/>
      </c>
      <c r="AX1361" s="32" t="str">
        <f t="shared" si="1390"/>
        <v/>
      </c>
      <c r="AY1361" s="32" t="str">
        <f t="shared" si="1390"/>
        <v/>
      </c>
      <c r="BA1361" s="17" t="str">
        <f t="shared" ref="BA1361:BE1378" si="1395">IF(AE1361="","",ROW())</f>
        <v/>
      </c>
      <c r="BB1361" s="17" t="str">
        <f t="shared" si="1395"/>
        <v/>
      </c>
      <c r="BC1361" s="17" t="str">
        <f t="shared" si="1395"/>
        <v/>
      </c>
      <c r="BD1361" s="17" t="str">
        <f t="shared" si="1395"/>
        <v/>
      </c>
      <c r="BE1361" s="17" t="str">
        <f t="shared" si="1395"/>
        <v/>
      </c>
      <c r="BF1361" s="17" t="str">
        <f t="shared" si="1391"/>
        <v/>
      </c>
      <c r="BG1361" s="17" t="str">
        <f t="shared" si="1391"/>
        <v/>
      </c>
      <c r="BH1361" s="17" t="str">
        <f t="shared" si="1391"/>
        <v/>
      </c>
      <c r="BI1361" s="17" t="str">
        <f t="shared" si="1391"/>
        <v/>
      </c>
      <c r="BJ1361" s="17" t="str">
        <f t="shared" si="1391"/>
        <v/>
      </c>
    </row>
    <row r="1362" spans="1:62" s="13" customFormat="1" ht="23.25" customHeight="1">
      <c r="A1362" s="1">
        <f ca="1">IF(COUNTIF($D1362:$M1362," ")=10,"",IF(VLOOKUP(MAX($A$1:A1361),$A$1:C1361,3,FALSE)=0,"",MAX($A$1:A1361)+1))</f>
        <v>1306</v>
      </c>
      <c r="B1362" s="13" t="str">
        <f>$B1360</f>
        <v/>
      </c>
      <c r="C1362" s="2" t="str">
        <f>IF($B1362="","",$S$3)</f>
        <v/>
      </c>
      <c r="D1362" s="14" t="str">
        <f t="shared" ref="D1362:K1362" si="1396">IF($B1362&gt;"",IF(ISERROR(SEARCH($B1362,T$3))," ",MID(T$3,FIND("%курс ",T$3,FIND($B1362,T$3))+6,3)&amp;"
("&amp;MID(T$3,FIND("ауд.",T$3,FIND($B1362,T$3))+4,FIND("№",T$3,FIND("ауд.",T$3,FIND($B1362,T$3)))-(FIND("ауд.",T$3,FIND($B1362,T$3))+4))&amp;")"),"")</f>
        <v/>
      </c>
      <c r="E1362" s="14" t="str">
        <f t="shared" si="1396"/>
        <v/>
      </c>
      <c r="F1362" s="14" t="str">
        <f t="shared" si="1396"/>
        <v/>
      </c>
      <c r="G1362" s="14" t="str">
        <f t="shared" si="1396"/>
        <v/>
      </c>
      <c r="H1362" s="14" t="str">
        <f t="shared" si="1396"/>
        <v/>
      </c>
      <c r="I1362" s="14" t="str">
        <f t="shared" si="1396"/>
        <v/>
      </c>
      <c r="J1362" s="14" t="str">
        <f t="shared" si="1396"/>
        <v/>
      </c>
      <c r="K1362" s="14" t="str">
        <f t="shared" si="1396"/>
        <v/>
      </c>
      <c r="L1362" s="14"/>
      <c r="M1362" s="14"/>
      <c r="P1362" s="16"/>
      <c r="Q1362" s="16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E1362" s="31" t="str">
        <f t="shared" si="1393"/>
        <v/>
      </c>
      <c r="AF1362" s="31" t="str">
        <f t="shared" si="1393"/>
        <v/>
      </c>
      <c r="AG1362" s="31" t="str">
        <f t="shared" si="1393"/>
        <v/>
      </c>
      <c r="AH1362" s="31" t="str">
        <f t="shared" si="1393"/>
        <v/>
      </c>
      <c r="AI1362" s="31" t="str">
        <f t="shared" si="1393"/>
        <v/>
      </c>
      <c r="AJ1362" s="31" t="str">
        <f t="shared" si="1393"/>
        <v/>
      </c>
      <c r="AK1362" s="31" t="str">
        <f t="shared" si="1393"/>
        <v/>
      </c>
      <c r="AL1362" s="31" t="str">
        <f t="shared" si="1393"/>
        <v/>
      </c>
      <c r="AM1362" s="31" t="str">
        <f t="shared" si="1393"/>
        <v/>
      </c>
      <c r="AN1362" s="31" t="str">
        <f t="shared" si="1393"/>
        <v/>
      </c>
      <c r="AO1362" s="32" t="str">
        <f t="shared" si="1389"/>
        <v/>
      </c>
      <c r="AP1362" s="32" t="str">
        <f t="shared" si="1394"/>
        <v/>
      </c>
      <c r="AQ1362" s="32" t="str">
        <f t="shared" si="1394"/>
        <v/>
      </c>
      <c r="AR1362" s="32" t="str">
        <f t="shared" si="1394"/>
        <v/>
      </c>
      <c r="AS1362" s="32" t="str">
        <f t="shared" si="1394"/>
        <v/>
      </c>
      <c r="AT1362" s="32" t="str">
        <f t="shared" si="1394"/>
        <v/>
      </c>
      <c r="AU1362" s="32" t="str">
        <f t="shared" si="1390"/>
        <v/>
      </c>
      <c r="AV1362" s="32" t="str">
        <f t="shared" si="1390"/>
        <v/>
      </c>
      <c r="AW1362" s="32" t="str">
        <f t="shared" si="1390"/>
        <v/>
      </c>
      <c r="AX1362" s="32" t="str">
        <f t="shared" si="1390"/>
        <v/>
      </c>
      <c r="AY1362" s="32" t="str">
        <f t="shared" si="1390"/>
        <v/>
      </c>
      <c r="BA1362" s="17" t="str">
        <f t="shared" si="1395"/>
        <v/>
      </c>
      <c r="BB1362" s="17" t="str">
        <f t="shared" si="1395"/>
        <v/>
      </c>
      <c r="BC1362" s="17" t="str">
        <f t="shared" si="1395"/>
        <v/>
      </c>
      <c r="BD1362" s="17" t="str">
        <f t="shared" si="1395"/>
        <v/>
      </c>
      <c r="BE1362" s="17" t="str">
        <f t="shared" si="1395"/>
        <v/>
      </c>
      <c r="BF1362" s="17" t="str">
        <f t="shared" si="1391"/>
        <v/>
      </c>
      <c r="BG1362" s="17" t="str">
        <f t="shared" si="1391"/>
        <v/>
      </c>
      <c r="BH1362" s="17" t="str">
        <f t="shared" si="1391"/>
        <v/>
      </c>
      <c r="BI1362" s="17" t="str">
        <f t="shared" si="1391"/>
        <v/>
      </c>
      <c r="BJ1362" s="17" t="str">
        <f t="shared" si="1391"/>
        <v/>
      </c>
    </row>
    <row r="1363" spans="1:62" s="13" customFormat="1" ht="22.5" customHeight="1">
      <c r="A1363" s="1">
        <f ca="1">IF(COUNTIF($D1363:$M1363," ")=10,"",IF(VLOOKUP(MAX($A$1:A1362),$A$1:C1362,3,FALSE)=0,"",MAX($A$1:A1362)+1))</f>
        <v>1307</v>
      </c>
      <c r="B1363" s="13" t="str">
        <f>$B1360</f>
        <v/>
      </c>
      <c r="C1363" s="2" t="str">
        <f>IF($B1363="","",$S$4)</f>
        <v/>
      </c>
      <c r="D1363" s="14" t="str">
        <f t="shared" ref="D1363:K1363" si="1397">IF($B1363&gt;"",IF(ISERROR(SEARCH($B1363,T$4))," ",MID(T$4,FIND("%курс ",T$4,FIND($B1363,T$4))+6,3)&amp;"
("&amp;MID(T$4,FIND("ауд.",T$4,FIND($B1363,T$4))+4,FIND("№",T$4,FIND("ауд.",T$4,FIND($B1363,T$4)))-(FIND("ауд.",T$4,FIND($B1363,T$4))+4))&amp;")"),"")</f>
        <v/>
      </c>
      <c r="E1363" s="14" t="str">
        <f t="shared" si="1397"/>
        <v/>
      </c>
      <c r="F1363" s="14" t="str">
        <f t="shared" si="1397"/>
        <v/>
      </c>
      <c r="G1363" s="14" t="str">
        <f t="shared" si="1397"/>
        <v/>
      </c>
      <c r="H1363" s="14" t="str">
        <f t="shared" si="1397"/>
        <v/>
      </c>
      <c r="I1363" s="14" t="str">
        <f t="shared" si="1397"/>
        <v/>
      </c>
      <c r="J1363" s="14" t="str">
        <f t="shared" si="1397"/>
        <v/>
      </c>
      <c r="K1363" s="14" t="str">
        <f t="shared" si="1397"/>
        <v/>
      </c>
      <c r="L1363" s="14"/>
      <c r="M1363" s="14"/>
      <c r="P1363" s="16"/>
      <c r="Q1363" s="16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E1363" s="31" t="str">
        <f t="shared" si="1393"/>
        <v/>
      </c>
      <c r="AF1363" s="31" t="str">
        <f t="shared" si="1393"/>
        <v/>
      </c>
      <c r="AG1363" s="31" t="str">
        <f t="shared" si="1393"/>
        <v/>
      </c>
      <c r="AH1363" s="31" t="str">
        <f t="shared" si="1393"/>
        <v/>
      </c>
      <c r="AI1363" s="31" t="str">
        <f t="shared" si="1393"/>
        <v/>
      </c>
      <c r="AJ1363" s="31" t="str">
        <f t="shared" si="1393"/>
        <v/>
      </c>
      <c r="AK1363" s="31" t="str">
        <f t="shared" si="1393"/>
        <v/>
      </c>
      <c r="AL1363" s="31" t="str">
        <f t="shared" si="1393"/>
        <v/>
      </c>
      <c r="AM1363" s="31" t="str">
        <f t="shared" si="1393"/>
        <v/>
      </c>
      <c r="AN1363" s="31" t="str">
        <f t="shared" si="1393"/>
        <v/>
      </c>
      <c r="AO1363" s="32" t="str">
        <f t="shared" si="1389"/>
        <v/>
      </c>
      <c r="AP1363" s="32" t="str">
        <f t="shared" si="1394"/>
        <v/>
      </c>
      <c r="AQ1363" s="32" t="str">
        <f t="shared" si="1394"/>
        <v/>
      </c>
      <c r="AR1363" s="32" t="str">
        <f t="shared" si="1394"/>
        <v/>
      </c>
      <c r="AS1363" s="32" t="str">
        <f t="shared" si="1394"/>
        <v/>
      </c>
      <c r="AT1363" s="32" t="str">
        <f t="shared" si="1394"/>
        <v/>
      </c>
      <c r="AU1363" s="32" t="str">
        <f t="shared" si="1390"/>
        <v/>
      </c>
      <c r="AV1363" s="32" t="str">
        <f t="shared" si="1390"/>
        <v/>
      </c>
      <c r="AW1363" s="32" t="str">
        <f t="shared" si="1390"/>
        <v/>
      </c>
      <c r="AX1363" s="32" t="str">
        <f t="shared" si="1390"/>
        <v/>
      </c>
      <c r="AY1363" s="32" t="str">
        <f t="shared" si="1390"/>
        <v/>
      </c>
      <c r="BA1363" s="17" t="str">
        <f t="shared" si="1395"/>
        <v/>
      </c>
      <c r="BB1363" s="17" t="str">
        <f t="shared" si="1395"/>
        <v/>
      </c>
      <c r="BC1363" s="17" t="str">
        <f t="shared" si="1395"/>
        <v/>
      </c>
      <c r="BD1363" s="17" t="str">
        <f t="shared" si="1395"/>
        <v/>
      </c>
      <c r="BE1363" s="17" t="str">
        <f t="shared" si="1395"/>
        <v/>
      </c>
      <c r="BF1363" s="17" t="str">
        <f t="shared" si="1391"/>
        <v/>
      </c>
      <c r="BG1363" s="17" t="str">
        <f t="shared" si="1391"/>
        <v/>
      </c>
      <c r="BH1363" s="17" t="str">
        <f t="shared" si="1391"/>
        <v/>
      </c>
      <c r="BI1363" s="17" t="str">
        <f t="shared" si="1391"/>
        <v/>
      </c>
      <c r="BJ1363" s="17" t="str">
        <f t="shared" si="1391"/>
        <v/>
      </c>
    </row>
    <row r="1364" spans="1:62" s="13" customFormat="1" ht="23.25" customHeight="1">
      <c r="A1364" s="1">
        <f ca="1">IF(COUNTIF($D1364:$M1364," ")=10,"",IF(VLOOKUP(MAX($A$1:A1363),$A$1:C1363,3,FALSE)=0,"",MAX($A$1:A1363)+1))</f>
        <v>1308</v>
      </c>
      <c r="B1364" s="13" t="str">
        <f>$B1360</f>
        <v/>
      </c>
      <c r="C1364" s="2" t="str">
        <f>IF($B1364="","",$S$5)</f>
        <v/>
      </c>
      <c r="D1364" s="23" t="str">
        <f t="shared" ref="D1364:K1364" si="1398">IF($B1364&gt;"",IF(ISERROR(SEARCH($B1364,T$5))," ",MID(T$5,FIND("%курс ",T$5,FIND($B1364,T$5))+6,3)&amp;"
("&amp;MID(T$5,FIND("ауд.",T$5,FIND($B1364,T$5))+4,FIND("№",T$5,FIND("ауд.",T$5,FIND($B1364,T$5)))-(FIND("ауд.",T$5,FIND($B1364,T$5))+4))&amp;")"),"")</f>
        <v/>
      </c>
      <c r="E1364" s="23" t="str">
        <f t="shared" si="1398"/>
        <v/>
      </c>
      <c r="F1364" s="23" t="str">
        <f t="shared" si="1398"/>
        <v/>
      </c>
      <c r="G1364" s="23" t="str">
        <f t="shared" si="1398"/>
        <v/>
      </c>
      <c r="H1364" s="23" t="str">
        <f t="shared" si="1398"/>
        <v/>
      </c>
      <c r="I1364" s="23" t="str">
        <f t="shared" si="1398"/>
        <v/>
      </c>
      <c r="J1364" s="23" t="str">
        <f t="shared" si="1398"/>
        <v/>
      </c>
      <c r="K1364" s="23" t="str">
        <f t="shared" si="1398"/>
        <v/>
      </c>
      <c r="L1364" s="23"/>
      <c r="M1364" s="23"/>
      <c r="P1364" s="16"/>
      <c r="Q1364" s="16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E1364" s="31" t="str">
        <f t="shared" si="1393"/>
        <v/>
      </c>
      <c r="AF1364" s="31" t="str">
        <f t="shared" si="1393"/>
        <v/>
      </c>
      <c r="AG1364" s="31" t="str">
        <f t="shared" si="1393"/>
        <v/>
      </c>
      <c r="AH1364" s="31" t="str">
        <f t="shared" si="1393"/>
        <v/>
      </c>
      <c r="AI1364" s="31" t="str">
        <f t="shared" si="1393"/>
        <v/>
      </c>
      <c r="AJ1364" s="31" t="str">
        <f t="shared" si="1393"/>
        <v/>
      </c>
      <c r="AK1364" s="31" t="str">
        <f t="shared" si="1393"/>
        <v/>
      </c>
      <c r="AL1364" s="31" t="str">
        <f t="shared" si="1393"/>
        <v/>
      </c>
      <c r="AM1364" s="31" t="str">
        <f t="shared" si="1393"/>
        <v/>
      </c>
      <c r="AN1364" s="31" t="str">
        <f t="shared" si="1393"/>
        <v/>
      </c>
      <c r="AO1364" s="32" t="str">
        <f t="shared" si="1389"/>
        <v/>
      </c>
      <c r="AP1364" s="32" t="str">
        <f t="shared" si="1394"/>
        <v/>
      </c>
      <c r="AQ1364" s="32" t="str">
        <f t="shared" si="1394"/>
        <v/>
      </c>
      <c r="AR1364" s="32" t="str">
        <f t="shared" si="1394"/>
        <v/>
      </c>
      <c r="AS1364" s="32" t="str">
        <f t="shared" si="1394"/>
        <v/>
      </c>
      <c r="AT1364" s="32" t="str">
        <f t="shared" si="1394"/>
        <v/>
      </c>
      <c r="AU1364" s="32" t="str">
        <f t="shared" si="1390"/>
        <v/>
      </c>
      <c r="AV1364" s="32" t="str">
        <f t="shared" si="1390"/>
        <v/>
      </c>
      <c r="AW1364" s="32" t="str">
        <f t="shared" si="1390"/>
        <v/>
      </c>
      <c r="AX1364" s="32" t="str">
        <f t="shared" si="1390"/>
        <v/>
      </c>
      <c r="AY1364" s="32" t="str">
        <f t="shared" si="1390"/>
        <v/>
      </c>
      <c r="BA1364" s="17" t="str">
        <f t="shared" si="1395"/>
        <v/>
      </c>
      <c r="BB1364" s="17" t="str">
        <f t="shared" si="1395"/>
        <v/>
      </c>
      <c r="BC1364" s="17" t="str">
        <f t="shared" si="1395"/>
        <v/>
      </c>
      <c r="BD1364" s="17" t="str">
        <f t="shared" si="1395"/>
        <v/>
      </c>
      <c r="BE1364" s="17" t="str">
        <f t="shared" si="1395"/>
        <v/>
      </c>
      <c r="BF1364" s="17" t="str">
        <f t="shared" si="1391"/>
        <v/>
      </c>
      <c r="BG1364" s="17" t="str">
        <f t="shared" si="1391"/>
        <v/>
      </c>
      <c r="BH1364" s="17" t="str">
        <f t="shared" si="1391"/>
        <v/>
      </c>
      <c r="BI1364" s="17" t="str">
        <f t="shared" si="1391"/>
        <v/>
      </c>
      <c r="BJ1364" s="17" t="str">
        <f t="shared" si="1391"/>
        <v/>
      </c>
    </row>
    <row r="1365" spans="1:62" s="13" customFormat="1" ht="23.25" customHeight="1">
      <c r="A1365" s="1">
        <f ca="1">IF(COUNTIF($D1365:$M1365," ")=10,"",IF(VLOOKUP(MAX($A$1:A1364),$A$1:C1364,3,FALSE)=0,"",MAX($A$1:A1364)+1))</f>
        <v>1309</v>
      </c>
      <c r="B1365" s="13" t="str">
        <f>$B1360</f>
        <v/>
      </c>
      <c r="C1365" s="2" t="str">
        <f>IF($B1365="","",$S$6)</f>
        <v/>
      </c>
      <c r="D1365" s="23" t="str">
        <f t="shared" ref="D1365:K1365" si="1399">IF($B1365&gt;"",IF(ISERROR(SEARCH($B1365,T$6))," ",MID(T$6,FIND("%курс ",T$6,FIND($B1365,T$6))+6,3)&amp;"
("&amp;MID(T$6,FIND("ауд.",T$6,FIND($B1365,T$6))+4,FIND("№",T$6,FIND("ауд.",T$6,FIND($B1365,T$6)))-(FIND("ауд.",T$6,FIND($B1365,T$6))+4))&amp;")"),"")</f>
        <v/>
      </c>
      <c r="E1365" s="23" t="str">
        <f t="shared" si="1399"/>
        <v/>
      </c>
      <c r="F1365" s="23" t="str">
        <f t="shared" si="1399"/>
        <v/>
      </c>
      <c r="G1365" s="23" t="str">
        <f t="shared" si="1399"/>
        <v/>
      </c>
      <c r="H1365" s="23" t="str">
        <f t="shared" si="1399"/>
        <v/>
      </c>
      <c r="I1365" s="23" t="str">
        <f t="shared" si="1399"/>
        <v/>
      </c>
      <c r="J1365" s="23" t="str">
        <f t="shared" si="1399"/>
        <v/>
      </c>
      <c r="K1365" s="23" t="str">
        <f t="shared" si="1399"/>
        <v/>
      </c>
      <c r="L1365" s="23"/>
      <c r="M1365" s="23"/>
      <c r="P1365" s="16"/>
      <c r="Q1365" s="16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E1365" s="31" t="str">
        <f t="shared" si="1393"/>
        <v/>
      </c>
      <c r="AF1365" s="31" t="str">
        <f t="shared" si="1393"/>
        <v/>
      </c>
      <c r="AG1365" s="31" t="str">
        <f t="shared" si="1393"/>
        <v/>
      </c>
      <c r="AH1365" s="31" t="str">
        <f t="shared" si="1393"/>
        <v/>
      </c>
      <c r="AI1365" s="31" t="str">
        <f t="shared" si="1393"/>
        <v/>
      </c>
      <c r="AJ1365" s="31" t="str">
        <f t="shared" si="1393"/>
        <v/>
      </c>
      <c r="AK1365" s="31" t="str">
        <f t="shared" si="1393"/>
        <v/>
      </c>
      <c r="AL1365" s="31" t="str">
        <f t="shared" si="1393"/>
        <v/>
      </c>
      <c r="AM1365" s="31" t="str">
        <f t="shared" si="1393"/>
        <v/>
      </c>
      <c r="AN1365" s="31" t="str">
        <f t="shared" si="1393"/>
        <v/>
      </c>
      <c r="AO1365" s="32" t="str">
        <f t="shared" si="1389"/>
        <v/>
      </c>
      <c r="AP1365" s="32" t="str">
        <f t="shared" si="1394"/>
        <v/>
      </c>
      <c r="AQ1365" s="32" t="str">
        <f t="shared" si="1394"/>
        <v/>
      </c>
      <c r="AR1365" s="32" t="str">
        <f t="shared" si="1394"/>
        <v/>
      </c>
      <c r="AS1365" s="32" t="str">
        <f t="shared" si="1394"/>
        <v/>
      </c>
      <c r="AT1365" s="32" t="str">
        <f t="shared" si="1394"/>
        <v/>
      </c>
      <c r="AU1365" s="32" t="str">
        <f t="shared" si="1390"/>
        <v/>
      </c>
      <c r="AV1365" s="32" t="str">
        <f t="shared" si="1390"/>
        <v/>
      </c>
      <c r="AW1365" s="32" t="str">
        <f t="shared" si="1390"/>
        <v/>
      </c>
      <c r="AX1365" s="32" t="str">
        <f t="shared" si="1390"/>
        <v/>
      </c>
      <c r="AY1365" s="32" t="str">
        <f t="shared" si="1390"/>
        <v/>
      </c>
      <c r="BA1365" s="17" t="str">
        <f t="shared" si="1395"/>
        <v/>
      </c>
      <c r="BB1365" s="17" t="str">
        <f t="shared" si="1395"/>
        <v/>
      </c>
      <c r="BC1365" s="17" t="str">
        <f t="shared" si="1395"/>
        <v/>
      </c>
      <c r="BD1365" s="17" t="str">
        <f t="shared" si="1395"/>
        <v/>
      </c>
      <c r="BE1365" s="17" t="str">
        <f t="shared" si="1395"/>
        <v/>
      </c>
      <c r="BF1365" s="17" t="str">
        <f t="shared" si="1391"/>
        <v/>
      </c>
      <c r="BG1365" s="17" t="str">
        <f t="shared" si="1391"/>
        <v/>
      </c>
      <c r="BH1365" s="17" t="str">
        <f t="shared" si="1391"/>
        <v/>
      </c>
      <c r="BI1365" s="17" t="str">
        <f t="shared" si="1391"/>
        <v/>
      </c>
      <c r="BJ1365" s="17" t="str">
        <f t="shared" si="1391"/>
        <v/>
      </c>
    </row>
    <row r="1366" spans="1:62" s="13" customFormat="1" ht="23.25" customHeight="1">
      <c r="A1366" s="1">
        <f ca="1">IF(COUNTIF($D1366:$M1366," ")=10,"",IF(VLOOKUP(MAX($A$1:A1365),$A$1:C1365,3,FALSE)=0,"",MAX($A$1:A1365)+1))</f>
        <v>1310</v>
      </c>
      <c r="B1366" s="13" t="str">
        <f>$B1360</f>
        <v/>
      </c>
      <c r="C1366" s="2" t="str">
        <f>IF($B1366="","",$S$7)</f>
        <v/>
      </c>
      <c r="D1366" s="23" t="str">
        <f t="shared" ref="D1366:K1366" si="1400">IF($B1366&gt;"",IF(ISERROR(SEARCH($B1366,T$7))," ",MID(T$7,FIND("%курс ",T$7,FIND($B1366,T$7))+6,3)&amp;"
("&amp;MID(T$7,FIND("ауд.",T$7,FIND($B1366,T$7))+4,FIND("№",T$7,FIND("ауд.",T$7,FIND($B1366,T$7)))-(FIND("ауд.",T$7,FIND($B1366,T$7))+4))&amp;")"),"")</f>
        <v/>
      </c>
      <c r="E1366" s="23" t="str">
        <f t="shared" si="1400"/>
        <v/>
      </c>
      <c r="F1366" s="23" t="str">
        <f t="shared" si="1400"/>
        <v/>
      </c>
      <c r="G1366" s="23" t="str">
        <f t="shared" si="1400"/>
        <v/>
      </c>
      <c r="H1366" s="23" t="str">
        <f t="shared" si="1400"/>
        <v/>
      </c>
      <c r="I1366" s="23" t="str">
        <f t="shared" si="1400"/>
        <v/>
      </c>
      <c r="J1366" s="23" t="str">
        <f t="shared" si="1400"/>
        <v/>
      </c>
      <c r="K1366" s="23" t="str">
        <f t="shared" si="1400"/>
        <v/>
      </c>
      <c r="L1366" s="23"/>
      <c r="M1366" s="23"/>
      <c r="P1366" s="16"/>
      <c r="Q1366" s="16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E1366" s="31" t="str">
        <f t="shared" si="1393"/>
        <v/>
      </c>
      <c r="AF1366" s="31" t="str">
        <f t="shared" si="1393"/>
        <v/>
      </c>
      <c r="AG1366" s="31" t="str">
        <f t="shared" si="1393"/>
        <v/>
      </c>
      <c r="AH1366" s="31" t="str">
        <f t="shared" si="1393"/>
        <v/>
      </c>
      <c r="AI1366" s="31" t="str">
        <f t="shared" si="1393"/>
        <v/>
      </c>
      <c r="AJ1366" s="31" t="str">
        <f t="shared" si="1393"/>
        <v/>
      </c>
      <c r="AK1366" s="31" t="str">
        <f t="shared" si="1393"/>
        <v/>
      </c>
      <c r="AL1366" s="31" t="str">
        <f t="shared" si="1393"/>
        <v/>
      </c>
      <c r="AM1366" s="31" t="str">
        <f t="shared" si="1393"/>
        <v/>
      </c>
      <c r="AN1366" s="31" t="str">
        <f t="shared" si="1393"/>
        <v/>
      </c>
      <c r="AO1366" s="32" t="str">
        <f t="shared" si="1389"/>
        <v/>
      </c>
      <c r="AP1366" s="32" t="str">
        <f t="shared" si="1394"/>
        <v/>
      </c>
      <c r="AQ1366" s="32" t="str">
        <f t="shared" si="1394"/>
        <v/>
      </c>
      <c r="AR1366" s="32" t="str">
        <f t="shared" si="1394"/>
        <v/>
      </c>
      <c r="AS1366" s="32" t="str">
        <f t="shared" si="1394"/>
        <v/>
      </c>
      <c r="AT1366" s="32" t="str">
        <f t="shared" si="1394"/>
        <v/>
      </c>
      <c r="AU1366" s="32" t="str">
        <f t="shared" si="1390"/>
        <v/>
      </c>
      <c r="AV1366" s="32" t="str">
        <f t="shared" si="1390"/>
        <v/>
      </c>
      <c r="AW1366" s="32" t="str">
        <f t="shared" si="1390"/>
        <v/>
      </c>
      <c r="AX1366" s="32" t="str">
        <f t="shared" si="1390"/>
        <v/>
      </c>
      <c r="AY1366" s="32" t="str">
        <f t="shared" si="1390"/>
        <v/>
      </c>
      <c r="BA1366" s="17" t="str">
        <f t="shared" si="1395"/>
        <v/>
      </c>
      <c r="BB1366" s="17" t="str">
        <f t="shared" si="1395"/>
        <v/>
      </c>
      <c r="BC1366" s="17" t="str">
        <f t="shared" si="1395"/>
        <v/>
      </c>
      <c r="BD1366" s="17" t="str">
        <f t="shared" si="1395"/>
        <v/>
      </c>
      <c r="BE1366" s="17" t="str">
        <f t="shared" si="1395"/>
        <v/>
      </c>
      <c r="BF1366" s="17" t="str">
        <f t="shared" si="1391"/>
        <v/>
      </c>
      <c r="BG1366" s="17" t="str">
        <f t="shared" si="1391"/>
        <v/>
      </c>
      <c r="BH1366" s="17" t="str">
        <f t="shared" si="1391"/>
        <v/>
      </c>
      <c r="BI1366" s="17" t="str">
        <f t="shared" si="1391"/>
        <v/>
      </c>
      <c r="BJ1366" s="17" t="str">
        <f t="shared" si="1391"/>
        <v/>
      </c>
    </row>
    <row r="1367" spans="1:62" s="13" customFormat="1" ht="23.25" customHeight="1">
      <c r="A1367" s="1">
        <f ca="1">IF(COUNTIF($D1367:$M1367," ")=10,"",IF(VLOOKUP(MAX($A$1:A1366),$A$1:C1366,3,FALSE)=0,"",MAX($A$1:A1366)+1))</f>
        <v>1311</v>
      </c>
      <c r="B1367" s="13" t="str">
        <f>$B1360</f>
        <v/>
      </c>
      <c r="C1367" s="2" t="str">
        <f>IF($B1367="","",$S$8)</f>
        <v/>
      </c>
      <c r="D1367" s="23" t="str">
        <f t="shared" ref="D1367:K1367" si="1401">IF($B1367&gt;"",IF(ISERROR(SEARCH($B1367,T$8))," ",MID(T$8,FIND("%курс ",T$8,FIND($B1367,T$8))+6,3)&amp;"
("&amp;MID(T$8,FIND("ауд.",T$8,FIND($B1367,T$8))+4,FIND("№",T$8,FIND("ауд.",T$8,FIND($B1367,T$8)))-(FIND("ауд.",T$8,FIND($B1367,T$8))+4))&amp;")"),"")</f>
        <v/>
      </c>
      <c r="E1367" s="23" t="str">
        <f t="shared" si="1401"/>
        <v/>
      </c>
      <c r="F1367" s="23" t="str">
        <f t="shared" si="1401"/>
        <v/>
      </c>
      <c r="G1367" s="23" t="str">
        <f t="shared" si="1401"/>
        <v/>
      </c>
      <c r="H1367" s="23" t="str">
        <f t="shared" si="1401"/>
        <v/>
      </c>
      <c r="I1367" s="23" t="str">
        <f t="shared" si="1401"/>
        <v/>
      </c>
      <c r="J1367" s="23" t="str">
        <f t="shared" si="1401"/>
        <v/>
      </c>
      <c r="K1367" s="23" t="str">
        <f t="shared" si="1401"/>
        <v/>
      </c>
      <c r="L1367" s="23"/>
      <c r="M1367" s="23"/>
      <c r="P1367" s="16"/>
      <c r="Q1367" s="16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E1367" s="31" t="str">
        <f t="shared" si="1393"/>
        <v/>
      </c>
      <c r="AF1367" s="31" t="str">
        <f t="shared" si="1393"/>
        <v/>
      </c>
      <c r="AG1367" s="31" t="str">
        <f t="shared" si="1393"/>
        <v/>
      </c>
      <c r="AH1367" s="31" t="str">
        <f t="shared" si="1393"/>
        <v/>
      </c>
      <c r="AI1367" s="31" t="str">
        <f t="shared" si="1393"/>
        <v/>
      </c>
      <c r="AJ1367" s="31" t="str">
        <f t="shared" si="1393"/>
        <v/>
      </c>
      <c r="AK1367" s="31" t="str">
        <f t="shared" si="1393"/>
        <v/>
      </c>
      <c r="AL1367" s="31" t="str">
        <f t="shared" si="1393"/>
        <v/>
      </c>
      <c r="AM1367" s="31" t="str">
        <f t="shared" si="1393"/>
        <v/>
      </c>
      <c r="AN1367" s="31" t="str">
        <f t="shared" si="1393"/>
        <v/>
      </c>
      <c r="AO1367" s="32" t="str">
        <f t="shared" si="1389"/>
        <v/>
      </c>
      <c r="AP1367" s="32" t="str">
        <f t="shared" si="1394"/>
        <v/>
      </c>
      <c r="AQ1367" s="32" t="str">
        <f t="shared" si="1394"/>
        <v/>
      </c>
      <c r="AR1367" s="32" t="str">
        <f t="shared" si="1394"/>
        <v/>
      </c>
      <c r="AS1367" s="32" t="str">
        <f t="shared" si="1394"/>
        <v/>
      </c>
      <c r="AT1367" s="32" t="str">
        <f t="shared" si="1394"/>
        <v/>
      </c>
      <c r="AU1367" s="32" t="str">
        <f t="shared" si="1390"/>
        <v/>
      </c>
      <c r="AV1367" s="32" t="str">
        <f t="shared" si="1390"/>
        <v/>
      </c>
      <c r="AW1367" s="32" t="str">
        <f t="shared" si="1390"/>
        <v/>
      </c>
      <c r="AX1367" s="32" t="str">
        <f t="shared" si="1390"/>
        <v/>
      </c>
      <c r="AY1367" s="32" t="str">
        <f t="shared" si="1390"/>
        <v/>
      </c>
      <c r="BA1367" s="17" t="str">
        <f t="shared" si="1395"/>
        <v/>
      </c>
      <c r="BB1367" s="17" t="str">
        <f t="shared" si="1395"/>
        <v/>
      </c>
      <c r="BC1367" s="17" t="str">
        <f t="shared" si="1395"/>
        <v/>
      </c>
      <c r="BD1367" s="17" t="str">
        <f t="shared" si="1395"/>
        <v/>
      </c>
      <c r="BE1367" s="17" t="str">
        <f t="shared" si="1395"/>
        <v/>
      </c>
      <c r="BF1367" s="17" t="str">
        <f t="shared" si="1391"/>
        <v/>
      </c>
      <c r="BG1367" s="17" t="str">
        <f t="shared" si="1391"/>
        <v/>
      </c>
      <c r="BH1367" s="17" t="str">
        <f t="shared" si="1391"/>
        <v/>
      </c>
      <c r="BI1367" s="17" t="str">
        <f t="shared" si="1391"/>
        <v/>
      </c>
      <c r="BJ1367" s="17" t="str">
        <f t="shared" si="1391"/>
        <v/>
      </c>
    </row>
    <row r="1368" spans="1:62" s="13" customFormat="1" ht="23.25" customHeight="1">
      <c r="C1368" s="2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P1368" s="16"/>
      <c r="Q1368" s="16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E1368" s="35"/>
      <c r="AF1368" s="35"/>
      <c r="AG1368" s="35"/>
      <c r="AH1368" s="35"/>
      <c r="AI1368" s="35"/>
      <c r="AJ1368" s="35"/>
      <c r="AK1368" s="35"/>
      <c r="AL1368" s="35"/>
      <c r="AM1368" s="35"/>
      <c r="AN1368" s="35"/>
      <c r="AO1368" s="35"/>
      <c r="AP1368" s="35"/>
      <c r="BA1368" s="17"/>
      <c r="BB1368" s="17"/>
      <c r="BC1368" s="17"/>
      <c r="BD1368" s="17"/>
      <c r="BE1368" s="17"/>
      <c r="BF1368" s="17"/>
      <c r="BG1368" s="17"/>
      <c r="BH1368" s="17"/>
      <c r="BI1368" s="17"/>
      <c r="BJ1368" s="17"/>
    </row>
    <row r="1369" spans="1:62" s="13" customFormat="1" ht="23.25" customHeight="1">
      <c r="C1369" s="2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P1369" s="16"/>
      <c r="Q1369" s="16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E1369" s="35"/>
      <c r="AF1369" s="35"/>
      <c r="AG1369" s="35"/>
      <c r="AH1369" s="35"/>
      <c r="AI1369" s="35"/>
      <c r="AJ1369" s="35"/>
      <c r="AK1369" s="35"/>
      <c r="AL1369" s="35"/>
      <c r="AM1369" s="35"/>
      <c r="AN1369" s="35"/>
      <c r="AO1369" s="35"/>
      <c r="AP1369" s="35"/>
      <c r="BA1369" s="17"/>
      <c r="BB1369" s="17"/>
      <c r="BC1369" s="17"/>
      <c r="BD1369" s="17"/>
      <c r="BE1369" s="17"/>
      <c r="BF1369" s="17"/>
      <c r="BG1369" s="17"/>
      <c r="BH1369" s="17"/>
      <c r="BI1369" s="17"/>
      <c r="BJ1369" s="17"/>
    </row>
    <row r="1370" spans="1:62" s="13" customFormat="1" ht="23.25" customHeight="1">
      <c r="C1370" s="2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P1370" s="16"/>
      <c r="Q1370" s="16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E1370" s="35"/>
      <c r="AF1370" s="35"/>
      <c r="AG1370" s="35"/>
      <c r="AH1370" s="35"/>
      <c r="AI1370" s="35"/>
      <c r="AJ1370" s="35"/>
      <c r="AK1370" s="35"/>
      <c r="AL1370" s="35"/>
      <c r="AM1370" s="35"/>
      <c r="AN1370" s="35"/>
      <c r="AO1370" s="35"/>
      <c r="AP1370" s="35"/>
      <c r="BA1370" s="17"/>
      <c r="BB1370" s="17"/>
      <c r="BC1370" s="17"/>
      <c r="BD1370" s="17"/>
      <c r="BE1370" s="17"/>
      <c r="BF1370" s="17"/>
      <c r="BG1370" s="17"/>
      <c r="BH1370" s="17"/>
      <c r="BI1370" s="17"/>
      <c r="BJ1370" s="17"/>
    </row>
    <row r="1371" spans="1:62" s="13" customFormat="1" ht="23.25" customHeight="1">
      <c r="C1371" s="2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P1371" s="16"/>
      <c r="Q1371" s="16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E1371" s="35"/>
      <c r="AF1371" s="35"/>
      <c r="AG1371" s="35"/>
      <c r="AH1371" s="35"/>
      <c r="AI1371" s="35"/>
      <c r="AJ1371" s="35"/>
      <c r="AK1371" s="35"/>
      <c r="AL1371" s="35"/>
      <c r="AM1371" s="35"/>
      <c r="AN1371" s="35"/>
      <c r="AO1371" s="35"/>
      <c r="AP1371" s="35"/>
      <c r="BA1371" s="17"/>
      <c r="BB1371" s="17"/>
      <c r="BC1371" s="17"/>
      <c r="BD1371" s="17"/>
      <c r="BE1371" s="17"/>
      <c r="BF1371" s="17"/>
      <c r="BG1371" s="17"/>
      <c r="BH1371" s="17"/>
      <c r="BI1371" s="17"/>
      <c r="BJ1371" s="17"/>
    </row>
    <row r="1372" spans="1:62" s="13" customFormat="1" ht="23.25" customHeight="1">
      <c r="C1372" s="2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P1372" s="16"/>
      <c r="Q1372" s="16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E1372" s="35"/>
      <c r="AF1372" s="35"/>
      <c r="AG1372" s="35"/>
      <c r="AH1372" s="35"/>
      <c r="AI1372" s="35"/>
      <c r="AJ1372" s="35"/>
      <c r="AK1372" s="35"/>
      <c r="AL1372" s="35"/>
      <c r="AM1372" s="35"/>
      <c r="AN1372" s="35"/>
      <c r="AO1372" s="35"/>
      <c r="AP1372" s="35"/>
      <c r="BA1372" s="17"/>
      <c r="BB1372" s="17"/>
      <c r="BC1372" s="17"/>
      <c r="BD1372" s="17"/>
      <c r="BE1372" s="17"/>
      <c r="BF1372" s="17"/>
      <c r="BG1372" s="17"/>
      <c r="BH1372" s="17"/>
      <c r="BI1372" s="17"/>
      <c r="BJ1372" s="17"/>
    </row>
    <row r="1373" spans="1:62" s="13" customFormat="1" ht="23.25" customHeight="1">
      <c r="C1373" s="2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P1373" s="16"/>
      <c r="Q1373" s="16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E1373" s="35"/>
      <c r="AF1373" s="35"/>
      <c r="AG1373" s="35"/>
      <c r="AH1373" s="35"/>
      <c r="AI1373" s="35"/>
      <c r="AJ1373" s="35"/>
      <c r="AK1373" s="35"/>
      <c r="AL1373" s="35"/>
      <c r="AM1373" s="35"/>
      <c r="AN1373" s="35"/>
      <c r="AO1373" s="35"/>
      <c r="AP1373" s="35"/>
      <c r="BA1373" s="17"/>
      <c r="BB1373" s="17"/>
      <c r="BC1373" s="17"/>
      <c r="BD1373" s="17"/>
      <c r="BE1373" s="17"/>
      <c r="BF1373" s="17"/>
      <c r="BG1373" s="17"/>
      <c r="BH1373" s="17"/>
      <c r="BI1373" s="17"/>
      <c r="BJ1373" s="17"/>
    </row>
    <row r="1374" spans="1:62" s="13" customFormat="1" ht="23.25" customHeight="1">
      <c r="C1374" s="2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P1374" s="16"/>
      <c r="Q1374" s="16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E1374" s="35"/>
      <c r="AF1374" s="35"/>
      <c r="AG1374" s="35"/>
      <c r="AH1374" s="35"/>
      <c r="AI1374" s="35"/>
      <c r="AJ1374" s="35"/>
      <c r="AK1374" s="35"/>
      <c r="AL1374" s="35"/>
      <c r="AM1374" s="35"/>
      <c r="AN1374" s="35"/>
      <c r="AO1374" s="35"/>
      <c r="AP1374" s="35"/>
      <c r="BA1374" s="17"/>
      <c r="BB1374" s="17"/>
      <c r="BC1374" s="17"/>
      <c r="BD1374" s="17"/>
      <c r="BE1374" s="17"/>
      <c r="BF1374" s="17"/>
      <c r="BG1374" s="17"/>
      <c r="BH1374" s="17"/>
      <c r="BI1374" s="17"/>
      <c r="BJ1374" s="17"/>
    </row>
    <row r="1375" spans="1:62" s="13" customFormat="1" ht="23.25" customHeight="1">
      <c r="C1375" s="2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P1375" s="16"/>
      <c r="Q1375" s="16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E1375" s="35"/>
      <c r="AF1375" s="35"/>
      <c r="AG1375" s="35"/>
      <c r="AH1375" s="35"/>
      <c r="AI1375" s="35"/>
      <c r="AJ1375" s="35"/>
      <c r="AK1375" s="35"/>
      <c r="AL1375" s="35"/>
      <c r="AM1375" s="35"/>
      <c r="AN1375" s="35"/>
      <c r="AO1375" s="35"/>
      <c r="AP1375" s="35"/>
      <c r="BA1375" s="17"/>
      <c r="BB1375" s="17"/>
      <c r="BC1375" s="17"/>
      <c r="BD1375" s="17"/>
      <c r="BE1375" s="17"/>
      <c r="BF1375" s="17"/>
      <c r="BG1375" s="17"/>
      <c r="BH1375" s="17"/>
      <c r="BI1375" s="17"/>
      <c r="BJ1375" s="17"/>
    </row>
    <row r="1376" spans="1:62" s="13" customFormat="1" ht="23.25" customHeight="1">
      <c r="C1376" s="2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P1376" s="16"/>
      <c r="Q1376" s="16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E1376" s="35"/>
      <c r="AF1376" s="35"/>
      <c r="AG1376" s="35"/>
      <c r="AH1376" s="35"/>
      <c r="AI1376" s="35"/>
      <c r="AJ1376" s="35"/>
      <c r="AK1376" s="35"/>
      <c r="AL1376" s="35"/>
      <c r="AM1376" s="35"/>
      <c r="AN1376" s="35"/>
      <c r="AO1376" s="35"/>
      <c r="AP1376" s="35"/>
      <c r="BA1376" s="17"/>
      <c r="BB1376" s="17"/>
      <c r="BC1376" s="17"/>
      <c r="BD1376" s="17"/>
      <c r="BE1376" s="17"/>
      <c r="BF1376" s="17"/>
      <c r="BG1376" s="17"/>
      <c r="BH1376" s="17"/>
      <c r="BI1376" s="17"/>
      <c r="BJ1376" s="17"/>
    </row>
    <row r="1377" spans="3:62" s="13" customFormat="1" ht="23.25" customHeight="1">
      <c r="C1377" s="2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P1377" s="16"/>
      <c r="Q1377" s="16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E1377" s="35"/>
      <c r="AF1377" s="35"/>
      <c r="AG1377" s="35"/>
      <c r="AH1377" s="35"/>
      <c r="AI1377" s="35"/>
      <c r="AJ1377" s="35"/>
      <c r="AK1377" s="35"/>
      <c r="AL1377" s="35"/>
      <c r="AM1377" s="35"/>
      <c r="AN1377" s="35"/>
      <c r="AO1377" s="35"/>
      <c r="AP1377" s="35"/>
      <c r="BA1377" s="17"/>
      <c r="BB1377" s="17"/>
      <c r="BC1377" s="17"/>
      <c r="BD1377" s="17"/>
      <c r="BE1377" s="17"/>
      <c r="BF1377" s="17"/>
      <c r="BG1377" s="17"/>
      <c r="BH1377" s="17"/>
      <c r="BI1377" s="17"/>
      <c r="BJ1377" s="17"/>
    </row>
    <row r="1378" spans="3:62" s="13" customFormat="1" ht="23.25" customHeight="1">
      <c r="C1378" s="2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P1378" s="16"/>
      <c r="Q1378" s="16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E1378" s="35"/>
      <c r="AF1378" s="35"/>
      <c r="AG1378" s="35"/>
      <c r="AH1378" s="35"/>
      <c r="AI1378" s="35"/>
      <c r="AJ1378" s="35"/>
      <c r="AK1378" s="35"/>
      <c r="AL1378" s="35"/>
      <c r="AM1378" s="35"/>
      <c r="AN1378" s="35"/>
      <c r="AO1378" s="35"/>
      <c r="AP1378" s="35"/>
      <c r="BA1378" s="17"/>
      <c r="BB1378" s="17"/>
      <c r="BC1378" s="17"/>
      <c r="BD1378" s="17"/>
      <c r="BE1378" s="17"/>
      <c r="BF1378" s="17"/>
      <c r="BG1378" s="17"/>
      <c r="BH1378" s="17"/>
      <c r="BI1378" s="17"/>
      <c r="BJ1378" s="17"/>
    </row>
    <row r="1379" spans="3:62" s="13" customFormat="1" ht="23.25" customHeight="1">
      <c r="C1379" s="2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P1379" s="16"/>
      <c r="Q1379" s="16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E1379" s="35"/>
      <c r="AF1379" s="35"/>
      <c r="AG1379" s="35"/>
      <c r="AH1379" s="35"/>
      <c r="AI1379" s="35"/>
      <c r="AJ1379" s="35"/>
      <c r="AK1379" s="35"/>
      <c r="AL1379" s="35"/>
      <c r="AM1379" s="35"/>
      <c r="AN1379" s="35"/>
      <c r="AO1379" s="35"/>
      <c r="AP1379" s="35"/>
      <c r="BA1379" s="17"/>
      <c r="BB1379" s="17"/>
      <c r="BC1379" s="17"/>
      <c r="BD1379" s="17"/>
      <c r="BE1379" s="17"/>
      <c r="BF1379" s="17"/>
      <c r="BG1379" s="17"/>
      <c r="BH1379" s="17"/>
      <c r="BI1379" s="17"/>
      <c r="BJ1379" s="17"/>
    </row>
    <row r="1380" spans="3:62" s="13" customFormat="1" ht="23.25" customHeight="1">
      <c r="C1380" s="2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P1380" s="16"/>
      <c r="Q1380" s="16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E1380" s="35"/>
      <c r="AF1380" s="35"/>
      <c r="AG1380" s="35"/>
      <c r="AH1380" s="35"/>
      <c r="AI1380" s="35"/>
      <c r="AJ1380" s="35"/>
      <c r="AK1380" s="35"/>
      <c r="AL1380" s="35"/>
      <c r="AM1380" s="35"/>
      <c r="AN1380" s="35"/>
      <c r="AO1380" s="35"/>
      <c r="AP1380" s="35"/>
      <c r="BA1380" s="17"/>
      <c r="BB1380" s="17"/>
      <c r="BC1380" s="17"/>
      <c r="BD1380" s="17"/>
      <c r="BE1380" s="17"/>
      <c r="BF1380" s="17"/>
      <c r="BG1380" s="17"/>
      <c r="BH1380" s="17"/>
      <c r="BI1380" s="17"/>
      <c r="BJ1380" s="17"/>
    </row>
    <row r="1381" spans="3:62" s="13" customFormat="1" ht="23.25" customHeight="1">
      <c r="C1381" s="2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P1381" s="16"/>
      <c r="Q1381" s="16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E1381" s="35"/>
      <c r="AF1381" s="35"/>
      <c r="AG1381" s="35"/>
      <c r="AH1381" s="35"/>
      <c r="AI1381" s="35"/>
      <c r="AJ1381" s="35"/>
      <c r="AK1381" s="35"/>
      <c r="AL1381" s="35"/>
      <c r="AM1381" s="35"/>
      <c r="AN1381" s="35"/>
      <c r="AO1381" s="35"/>
      <c r="AP1381" s="35"/>
      <c r="BA1381" s="17"/>
      <c r="BB1381" s="17"/>
      <c r="BC1381" s="17"/>
      <c r="BD1381" s="17"/>
      <c r="BE1381" s="17"/>
      <c r="BF1381" s="17"/>
      <c r="BG1381" s="17"/>
      <c r="BH1381" s="17"/>
      <c r="BI1381" s="17"/>
      <c r="BJ1381" s="17"/>
    </row>
    <row r="1382" spans="3:62" s="13" customFormat="1" ht="23.25" customHeight="1">
      <c r="C1382" s="2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P1382" s="16"/>
      <c r="Q1382" s="16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E1382" s="35"/>
      <c r="AF1382" s="35"/>
      <c r="AG1382" s="35"/>
      <c r="AH1382" s="35"/>
      <c r="AI1382" s="35"/>
      <c r="AJ1382" s="35"/>
      <c r="AK1382" s="35"/>
      <c r="AL1382" s="35"/>
      <c r="AM1382" s="35"/>
      <c r="AN1382" s="35"/>
      <c r="AO1382" s="35"/>
      <c r="AP1382" s="35"/>
      <c r="BA1382" s="17"/>
      <c r="BB1382" s="17"/>
      <c r="BC1382" s="17"/>
      <c r="BD1382" s="17"/>
      <c r="BE1382" s="17"/>
      <c r="BF1382" s="17"/>
      <c r="BG1382" s="17"/>
      <c r="BH1382" s="17"/>
      <c r="BI1382" s="17"/>
      <c r="BJ1382" s="17"/>
    </row>
    <row r="1383" spans="3:62" s="13" customFormat="1" ht="23.25" customHeight="1">
      <c r="C1383" s="2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P1383" s="16"/>
      <c r="Q1383" s="16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E1383" s="35"/>
      <c r="AF1383" s="35"/>
      <c r="AG1383" s="35"/>
      <c r="AH1383" s="35"/>
      <c r="AI1383" s="35"/>
      <c r="AJ1383" s="35"/>
      <c r="AK1383" s="35"/>
      <c r="AL1383" s="35"/>
      <c r="AM1383" s="35"/>
      <c r="AN1383" s="35"/>
      <c r="AO1383" s="35"/>
      <c r="AP1383" s="35"/>
      <c r="BA1383" s="17"/>
      <c r="BB1383" s="17"/>
      <c r="BC1383" s="17"/>
      <c r="BD1383" s="17"/>
      <c r="BE1383" s="17"/>
      <c r="BF1383" s="17"/>
      <c r="BG1383" s="17"/>
      <c r="BH1383" s="17"/>
      <c r="BI1383" s="17"/>
      <c r="BJ1383" s="17"/>
    </row>
    <row r="1384" spans="3:62" s="13" customFormat="1" ht="23.25" customHeight="1">
      <c r="C1384" s="2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P1384" s="16"/>
      <c r="Q1384" s="16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E1384" s="35"/>
      <c r="AF1384" s="35"/>
      <c r="AG1384" s="35"/>
      <c r="AH1384" s="35"/>
      <c r="AI1384" s="35"/>
      <c r="AJ1384" s="35"/>
      <c r="AK1384" s="35"/>
      <c r="AL1384" s="35"/>
      <c r="AM1384" s="35"/>
      <c r="AN1384" s="35"/>
      <c r="AO1384" s="35"/>
      <c r="AP1384" s="35"/>
      <c r="BA1384" s="17"/>
      <c r="BB1384" s="17"/>
      <c r="BC1384" s="17"/>
      <c r="BD1384" s="17"/>
      <c r="BE1384" s="17"/>
      <c r="BF1384" s="17"/>
      <c r="BG1384" s="17"/>
      <c r="BH1384" s="17"/>
      <c r="BI1384" s="17"/>
      <c r="BJ1384" s="17"/>
    </row>
    <row r="1385" spans="3:62" s="13" customFormat="1" ht="23.25" customHeight="1">
      <c r="C1385" s="2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P1385" s="16"/>
      <c r="Q1385" s="16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E1385" s="35"/>
      <c r="AF1385" s="35"/>
      <c r="AG1385" s="35"/>
      <c r="AH1385" s="35"/>
      <c r="AI1385" s="35"/>
      <c r="AJ1385" s="35"/>
      <c r="AK1385" s="35"/>
      <c r="AL1385" s="35"/>
      <c r="AM1385" s="35"/>
      <c r="AN1385" s="35"/>
      <c r="AO1385" s="35"/>
      <c r="AP1385" s="35"/>
      <c r="BA1385" s="17"/>
      <c r="BB1385" s="17"/>
      <c r="BC1385" s="17"/>
      <c r="BD1385" s="17"/>
      <c r="BE1385" s="17"/>
      <c r="BF1385" s="17"/>
      <c r="BG1385" s="17"/>
      <c r="BH1385" s="17"/>
      <c r="BI1385" s="17"/>
      <c r="BJ1385" s="17"/>
    </row>
    <row r="1386" spans="3:62" s="13" customFormat="1" ht="23.25" customHeight="1">
      <c r="C1386" s="2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P1386" s="16"/>
      <c r="Q1386" s="16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E1386" s="35"/>
      <c r="AF1386" s="35"/>
      <c r="AG1386" s="35"/>
      <c r="AH1386" s="35"/>
      <c r="AI1386" s="35"/>
      <c r="AJ1386" s="35"/>
      <c r="AK1386" s="35"/>
      <c r="AL1386" s="35"/>
      <c r="AM1386" s="35"/>
      <c r="AN1386" s="35"/>
      <c r="AO1386" s="35"/>
      <c r="AP1386" s="35"/>
      <c r="BA1386" s="17"/>
      <c r="BB1386" s="17"/>
      <c r="BC1386" s="17"/>
      <c r="BD1386" s="17"/>
      <c r="BE1386" s="17"/>
      <c r="BF1386" s="17"/>
      <c r="BG1386" s="17"/>
      <c r="BH1386" s="17"/>
      <c r="BI1386" s="17"/>
      <c r="BJ1386" s="17"/>
    </row>
    <row r="1387" spans="3:62" s="13" customFormat="1" ht="23.25" customHeight="1">
      <c r="C1387" s="2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P1387" s="16"/>
      <c r="Q1387" s="16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E1387" s="35"/>
      <c r="AF1387" s="35"/>
      <c r="AG1387" s="35"/>
      <c r="AH1387" s="35"/>
      <c r="AI1387" s="35"/>
      <c r="AJ1387" s="35"/>
      <c r="AK1387" s="35"/>
      <c r="AL1387" s="35"/>
      <c r="AM1387" s="35"/>
      <c r="AN1387" s="35"/>
      <c r="AO1387" s="35"/>
      <c r="AP1387" s="35"/>
      <c r="BA1387" s="17"/>
      <c r="BB1387" s="17"/>
      <c r="BC1387" s="17"/>
      <c r="BD1387" s="17"/>
      <c r="BE1387" s="17"/>
      <c r="BF1387" s="17"/>
      <c r="BG1387" s="17"/>
      <c r="BH1387" s="17"/>
      <c r="BI1387" s="17"/>
      <c r="BJ1387" s="17"/>
    </row>
    <row r="1388" spans="3:62" s="13" customFormat="1" ht="23.25" customHeight="1">
      <c r="C1388" s="2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P1388" s="16"/>
      <c r="Q1388" s="16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E1388" s="35"/>
      <c r="AF1388" s="35"/>
      <c r="AG1388" s="35"/>
      <c r="AH1388" s="35"/>
      <c r="AI1388" s="35"/>
      <c r="AJ1388" s="35"/>
      <c r="AK1388" s="35"/>
      <c r="AL1388" s="35"/>
      <c r="AM1388" s="35"/>
      <c r="AN1388" s="35"/>
      <c r="AO1388" s="35"/>
      <c r="AP1388" s="35"/>
      <c r="BA1388" s="17"/>
      <c r="BB1388" s="17"/>
      <c r="BC1388" s="17"/>
      <c r="BD1388" s="17"/>
      <c r="BE1388" s="17"/>
      <c r="BF1388" s="17"/>
      <c r="BG1388" s="17"/>
      <c r="BH1388" s="17"/>
      <c r="BI1388" s="17"/>
      <c r="BJ1388" s="17"/>
    </row>
    <row r="1389" spans="3:62" s="13" customFormat="1" ht="23.25" customHeight="1">
      <c r="C1389" s="2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P1389" s="16"/>
      <c r="Q1389" s="16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E1389" s="35"/>
      <c r="AF1389" s="35"/>
      <c r="AG1389" s="35"/>
      <c r="AH1389" s="35"/>
      <c r="AI1389" s="35"/>
      <c r="AJ1389" s="35"/>
      <c r="AK1389" s="35"/>
      <c r="AL1389" s="35"/>
      <c r="AM1389" s="35"/>
      <c r="AN1389" s="35"/>
      <c r="AO1389" s="35"/>
      <c r="AP1389" s="35"/>
      <c r="BA1389" s="17"/>
      <c r="BB1389" s="17"/>
      <c r="BC1389" s="17"/>
      <c r="BD1389" s="17"/>
      <c r="BE1389" s="17"/>
      <c r="BF1389" s="17"/>
      <c r="BG1389" s="17"/>
      <c r="BH1389" s="17"/>
      <c r="BI1389" s="17"/>
      <c r="BJ1389" s="17"/>
    </row>
    <row r="1390" spans="3:62" s="13" customFormat="1" ht="23.25" customHeight="1">
      <c r="C1390" s="2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P1390" s="16"/>
      <c r="Q1390" s="16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E1390" s="35"/>
      <c r="AF1390" s="35"/>
      <c r="AG1390" s="35"/>
      <c r="AH1390" s="35"/>
      <c r="AI1390" s="35"/>
      <c r="AJ1390" s="35"/>
      <c r="AK1390" s="35"/>
      <c r="AL1390" s="35"/>
      <c r="AM1390" s="35"/>
      <c r="AN1390" s="35"/>
      <c r="AO1390" s="35"/>
      <c r="AP1390" s="35"/>
      <c r="BA1390" s="17"/>
      <c r="BB1390" s="17"/>
      <c r="BC1390" s="17"/>
      <c r="BD1390" s="17"/>
      <c r="BE1390" s="17"/>
      <c r="BF1390" s="17"/>
      <c r="BG1390" s="17"/>
      <c r="BH1390" s="17"/>
      <c r="BI1390" s="17"/>
      <c r="BJ1390" s="17"/>
    </row>
    <row r="1391" spans="3:62" s="13" customFormat="1" ht="23.25" customHeight="1">
      <c r="C1391" s="2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P1391" s="16"/>
      <c r="Q1391" s="16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E1391" s="35"/>
      <c r="AF1391" s="35"/>
      <c r="AG1391" s="35"/>
      <c r="AH1391" s="35"/>
      <c r="AI1391" s="35"/>
      <c r="AJ1391" s="35"/>
      <c r="AK1391" s="35"/>
      <c r="AL1391" s="35"/>
      <c r="AM1391" s="35"/>
      <c r="AN1391" s="35"/>
      <c r="AO1391" s="35"/>
      <c r="AP1391" s="35"/>
      <c r="BA1391" s="17"/>
      <c r="BB1391" s="17"/>
      <c r="BC1391" s="17"/>
      <c r="BD1391" s="17"/>
      <c r="BE1391" s="17"/>
      <c r="BF1391" s="17"/>
      <c r="BG1391" s="17"/>
      <c r="BH1391" s="17"/>
      <c r="BI1391" s="17"/>
      <c r="BJ1391" s="17"/>
    </row>
    <row r="1392" spans="3:62" s="13" customFormat="1" ht="23.25" customHeight="1">
      <c r="C1392" s="2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P1392" s="16"/>
      <c r="Q1392" s="16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E1392" s="35"/>
      <c r="AF1392" s="35"/>
      <c r="AG1392" s="35"/>
      <c r="AH1392" s="35"/>
      <c r="AI1392" s="35"/>
      <c r="AJ1392" s="35"/>
      <c r="AK1392" s="35"/>
      <c r="AL1392" s="35"/>
      <c r="AM1392" s="35"/>
      <c r="AN1392" s="35"/>
      <c r="AO1392" s="35"/>
      <c r="AP1392" s="35"/>
      <c r="BA1392" s="17"/>
      <c r="BB1392" s="17"/>
      <c r="BC1392" s="17"/>
      <c r="BD1392" s="17"/>
      <c r="BE1392" s="17"/>
      <c r="BF1392" s="17"/>
      <c r="BG1392" s="17"/>
      <c r="BH1392" s="17"/>
      <c r="BI1392" s="17"/>
      <c r="BJ1392" s="17"/>
    </row>
    <row r="1393" spans="3:62" s="13" customFormat="1" ht="23.25" customHeight="1">
      <c r="C1393" s="2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P1393" s="16"/>
      <c r="Q1393" s="16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E1393" s="35"/>
      <c r="AF1393" s="35"/>
      <c r="AG1393" s="35"/>
      <c r="AH1393" s="35"/>
      <c r="AI1393" s="35"/>
      <c r="AJ1393" s="35"/>
      <c r="AK1393" s="35"/>
      <c r="AL1393" s="35"/>
      <c r="AM1393" s="35"/>
      <c r="AN1393" s="35"/>
      <c r="AO1393" s="35"/>
      <c r="AP1393" s="35"/>
      <c r="BA1393" s="17"/>
      <c r="BB1393" s="17"/>
      <c r="BC1393" s="17"/>
      <c r="BD1393" s="17"/>
      <c r="BE1393" s="17"/>
      <c r="BF1393" s="17"/>
      <c r="BG1393" s="17"/>
      <c r="BH1393" s="17"/>
      <c r="BI1393" s="17"/>
      <c r="BJ1393" s="17"/>
    </row>
    <row r="1394" spans="3:62" s="13" customFormat="1" ht="23.25" customHeight="1">
      <c r="C1394" s="2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P1394" s="16"/>
      <c r="Q1394" s="16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E1394" s="35"/>
      <c r="AF1394" s="35"/>
      <c r="AG1394" s="35"/>
      <c r="AH1394" s="35"/>
      <c r="AI1394" s="35"/>
      <c r="AJ1394" s="35"/>
      <c r="AK1394" s="35"/>
      <c r="AL1394" s="35"/>
      <c r="AM1394" s="35"/>
      <c r="AN1394" s="35"/>
      <c r="AO1394" s="35"/>
      <c r="AP1394" s="35"/>
      <c r="BA1394" s="17"/>
      <c r="BB1394" s="17"/>
      <c r="BC1394" s="17"/>
      <c r="BD1394" s="17"/>
      <c r="BE1394" s="17"/>
      <c r="BF1394" s="17"/>
      <c r="BG1394" s="17"/>
      <c r="BH1394" s="17"/>
      <c r="BI1394" s="17"/>
      <c r="BJ1394" s="17"/>
    </row>
    <row r="1395" spans="3:62" s="13" customFormat="1" ht="23.25" customHeight="1">
      <c r="C1395" s="2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P1395" s="16"/>
      <c r="Q1395" s="16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E1395" s="35"/>
      <c r="AF1395" s="35"/>
      <c r="AG1395" s="35"/>
      <c r="AH1395" s="35"/>
      <c r="AI1395" s="35"/>
      <c r="AJ1395" s="35"/>
      <c r="AK1395" s="35"/>
      <c r="AL1395" s="35"/>
      <c r="AM1395" s="35"/>
      <c r="AN1395" s="35"/>
      <c r="AO1395" s="35"/>
      <c r="AP1395" s="35"/>
      <c r="BA1395" s="17"/>
      <c r="BB1395" s="17"/>
      <c r="BC1395" s="17"/>
      <c r="BD1395" s="17"/>
      <c r="BE1395" s="17"/>
      <c r="BF1395" s="17"/>
      <c r="BG1395" s="17"/>
      <c r="BH1395" s="17"/>
      <c r="BI1395" s="17"/>
      <c r="BJ1395" s="17"/>
    </row>
    <row r="1396" spans="3:62" s="13" customFormat="1" ht="23.25" customHeight="1">
      <c r="C1396" s="2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P1396" s="16"/>
      <c r="Q1396" s="16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E1396" s="35"/>
      <c r="AF1396" s="35"/>
      <c r="AG1396" s="35"/>
      <c r="AH1396" s="35"/>
      <c r="AI1396" s="35"/>
      <c r="AJ1396" s="35"/>
      <c r="AK1396" s="35"/>
      <c r="AL1396" s="35"/>
      <c r="AM1396" s="35"/>
      <c r="AN1396" s="35"/>
      <c r="AO1396" s="35"/>
      <c r="AP1396" s="35"/>
      <c r="BA1396" s="17"/>
      <c r="BB1396" s="17"/>
      <c r="BC1396" s="17"/>
      <c r="BD1396" s="17"/>
      <c r="BE1396" s="17"/>
      <c r="BF1396" s="17"/>
      <c r="BG1396" s="17"/>
      <c r="BH1396" s="17"/>
      <c r="BI1396" s="17"/>
      <c r="BJ1396" s="17"/>
    </row>
    <row r="1397" spans="3:62" s="13" customFormat="1" ht="23.25" customHeight="1">
      <c r="C1397" s="2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P1397" s="16"/>
      <c r="Q1397" s="16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E1397" s="35"/>
      <c r="AF1397" s="35"/>
      <c r="AG1397" s="35"/>
      <c r="AH1397" s="35"/>
      <c r="AI1397" s="35"/>
      <c r="AJ1397" s="35"/>
      <c r="AK1397" s="35"/>
      <c r="AL1397" s="35"/>
      <c r="AM1397" s="35"/>
      <c r="AN1397" s="35"/>
      <c r="AO1397" s="35"/>
      <c r="AP1397" s="35"/>
      <c r="BA1397" s="17"/>
      <c r="BB1397" s="17"/>
      <c r="BC1397" s="17"/>
      <c r="BD1397" s="17"/>
      <c r="BE1397" s="17"/>
      <c r="BF1397" s="17"/>
      <c r="BG1397" s="17"/>
      <c r="BH1397" s="17"/>
      <c r="BI1397" s="17"/>
      <c r="BJ1397" s="17"/>
    </row>
    <row r="1398" spans="3:62" s="13" customFormat="1" ht="23.25" customHeight="1">
      <c r="C1398" s="2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P1398" s="16"/>
      <c r="Q1398" s="16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E1398" s="35"/>
      <c r="AF1398" s="35"/>
      <c r="AG1398" s="35"/>
      <c r="AH1398" s="35"/>
      <c r="AI1398" s="35"/>
      <c r="AJ1398" s="35"/>
      <c r="AK1398" s="35"/>
      <c r="AL1398" s="35"/>
      <c r="AM1398" s="35"/>
      <c r="AN1398" s="35"/>
      <c r="AO1398" s="35"/>
      <c r="AP1398" s="35"/>
      <c r="BA1398" s="17"/>
      <c r="BB1398" s="17"/>
      <c r="BC1398" s="17"/>
      <c r="BD1398" s="17"/>
      <c r="BE1398" s="17"/>
      <c r="BF1398" s="17"/>
      <c r="BG1398" s="17"/>
      <c r="BH1398" s="17"/>
      <c r="BI1398" s="17"/>
      <c r="BJ1398" s="17"/>
    </row>
    <row r="1399" spans="3:62" s="13" customFormat="1" ht="23.25" customHeight="1">
      <c r="C1399" s="2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P1399" s="16"/>
      <c r="Q1399" s="16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E1399" s="35"/>
      <c r="AF1399" s="35"/>
      <c r="AG1399" s="35"/>
      <c r="AH1399" s="35"/>
      <c r="AI1399" s="35"/>
      <c r="AJ1399" s="35"/>
      <c r="AK1399" s="35"/>
      <c r="AL1399" s="35"/>
      <c r="AM1399" s="35"/>
      <c r="AN1399" s="35"/>
      <c r="AO1399" s="35"/>
      <c r="AP1399" s="35"/>
      <c r="BA1399" s="17"/>
      <c r="BB1399" s="17"/>
      <c r="BC1399" s="17"/>
      <c r="BD1399" s="17"/>
      <c r="BE1399" s="17"/>
      <c r="BF1399" s="17"/>
      <c r="BG1399" s="17"/>
      <c r="BH1399" s="17"/>
      <c r="BI1399" s="17"/>
      <c r="BJ1399" s="17"/>
    </row>
    <row r="1400" spans="3:62" s="13" customFormat="1" ht="23.25" customHeight="1">
      <c r="C1400" s="2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P1400" s="16"/>
      <c r="Q1400" s="16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E1400" s="35"/>
      <c r="AF1400" s="35"/>
      <c r="AG1400" s="35"/>
      <c r="AH1400" s="35"/>
      <c r="AI1400" s="35"/>
      <c r="AJ1400" s="35"/>
      <c r="AK1400" s="35"/>
      <c r="AL1400" s="35"/>
      <c r="AM1400" s="35"/>
      <c r="AN1400" s="35"/>
      <c r="AO1400" s="35"/>
      <c r="AP1400" s="35"/>
      <c r="BA1400" s="17"/>
      <c r="BB1400" s="17"/>
      <c r="BC1400" s="17"/>
      <c r="BD1400" s="17"/>
      <c r="BE1400" s="17"/>
      <c r="BF1400" s="17"/>
      <c r="BG1400" s="17"/>
      <c r="BH1400" s="17"/>
      <c r="BI1400" s="17"/>
      <c r="BJ1400" s="17"/>
    </row>
    <row r="1401" spans="3:62" s="13" customFormat="1" ht="23.25" customHeight="1">
      <c r="C1401" s="2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P1401" s="16"/>
      <c r="Q1401" s="16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E1401" s="35"/>
      <c r="AF1401" s="35"/>
      <c r="AG1401" s="35"/>
      <c r="AH1401" s="35"/>
      <c r="AI1401" s="35"/>
      <c r="AJ1401" s="35"/>
      <c r="AK1401" s="35"/>
      <c r="AL1401" s="35"/>
      <c r="AM1401" s="35"/>
      <c r="AN1401" s="35"/>
      <c r="AO1401" s="35"/>
      <c r="AP1401" s="35"/>
      <c r="BA1401" s="17"/>
      <c r="BB1401" s="17"/>
      <c r="BC1401" s="17"/>
      <c r="BD1401" s="17"/>
      <c r="BE1401" s="17"/>
      <c r="BF1401" s="17"/>
      <c r="BG1401" s="17"/>
      <c r="BH1401" s="17"/>
      <c r="BI1401" s="17"/>
      <c r="BJ1401" s="17"/>
    </row>
    <row r="1402" spans="3:62" s="13" customFormat="1" ht="23.25" customHeight="1">
      <c r="C1402" s="2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P1402" s="16"/>
      <c r="Q1402" s="16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E1402" s="35"/>
      <c r="AF1402" s="35"/>
      <c r="AG1402" s="35"/>
      <c r="AH1402" s="35"/>
      <c r="AI1402" s="35"/>
      <c r="AJ1402" s="35"/>
      <c r="AK1402" s="35"/>
      <c r="AL1402" s="35"/>
      <c r="AM1402" s="35"/>
      <c r="AN1402" s="35"/>
      <c r="AO1402" s="35"/>
      <c r="AP1402" s="35"/>
      <c r="BA1402" s="17"/>
      <c r="BB1402" s="17"/>
      <c r="BC1402" s="17"/>
      <c r="BD1402" s="17"/>
      <c r="BE1402" s="17"/>
      <c r="BF1402" s="17"/>
      <c r="BG1402" s="17"/>
      <c r="BH1402" s="17"/>
      <c r="BI1402" s="17"/>
      <c r="BJ1402" s="17"/>
    </row>
    <row r="1403" spans="3:62" s="13" customFormat="1" ht="23.25" customHeight="1">
      <c r="C1403" s="2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P1403" s="16"/>
      <c r="Q1403" s="16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E1403" s="35"/>
      <c r="AF1403" s="35"/>
      <c r="AG1403" s="35"/>
      <c r="AH1403" s="35"/>
      <c r="AI1403" s="35"/>
      <c r="AJ1403" s="35"/>
      <c r="AK1403" s="35"/>
      <c r="AL1403" s="35"/>
      <c r="AM1403" s="35"/>
      <c r="AN1403" s="35"/>
      <c r="AO1403" s="35"/>
      <c r="AP1403" s="35"/>
      <c r="BA1403" s="17"/>
      <c r="BB1403" s="17"/>
      <c r="BC1403" s="17"/>
      <c r="BD1403" s="17"/>
      <c r="BE1403" s="17"/>
      <c r="BF1403" s="17"/>
      <c r="BG1403" s="17"/>
      <c r="BH1403" s="17"/>
      <c r="BI1403" s="17"/>
      <c r="BJ1403" s="17"/>
    </row>
    <row r="1404" spans="3:62" s="13" customFormat="1" ht="23.25" customHeight="1">
      <c r="C1404" s="2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P1404" s="16"/>
      <c r="Q1404" s="16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E1404" s="35"/>
      <c r="AF1404" s="35"/>
      <c r="AG1404" s="35"/>
      <c r="AH1404" s="35"/>
      <c r="AI1404" s="35"/>
      <c r="AJ1404" s="35"/>
      <c r="AK1404" s="35"/>
      <c r="AL1404" s="35"/>
      <c r="AM1404" s="35"/>
      <c r="AN1404" s="35"/>
      <c r="AO1404" s="35"/>
      <c r="AP1404" s="35"/>
      <c r="BA1404" s="17"/>
      <c r="BB1404" s="17"/>
      <c r="BC1404" s="17"/>
      <c r="BD1404" s="17"/>
      <c r="BE1404" s="17"/>
      <c r="BF1404" s="17"/>
      <c r="BG1404" s="17"/>
      <c r="BH1404" s="17"/>
      <c r="BI1404" s="17"/>
      <c r="BJ1404" s="17"/>
    </row>
    <row r="1405" spans="3:62" s="13" customFormat="1" ht="23.25" customHeight="1">
      <c r="C1405" s="2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P1405" s="16"/>
      <c r="Q1405" s="16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E1405" s="35"/>
      <c r="AF1405" s="35"/>
      <c r="AG1405" s="35"/>
      <c r="AH1405" s="35"/>
      <c r="AI1405" s="35"/>
      <c r="AJ1405" s="35"/>
      <c r="AK1405" s="35"/>
      <c r="AL1405" s="35"/>
      <c r="AM1405" s="35"/>
      <c r="AN1405" s="35"/>
      <c r="AO1405" s="35"/>
      <c r="AP1405" s="35"/>
      <c r="BA1405" s="17"/>
      <c r="BB1405" s="17"/>
      <c r="BC1405" s="17"/>
      <c r="BD1405" s="17"/>
      <c r="BE1405" s="17"/>
      <c r="BF1405" s="17"/>
      <c r="BG1405" s="17"/>
      <c r="BH1405" s="17"/>
      <c r="BI1405" s="17"/>
      <c r="BJ1405" s="17"/>
    </row>
    <row r="1406" spans="3:62" s="13" customFormat="1" ht="23.25" customHeight="1">
      <c r="C1406" s="2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P1406" s="16"/>
      <c r="Q1406" s="16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E1406" s="35"/>
      <c r="AF1406" s="35"/>
      <c r="AG1406" s="35"/>
      <c r="AH1406" s="35"/>
      <c r="AI1406" s="35"/>
      <c r="AJ1406" s="35"/>
      <c r="AK1406" s="35"/>
      <c r="AL1406" s="35"/>
      <c r="AM1406" s="35"/>
      <c r="AN1406" s="35"/>
      <c r="AO1406" s="35"/>
      <c r="AP1406" s="35"/>
      <c r="BA1406" s="17"/>
      <c r="BB1406" s="17"/>
      <c r="BC1406" s="17"/>
      <c r="BD1406" s="17"/>
      <c r="BE1406" s="17"/>
      <c r="BF1406" s="17"/>
      <c r="BG1406" s="17"/>
      <c r="BH1406" s="17"/>
      <c r="BI1406" s="17"/>
      <c r="BJ1406" s="17"/>
    </row>
    <row r="1407" spans="3:62" s="13" customFormat="1" ht="23.25" customHeight="1">
      <c r="C1407" s="2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P1407" s="16"/>
      <c r="Q1407" s="16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E1407" s="35"/>
      <c r="AF1407" s="35"/>
      <c r="AG1407" s="35"/>
      <c r="AH1407" s="35"/>
      <c r="AI1407" s="35"/>
      <c r="AJ1407" s="35"/>
      <c r="AK1407" s="35"/>
      <c r="AL1407" s="35"/>
      <c r="AM1407" s="35"/>
      <c r="AN1407" s="35"/>
      <c r="AO1407" s="35"/>
      <c r="AP1407" s="35"/>
      <c r="BA1407" s="17"/>
      <c r="BB1407" s="17"/>
      <c r="BC1407" s="17"/>
      <c r="BD1407" s="17"/>
      <c r="BE1407" s="17"/>
      <c r="BF1407" s="17"/>
      <c r="BG1407" s="17"/>
      <c r="BH1407" s="17"/>
      <c r="BI1407" s="17"/>
      <c r="BJ1407" s="17"/>
    </row>
    <row r="1408" spans="3:62" s="13" customFormat="1" ht="23.25" customHeight="1">
      <c r="C1408" s="2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P1408" s="16"/>
      <c r="Q1408" s="16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E1408" s="35"/>
      <c r="AF1408" s="35"/>
      <c r="AG1408" s="35"/>
      <c r="AH1408" s="35"/>
      <c r="AI1408" s="35"/>
      <c r="AJ1408" s="35"/>
      <c r="AK1408" s="35"/>
      <c r="AL1408" s="35"/>
      <c r="AM1408" s="35"/>
      <c r="AN1408" s="35"/>
      <c r="AO1408" s="35"/>
      <c r="AP1408" s="35"/>
      <c r="BA1408" s="17"/>
      <c r="BB1408" s="17"/>
      <c r="BC1408" s="17"/>
      <c r="BD1408" s="17"/>
      <c r="BE1408" s="17"/>
      <c r="BF1408" s="17"/>
      <c r="BG1408" s="17"/>
      <c r="BH1408" s="17"/>
      <c r="BI1408" s="17"/>
      <c r="BJ1408" s="17"/>
    </row>
    <row r="1409" spans="3:62" s="13" customFormat="1" ht="23.25" customHeight="1">
      <c r="C1409" s="2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P1409" s="16"/>
      <c r="Q1409" s="16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E1409" s="35"/>
      <c r="AF1409" s="35"/>
      <c r="AG1409" s="35"/>
      <c r="AH1409" s="35"/>
      <c r="AI1409" s="35"/>
      <c r="AJ1409" s="35"/>
      <c r="AK1409" s="35"/>
      <c r="AL1409" s="35"/>
      <c r="AM1409" s="35"/>
      <c r="AN1409" s="35"/>
      <c r="AO1409" s="35"/>
      <c r="AP1409" s="35"/>
      <c r="BA1409" s="17"/>
      <c r="BB1409" s="17"/>
      <c r="BC1409" s="17"/>
      <c r="BD1409" s="17"/>
      <c r="BE1409" s="17"/>
      <c r="BF1409" s="17"/>
      <c r="BG1409" s="17"/>
      <c r="BH1409" s="17"/>
      <c r="BI1409" s="17"/>
      <c r="BJ1409" s="17"/>
    </row>
    <row r="1410" spans="3:62" s="13" customFormat="1" ht="23.25" customHeight="1">
      <c r="C1410" s="2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P1410" s="16"/>
      <c r="Q1410" s="16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E1410" s="35"/>
      <c r="AF1410" s="35"/>
      <c r="AG1410" s="35"/>
      <c r="AH1410" s="35"/>
      <c r="AI1410" s="35"/>
      <c r="AJ1410" s="35"/>
      <c r="AK1410" s="35"/>
      <c r="AL1410" s="35"/>
      <c r="AM1410" s="35"/>
      <c r="AN1410" s="35"/>
      <c r="AO1410" s="35"/>
      <c r="AP1410" s="35"/>
      <c r="BA1410" s="17"/>
      <c r="BB1410" s="17"/>
      <c r="BC1410" s="17"/>
      <c r="BD1410" s="17"/>
      <c r="BE1410" s="17"/>
      <c r="BF1410" s="17"/>
      <c r="BG1410" s="17"/>
      <c r="BH1410" s="17"/>
      <c r="BI1410" s="17"/>
      <c r="BJ1410" s="17"/>
    </row>
    <row r="1411" spans="3:62" s="13" customFormat="1" ht="23.25" customHeight="1">
      <c r="C1411" s="2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P1411" s="16"/>
      <c r="Q1411" s="16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E1411" s="35"/>
      <c r="AF1411" s="35"/>
      <c r="AG1411" s="35"/>
      <c r="AH1411" s="35"/>
      <c r="AI1411" s="35"/>
      <c r="AJ1411" s="35"/>
      <c r="AK1411" s="35"/>
      <c r="AL1411" s="35"/>
      <c r="AM1411" s="35"/>
      <c r="AN1411" s="35"/>
      <c r="AO1411" s="35"/>
      <c r="AP1411" s="35"/>
      <c r="BA1411" s="17"/>
      <c r="BB1411" s="17"/>
      <c r="BC1411" s="17"/>
      <c r="BD1411" s="17"/>
      <c r="BE1411" s="17"/>
      <c r="BF1411" s="17"/>
      <c r="BG1411" s="17"/>
      <c r="BH1411" s="17"/>
      <c r="BI1411" s="17"/>
      <c r="BJ1411" s="17"/>
    </row>
    <row r="1412" spans="3:62" s="13" customFormat="1" ht="23.25" customHeight="1">
      <c r="C1412" s="2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P1412" s="16"/>
      <c r="Q1412" s="16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E1412" s="35"/>
      <c r="AF1412" s="35"/>
      <c r="AG1412" s="35"/>
      <c r="AH1412" s="35"/>
      <c r="AI1412" s="35"/>
      <c r="AJ1412" s="35"/>
      <c r="AK1412" s="35"/>
      <c r="AL1412" s="35"/>
      <c r="AM1412" s="35"/>
      <c r="AN1412" s="35"/>
      <c r="AO1412" s="35"/>
      <c r="AP1412" s="35"/>
      <c r="BA1412" s="17"/>
      <c r="BB1412" s="17"/>
      <c r="BC1412" s="17"/>
      <c r="BD1412" s="17"/>
      <c r="BE1412" s="17"/>
      <c r="BF1412" s="17"/>
      <c r="BG1412" s="17"/>
      <c r="BH1412" s="17"/>
      <c r="BI1412" s="17"/>
      <c r="BJ1412" s="17"/>
    </row>
    <row r="1413" spans="3:62" s="13" customFormat="1" ht="23.25" customHeight="1">
      <c r="C1413" s="2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P1413" s="16"/>
      <c r="Q1413" s="16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E1413" s="35"/>
      <c r="AF1413" s="35"/>
      <c r="AG1413" s="35"/>
      <c r="AH1413" s="35"/>
      <c r="AI1413" s="35"/>
      <c r="AJ1413" s="35"/>
      <c r="AK1413" s="35"/>
      <c r="AL1413" s="35"/>
      <c r="AM1413" s="35"/>
      <c r="AN1413" s="35"/>
      <c r="AO1413" s="35"/>
      <c r="AP1413" s="35"/>
      <c r="BA1413" s="17"/>
      <c r="BB1413" s="17"/>
      <c r="BC1413" s="17"/>
      <c r="BD1413" s="17"/>
      <c r="BE1413" s="17"/>
      <c r="BF1413" s="17"/>
      <c r="BG1413" s="17"/>
      <c r="BH1413" s="17"/>
      <c r="BI1413" s="17"/>
      <c r="BJ1413" s="17"/>
    </row>
    <row r="1414" spans="3:62" s="13" customFormat="1" ht="23.25" customHeight="1">
      <c r="C1414" s="2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P1414" s="16"/>
      <c r="Q1414" s="16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E1414" s="35"/>
      <c r="AF1414" s="35"/>
      <c r="AG1414" s="35"/>
      <c r="AH1414" s="35"/>
      <c r="AI1414" s="35"/>
      <c r="AJ1414" s="35"/>
      <c r="AK1414" s="35"/>
      <c r="AL1414" s="35"/>
      <c r="AM1414" s="35"/>
      <c r="AN1414" s="35"/>
      <c r="AO1414" s="35"/>
      <c r="AP1414" s="35"/>
      <c r="BA1414" s="17"/>
      <c r="BB1414" s="17"/>
      <c r="BC1414" s="17"/>
      <c r="BD1414" s="17"/>
      <c r="BE1414" s="17"/>
      <c r="BF1414" s="17"/>
      <c r="BG1414" s="17"/>
      <c r="BH1414" s="17"/>
      <c r="BI1414" s="17"/>
      <c r="BJ1414" s="17"/>
    </row>
    <row r="1415" spans="3:62" s="13" customFormat="1" ht="23.25" customHeight="1">
      <c r="C1415" s="2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P1415" s="16"/>
      <c r="Q1415" s="16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E1415" s="35"/>
      <c r="AF1415" s="35"/>
      <c r="AG1415" s="35"/>
      <c r="AH1415" s="35"/>
      <c r="AI1415" s="35"/>
      <c r="AJ1415" s="35"/>
      <c r="AK1415" s="35"/>
      <c r="AL1415" s="35"/>
      <c r="AM1415" s="35"/>
      <c r="AN1415" s="35"/>
      <c r="AO1415" s="35"/>
      <c r="AP1415" s="35"/>
      <c r="BA1415" s="17"/>
      <c r="BB1415" s="17"/>
      <c r="BC1415" s="17"/>
      <c r="BD1415" s="17"/>
      <c r="BE1415" s="17"/>
      <c r="BF1415" s="17"/>
      <c r="BG1415" s="17"/>
      <c r="BH1415" s="17"/>
      <c r="BI1415" s="17"/>
      <c r="BJ1415" s="17"/>
    </row>
    <row r="1416" spans="3:62" s="13" customFormat="1" ht="23.25" customHeight="1">
      <c r="C1416" s="2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P1416" s="16"/>
      <c r="Q1416" s="16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E1416" s="35"/>
      <c r="AF1416" s="35"/>
      <c r="AG1416" s="35"/>
      <c r="AH1416" s="35"/>
      <c r="AI1416" s="35"/>
      <c r="AJ1416" s="35"/>
      <c r="AK1416" s="35"/>
      <c r="AL1416" s="35"/>
      <c r="AM1416" s="35"/>
      <c r="AN1416" s="35"/>
      <c r="AO1416" s="35"/>
      <c r="AP1416" s="35"/>
      <c r="BA1416" s="17"/>
      <c r="BB1416" s="17"/>
      <c r="BC1416" s="17"/>
      <c r="BD1416" s="17"/>
      <c r="BE1416" s="17"/>
      <c r="BF1416" s="17"/>
      <c r="BG1416" s="17"/>
      <c r="BH1416" s="17"/>
      <c r="BI1416" s="17"/>
      <c r="BJ1416" s="17"/>
    </row>
    <row r="1417" spans="3:62" s="13" customFormat="1" ht="23.25" customHeight="1">
      <c r="C1417" s="2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P1417" s="16"/>
      <c r="Q1417" s="16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E1417" s="35"/>
      <c r="AF1417" s="35"/>
      <c r="AG1417" s="35"/>
      <c r="AH1417" s="35"/>
      <c r="AI1417" s="35"/>
      <c r="AJ1417" s="35"/>
      <c r="AK1417" s="35"/>
      <c r="AL1417" s="35"/>
      <c r="AM1417" s="35"/>
      <c r="AN1417" s="35"/>
      <c r="AO1417" s="35"/>
      <c r="AP1417" s="35"/>
      <c r="BA1417" s="17"/>
      <c r="BB1417" s="17"/>
      <c r="BC1417" s="17"/>
      <c r="BD1417" s="17"/>
      <c r="BE1417" s="17"/>
      <c r="BF1417" s="17"/>
      <c r="BG1417" s="17"/>
      <c r="BH1417" s="17"/>
      <c r="BI1417" s="17"/>
      <c r="BJ1417" s="17"/>
    </row>
    <row r="1418" spans="3:62" s="13" customFormat="1" ht="23.25" customHeight="1">
      <c r="C1418" s="2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P1418" s="16"/>
      <c r="Q1418" s="16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E1418" s="35"/>
      <c r="AF1418" s="35"/>
      <c r="AG1418" s="35"/>
      <c r="AH1418" s="35"/>
      <c r="AI1418" s="35"/>
      <c r="AJ1418" s="35"/>
      <c r="AK1418" s="35"/>
      <c r="AL1418" s="35"/>
      <c r="AM1418" s="35"/>
      <c r="AN1418" s="35"/>
      <c r="AO1418" s="35"/>
      <c r="AP1418" s="35"/>
      <c r="BA1418" s="17"/>
      <c r="BB1418" s="17"/>
      <c r="BC1418" s="17"/>
      <c r="BD1418" s="17"/>
      <c r="BE1418" s="17"/>
      <c r="BF1418" s="17"/>
      <c r="BG1418" s="17"/>
      <c r="BH1418" s="17"/>
      <c r="BI1418" s="17"/>
      <c r="BJ1418" s="17"/>
    </row>
    <row r="1419" spans="3:62" s="13" customFormat="1" ht="23.25" customHeight="1">
      <c r="C1419" s="2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P1419" s="16"/>
      <c r="Q1419" s="16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E1419" s="35"/>
      <c r="AF1419" s="35"/>
      <c r="AG1419" s="35"/>
      <c r="AH1419" s="35"/>
      <c r="AI1419" s="35"/>
      <c r="AJ1419" s="35"/>
      <c r="AK1419" s="35"/>
      <c r="AL1419" s="35"/>
      <c r="AM1419" s="35"/>
      <c r="AN1419" s="35"/>
      <c r="AO1419" s="35"/>
      <c r="AP1419" s="35"/>
      <c r="BA1419" s="17"/>
      <c r="BB1419" s="17"/>
      <c r="BC1419" s="17"/>
      <c r="BD1419" s="17"/>
      <c r="BE1419" s="17"/>
      <c r="BF1419" s="17"/>
      <c r="BG1419" s="17"/>
      <c r="BH1419" s="17"/>
      <c r="BI1419" s="17"/>
      <c r="BJ1419" s="17"/>
    </row>
    <row r="1420" spans="3:62" s="13" customFormat="1" ht="23.25" customHeight="1">
      <c r="C1420" s="2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P1420" s="16"/>
      <c r="Q1420" s="16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E1420" s="35"/>
      <c r="AF1420" s="35"/>
      <c r="AG1420" s="35"/>
      <c r="AH1420" s="35"/>
      <c r="AI1420" s="35"/>
      <c r="AJ1420" s="35"/>
      <c r="AK1420" s="35"/>
      <c r="AL1420" s="35"/>
      <c r="AM1420" s="35"/>
      <c r="AN1420" s="35"/>
      <c r="AO1420" s="35"/>
      <c r="AP1420" s="35"/>
      <c r="BA1420" s="17"/>
      <c r="BB1420" s="17"/>
      <c r="BC1420" s="17"/>
      <c r="BD1420" s="17"/>
      <c r="BE1420" s="17"/>
      <c r="BF1420" s="17"/>
      <c r="BG1420" s="17"/>
      <c r="BH1420" s="17"/>
      <c r="BI1420" s="17"/>
      <c r="BJ1420" s="17"/>
    </row>
    <row r="1421" spans="3:62" s="13" customFormat="1" ht="23.25" customHeight="1">
      <c r="C1421" s="2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P1421" s="16"/>
      <c r="Q1421" s="16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E1421" s="35"/>
      <c r="AF1421" s="35"/>
      <c r="AG1421" s="35"/>
      <c r="AH1421" s="35"/>
      <c r="AI1421" s="35"/>
      <c r="AJ1421" s="35"/>
      <c r="AK1421" s="35"/>
      <c r="AL1421" s="35"/>
      <c r="AM1421" s="35"/>
      <c r="AN1421" s="35"/>
      <c r="AO1421" s="35"/>
      <c r="AP1421" s="35"/>
      <c r="BA1421" s="17"/>
      <c r="BB1421" s="17"/>
      <c r="BC1421" s="17"/>
      <c r="BD1421" s="17"/>
      <c r="BE1421" s="17"/>
      <c r="BF1421" s="17"/>
      <c r="BG1421" s="17"/>
      <c r="BH1421" s="17"/>
      <c r="BI1421" s="17"/>
      <c r="BJ1421" s="17"/>
    </row>
    <row r="1422" spans="3:62" s="13" customFormat="1" ht="23.25" customHeight="1">
      <c r="C1422" s="2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P1422" s="16"/>
      <c r="Q1422" s="16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E1422" s="35"/>
      <c r="AF1422" s="35"/>
      <c r="AG1422" s="35"/>
      <c r="AH1422" s="35"/>
      <c r="AI1422" s="35"/>
      <c r="AJ1422" s="35"/>
      <c r="AK1422" s="35"/>
      <c r="AL1422" s="35"/>
      <c r="AM1422" s="35"/>
      <c r="AN1422" s="35"/>
      <c r="AO1422" s="35"/>
      <c r="AP1422" s="35"/>
      <c r="BA1422" s="17"/>
      <c r="BB1422" s="17"/>
      <c r="BC1422" s="17"/>
      <c r="BD1422" s="17"/>
      <c r="BE1422" s="17"/>
      <c r="BF1422" s="17"/>
      <c r="BG1422" s="17"/>
      <c r="BH1422" s="17"/>
      <c r="BI1422" s="17"/>
      <c r="BJ1422" s="17"/>
    </row>
    <row r="1423" spans="3:62" s="13" customFormat="1" ht="23.25" customHeight="1">
      <c r="C1423" s="2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P1423" s="16"/>
      <c r="Q1423" s="16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E1423" s="35"/>
      <c r="AF1423" s="35"/>
      <c r="AG1423" s="35"/>
      <c r="AH1423" s="35"/>
      <c r="AI1423" s="35"/>
      <c r="AJ1423" s="35"/>
      <c r="AK1423" s="35"/>
      <c r="AL1423" s="35"/>
      <c r="AM1423" s="35"/>
      <c r="AN1423" s="35"/>
      <c r="AO1423" s="35"/>
      <c r="AP1423" s="35"/>
      <c r="BA1423" s="17"/>
      <c r="BB1423" s="17"/>
      <c r="BC1423" s="17"/>
      <c r="BD1423" s="17"/>
      <c r="BE1423" s="17"/>
      <c r="BF1423" s="17"/>
      <c r="BG1423" s="17"/>
      <c r="BH1423" s="17"/>
      <c r="BI1423" s="17"/>
      <c r="BJ1423" s="17"/>
    </row>
    <row r="1424" spans="3:62" ht="23.25" customHeight="1">
      <c r="AE1424" s="38"/>
      <c r="AF1424" s="38"/>
      <c r="AG1424" s="38"/>
      <c r="AH1424" s="38"/>
      <c r="AI1424" s="38"/>
      <c r="AJ1424" s="38"/>
      <c r="AK1424" s="38"/>
      <c r="AL1424" s="38"/>
      <c r="AM1424" s="38"/>
      <c r="AN1424" s="38"/>
      <c r="AP1424" s="38"/>
      <c r="AQ1424" s="39"/>
      <c r="AR1424" s="39"/>
      <c r="AS1424" s="39"/>
      <c r="AT1424" s="39"/>
      <c r="AU1424" s="39"/>
      <c r="AV1424" s="39"/>
      <c r="AW1424" s="39"/>
      <c r="AX1424" s="39"/>
      <c r="AY1424" s="39"/>
      <c r="BA1424" s="12"/>
      <c r="BB1424" s="12"/>
      <c r="BC1424" s="12"/>
      <c r="BD1424" s="12"/>
      <c r="BE1424" s="12"/>
      <c r="BF1424" s="12"/>
      <c r="BG1424" s="12"/>
      <c r="BH1424" s="12"/>
      <c r="BI1424" s="12"/>
      <c r="BJ1424" s="12"/>
    </row>
    <row r="1425" spans="53:62" ht="23.25" customHeight="1">
      <c r="BA1425" s="12"/>
      <c r="BB1425" s="12"/>
      <c r="BC1425" s="12"/>
      <c r="BD1425" s="12"/>
      <c r="BE1425" s="12"/>
      <c r="BF1425" s="12"/>
      <c r="BG1425" s="12"/>
      <c r="BH1425" s="12"/>
      <c r="BI1425" s="12"/>
      <c r="BJ1425" s="12"/>
    </row>
  </sheetData>
  <sheetProtection formatCells="0" formatColumns="0" formatRows="0"/>
  <conditionalFormatting sqref="P1 P4:P14 N827 N67:N73 N27:N33 N819:N825 N51:N57 N59:N65 N75:N81 N83:N89 N91:N97 N99:N105 N107:N113 N115:N121 N123:N129 N131:N137 N139:N145 N147:N153 N163:N169 N171:N177 N179:N185 N187:N193 N195:N201 N203:N209 N211:N217 N219:N225 N227:N233 N235:N241 N243:N249 N251:N257 N259:N265 N267:N273 N275:N281 N283:N289 N291:N297 N299:N305 N307:N313 N315:N321 N323:N329 N331:N337 N339:N345 N347:N353 N355:N361 N363:N369 N371:N377 N379:N385 N387:N393 N395:N401 N403:N409 N411:N417 N419:N425 N427:N433 N435:N441 N443:N449 N451:N457 N459:N465 N467:N473 N475:N481 N483:N489 N491:N497 N499:N505 N507:N513 N515:N521 N523:N529 N531:N537 N539:N545 N547:N553 N555:N561 N563:N569 N571:N577 N579:N585 N587:N593 N595:N601 N603:N609 N611:N617 N619:N625 N627:N633 N635:N641 N643:N649 N651:N657 N659:N665 N667:N673 N675:N681 N683:N689 N691:N697 N699:N705 N707:N713 N715:N721 N723:N729 N731:N737 N739:N745 N747:N753 N755:N761 N763:N769 N771:N777 N779:N785 N787:N793 N795:N801 N803:N809 N811:N817 N44:N49 N35:N42 N155:N161 P16:P224">
    <cfRule type="cellIs" dxfId="6" priority="7" stopIfTrue="1" operator="greaterThan">
      <formula>""</formula>
    </cfRule>
  </conditionalFormatting>
  <conditionalFormatting sqref="O2:O204">
    <cfRule type="cellIs" dxfId="5" priority="6" stopIfTrue="1" operator="equal">
      <formula>"есть"</formula>
    </cfRule>
  </conditionalFormatting>
  <conditionalFormatting sqref="C1:C1367 D1108:M1108 D1117:M1117 D1126:M1126 D1135:M1135 D1144:M1144 D1153:M1153 D1180:M1180 D1189:M1189 D1198:M1198 D1207:M1207 D1216:M1216 D1225:M1225 D1234:M1234 D1243:M1243 D1252:M1252 D1351:M1351 D1360:M1360 D1261:M1261 D1270:M1270 D1279:M1279 D1288:M1288 D1297:M1297 D1306:M1306 D1315:M1315 D1333:M1333 D1342:M1342 D1324:M1324 D1171:M1171 D1162:M1162 D883:M883 D892:M892 D900:M901 D910:M910 D919:M919 D928:M928 D937:M937 D946:M946 D955:M955 D963:M964 D973:M973 D982:M982 D991:M991 D1000:M1000 D1009:M1009 D1018:M1018 D1027:M1027 D1036:M1036 D1045:M1045 D1054:M1054 D1063:M1063 D1072:M1072 D1081:M1081 D1090:M1090 D1099:M1099 D577:M577 D586:M586 D595:M595 D604:M604 D613:M613 D622:M622 D631:M631 D640:M640 D649:M649 D658:M658 D667:M667 D676:M676 D685:M685 D694:M694 D703:M703 D712:M712 D721:M721 D730:M730 D739:M739 D748:M748 D757:M757 D766:M766 D775:M775 D784:M784 D793:M793 D802:M802 D811:M811 D820:M820 D829:M829 D838:M838 D847:M847 D856:M856 D865:M865 D874:M874 D1:M1 D10:M10 D19:M19 D28:M28 D37:M37 D46:M46 D271:M271 D280:M280 D541:M541 D550:M550 D559:M559 D568:M568 D55:M55 D64:M64 D73:M73 D82:M82 D91:M91 D100:M100 D109:M109 D118:M118 D127:M127 D136:M136 D145:M145 D154:M154 D163:M163 D172:M172 D181:M181 D190:M190 D199:M199 D208:M208 D217:M217 D226:M226 D235:M235 D244:M244 D253:M253 D262:M262 D289:M289 D298:M298 D307:M307 D316:M316 D325:M325 D334:M334 D343:M343 D352:M352 D361:M361 D370:M370 D379:M379 D388:M388 D397:M397 D406:M406 D415:M415 D424:M424 D433:M433 D442:M442 D451:M451 D460:M460 D469:M469 D478:M478 D487:M487 D496:M496 D505:M505 D514:M514 D523:M523 D532:M532">
    <cfRule type="cellIs" dxfId="4" priority="5" stopIfTrue="1" operator="notEqual">
      <formula>""</formula>
    </cfRule>
  </conditionalFormatting>
  <conditionalFormatting sqref="D173:M180 D1100:M1107 D1163:M1170 D992:M999 D902:M909 D911:M918 D920:M927 D938:M945 D947:M954 D956:M962 D965:M972 D974:M981 D983:M990 D1001:M1008 D1010:M1017 D1019:M1026 D1028:M1035 D1037:M1044 D1064:M1071 D1082:M1089 D1091:M1098 D1109:M1116 D1118:M1125 D1127:M1134 D1136:M1143 D1145:M1152 D1181:M1188 D1199:M1206 D1208:M1215 D1217:M1224 D1226:M1233 D1235:M1242 D1244:M1251 D1361:M1367 D1190:M1197 D898:N898 D893:M897 D899:M899 D1352:M1359 D1253:M1260 D1262:M1269 D1271:M1278 D1280:M1287 D1289:M1296 D1298:M1305 D1307:M1314 D1316:M1323 D1334:M1341 D1343:M1350 D1325:M1332 D1073:M1080 D884:M891 D1046:M1053 D1172:M1179 D1154:M1161 D1055:M1062 D929:M936 D11:M18 D20:M27 D29:M36 D38:M45 D47:M54 D56:M63 D65:M72 D74:M81 D83:M90 D92:M99 D101:M108 D110:M117 D119:M126 D128:M135 D137:M144 D146:M153 D155:M162 D164:M171 D182:M189 D191:M198 D200:M207 D209:M216 D218:M225 D227:M234 D236:M243 D245:M252 D254:M261 D263:M270 D272:M279 D281:M288 D290:M297 D299:M306 D308:M315 D317:M324 D326:M333 D335:M342 D344:M351 D353:M360 D362:M369 D371:M378 D380:M387 D389:M396 D398:M405 D407:M414 D416:M423 D425:M432 D434:M441 D443:M450 D452:M459 D461:M468 D470:M477 D479:M486 D488:M495 D497:M504 D506:M513 D524:M531 D533:M540 D542:M549 D551:M558 D560:M567 D569:M576 D578:M585 D587:M594 D596:M603 D605:M612 D614:M621 D623:M630 D632:M639 D641:M648 D650:M657 D659:M666 D668:M675 D677:M684 D686:M693 D695:M702 D704:M711 D713:M720 D722:M729 D731:M738 D740:M747 D749:M756 D758:M765 D767:M774 D776:M783 D785:M792 D794:M801 D803:M810 D812:M819 D821:M828 D830:M837 D839:M846 D848:M855 D857:M864 D866:M873 D875:M882 D2:M9 D515:M522">
    <cfRule type="cellIs" dxfId="3" priority="3" stopIfTrue="1" operator="greaterThan">
      <formula>" "</formula>
    </cfRule>
    <cfRule type="cellIs" dxfId="2" priority="4" stopIfTrue="1" operator="notEqual">
      <formula>""</formula>
    </cfRule>
  </conditionalFormatting>
  <conditionalFormatting sqref="F174">
    <cfRule type="cellIs" dxfId="1" priority="1" stopIfTrue="1" operator="greaterThan">
      <formula>" "</formula>
    </cfRule>
    <cfRule type="cellIs" dxfId="0" priority="2" stopIfTrue="1" operator="notEqual">
      <formula>""</formula>
    </cfRule>
  </conditionalFormatting>
  <pageMargins left="0.19685039370078741" right="0.19685039370078741" top="0.19685039370078741" bottom="0.1181102362204724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неделю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dcterms:created xsi:type="dcterms:W3CDTF">2020-06-11T10:06:29Z</dcterms:created>
  <dcterms:modified xsi:type="dcterms:W3CDTF">2020-06-11T10:07:16Z</dcterms:modified>
</cp:coreProperties>
</file>